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00D6FE0E-DA6C-475F-AE58-6FDF1DD21F54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BASE!$A$1:$AD$1174</definedName>
    <definedName name="_xlnm._FilterDatabase" localSheetId="3" hidden="1">'Resumen TMs'!$B$3:$AI$56</definedName>
    <definedName name="_xlcn.WorksheetConnection_BASE_04042022A1V5322" hidden="1">BASE!$A$1:$AD$13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V529" i="1" a="1"/>
  <c r="V529" i="1"/>
  <c r="V530" i="1" a="1"/>
  <c r="V530" i="1" s="1"/>
  <c r="V531" i="1" a="1"/>
  <c r="V531" i="1" s="1"/>
  <c r="V532" i="1" a="1"/>
  <c r="V532" i="1" s="1"/>
  <c r="V533" i="1" a="1"/>
  <c r="V533" i="1" s="1"/>
  <c r="V534" i="1" a="1"/>
  <c r="V534" i="1"/>
  <c r="V535" i="1" a="1"/>
  <c r="V535" i="1" s="1"/>
  <c r="V536" i="1" a="1"/>
  <c r="V536" i="1"/>
  <c r="V537" i="1" a="1"/>
  <c r="V537" i="1" s="1"/>
  <c r="V538" i="1" a="1"/>
  <c r="V538" i="1"/>
  <c r="V539" i="1" a="1"/>
  <c r="V539" i="1"/>
  <c r="V540" i="1" a="1"/>
  <c r="V540" i="1" s="1"/>
  <c r="V541" i="1" a="1"/>
  <c r="V541" i="1" s="1"/>
  <c r="V542" i="1" a="1"/>
  <c r="V542" i="1" s="1"/>
  <c r="V543" i="1" a="1"/>
  <c r="V543" i="1"/>
  <c r="V544" i="1" a="1"/>
  <c r="V544" i="1"/>
  <c r="V545" i="1" a="1"/>
  <c r="V545" i="1" s="1"/>
  <c r="V546" i="1" a="1"/>
  <c r="V546" i="1" s="1"/>
  <c r="V547" i="1" a="1"/>
  <c r="V547" i="1" s="1"/>
  <c r="V548" i="1" a="1"/>
  <c r="V548" i="1" s="1"/>
  <c r="V549" i="1" a="1"/>
  <c r="V549" i="1"/>
  <c r="V550" i="1" a="1"/>
  <c r="V550" i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/>
  <c r="V557" i="1" a="1"/>
  <c r="V557" i="1"/>
  <c r="V558" i="1" a="1"/>
  <c r="V558" i="1"/>
  <c r="V559" i="1" a="1"/>
  <c r="V559" i="1" s="1"/>
  <c r="V560" i="1" a="1"/>
  <c r="V560" i="1" s="1"/>
  <c r="V561" i="1" a="1"/>
  <c r="V561" i="1" s="1"/>
  <c r="V562" i="1" a="1"/>
  <c r="V562" i="1" s="1"/>
  <c r="V563" i="1" a="1"/>
  <c r="V563" i="1"/>
  <c r="V564" i="1" a="1"/>
  <c r="V564" i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/>
  <c r="V574" i="1" a="1"/>
  <c r="V574" i="1" s="1"/>
  <c r="V575" i="1" a="1"/>
  <c r="V575" i="1"/>
  <c r="V576" i="1" a="1"/>
  <c r="V576" i="1" s="1"/>
  <c r="V577" i="1" a="1"/>
  <c r="V577" i="1" s="1"/>
  <c r="V578" i="1" a="1"/>
  <c r="V578" i="1" s="1"/>
  <c r="V579" i="1" a="1"/>
  <c r="V579" i="1"/>
  <c r="V580" i="1" a="1"/>
  <c r="V580" i="1"/>
  <c r="V581" i="1" a="1"/>
  <c r="V581" i="1"/>
  <c r="V582" i="1" a="1"/>
  <c r="V582" i="1" s="1"/>
  <c r="V583" i="1" a="1"/>
  <c r="V583" i="1" s="1"/>
  <c r="V584" i="1" a="1"/>
  <c r="V584" i="1" s="1"/>
  <c r="V585" i="1" a="1"/>
  <c r="V585" i="1" s="1"/>
  <c r="V586" i="1" a="1"/>
  <c r="V586" i="1"/>
  <c r="V587" i="1" a="1"/>
  <c r="V587" i="1"/>
  <c r="V588" i="1" a="1"/>
  <c r="V588" i="1"/>
  <c r="V589" i="1" a="1"/>
  <c r="V589" i="1" s="1"/>
  <c r="V590" i="1" a="1"/>
  <c r="V590" i="1" s="1"/>
  <c r="V591" i="1" a="1"/>
  <c r="V591" i="1" s="1"/>
  <c r="V592" i="1" a="1"/>
  <c r="V592" i="1" s="1"/>
  <c r="V593" i="1" a="1"/>
  <c r="V593" i="1"/>
  <c r="V594" i="1" a="1"/>
  <c r="V594" i="1" s="1"/>
  <c r="V595" i="1" a="1"/>
  <c r="V595" i="1" s="1"/>
  <c r="V596" i="1" a="1"/>
  <c r="V596" i="1" s="1"/>
  <c r="V597" i="1" a="1"/>
  <c r="V597" i="1" s="1"/>
  <c r="V598" i="1" a="1"/>
  <c r="V598" i="1"/>
  <c r="V599" i="1" a="1"/>
  <c r="V599" i="1"/>
  <c r="V600" i="1" a="1"/>
  <c r="V600" i="1" s="1"/>
  <c r="V601" i="1" a="1"/>
  <c r="V601" i="1" s="1"/>
  <c r="V602" i="1" a="1"/>
  <c r="V602" i="1" s="1"/>
  <c r="V603" i="1" a="1"/>
  <c r="V603" i="1"/>
  <c r="V604" i="1" a="1"/>
  <c r="V604" i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/>
  <c r="V611" i="1" a="1"/>
  <c r="V611" i="1"/>
  <c r="V612" i="1" a="1"/>
  <c r="V612" i="1" s="1"/>
  <c r="V613" i="1" a="1"/>
  <c r="V613" i="1" s="1"/>
  <c r="V614" i="1" a="1"/>
  <c r="V614" i="1"/>
  <c r="V615" i="1" a="1"/>
  <c r="V615" i="1"/>
  <c r="V616" i="1" a="1"/>
  <c r="V616" i="1" s="1"/>
  <c r="V617" i="1" a="1"/>
  <c r="V617" i="1"/>
  <c r="V618" i="1" a="1"/>
  <c r="V618" i="1" s="1"/>
  <c r="V619" i="1" a="1"/>
  <c r="V619" i="1" s="1"/>
  <c r="V620" i="1" a="1"/>
  <c r="V620" i="1" s="1"/>
  <c r="V621" i="1" a="1"/>
  <c r="V621" i="1"/>
  <c r="V622" i="1" a="1"/>
  <c r="V622" i="1"/>
  <c r="V623" i="1" a="1"/>
  <c r="V623" i="1" s="1"/>
  <c r="V624" i="1" a="1"/>
  <c r="V624" i="1"/>
  <c r="V625" i="1" a="1"/>
  <c r="V625" i="1" s="1"/>
  <c r="V626" i="1" a="1"/>
  <c r="V626" i="1" s="1"/>
  <c r="V627" i="1" a="1"/>
  <c r="V627" i="1" s="1"/>
  <c r="V628" i="1" a="1"/>
  <c r="V628" i="1" s="1"/>
  <c r="V629" i="1" a="1"/>
  <c r="V629" i="1"/>
  <c r="V630" i="1" a="1"/>
  <c r="V630" i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/>
  <c r="V637" i="1" a="1"/>
  <c r="V637" i="1" s="1"/>
  <c r="V638" i="1" a="1"/>
  <c r="V638" i="1"/>
  <c r="V639" i="1" a="1"/>
  <c r="V639" i="1" s="1"/>
  <c r="V640" i="1" a="1"/>
  <c r="V640" i="1"/>
  <c r="V641" i="1" a="1"/>
  <c r="V641" i="1"/>
  <c r="V642" i="1" a="1"/>
  <c r="V642" i="1"/>
  <c r="V643" i="1" a="1"/>
  <c r="V643" i="1" s="1"/>
  <c r="V644" i="1" a="1"/>
  <c r="V644" i="1"/>
  <c r="V645" i="1" a="1"/>
  <c r="V645" i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/>
  <c r="V652" i="1" a="1"/>
  <c r="V652" i="1"/>
  <c r="V653" i="1" a="1"/>
  <c r="V653" i="1" s="1"/>
  <c r="V654" i="1" a="1"/>
  <c r="V654" i="1" s="1"/>
  <c r="V655" i="1" a="1"/>
  <c r="V655" i="1" s="1"/>
  <c r="V656" i="1" a="1"/>
  <c r="V656" i="1" s="1"/>
  <c r="V657" i="1" a="1"/>
  <c r="V657" i="1"/>
  <c r="V658" i="1" a="1"/>
  <c r="V658" i="1"/>
  <c r="V659" i="1" a="1"/>
  <c r="V659" i="1"/>
  <c r="V660" i="1" a="1"/>
  <c r="V660" i="1" s="1"/>
  <c r="V661" i="1" a="1"/>
  <c r="V661" i="1" s="1"/>
  <c r="V662" i="1" a="1"/>
  <c r="V662" i="1"/>
  <c r="V663" i="1" a="1"/>
  <c r="V663" i="1"/>
  <c r="V664" i="1" a="1"/>
  <c r="V664" i="1" s="1"/>
  <c r="V665" i="1" a="1"/>
  <c r="V665" i="1"/>
  <c r="V666" i="1" a="1"/>
  <c r="V666" i="1" s="1"/>
  <c r="V667" i="1" a="1"/>
  <c r="V667" i="1" s="1"/>
  <c r="V668" i="1" a="1"/>
  <c r="V668" i="1" s="1"/>
  <c r="V669" i="1" a="1"/>
  <c r="V669" i="1"/>
  <c r="V670" i="1" a="1"/>
  <c r="V670" i="1"/>
  <c r="V671" i="1" a="1"/>
  <c r="V671" i="1" s="1"/>
  <c r="V672" i="1" a="1"/>
  <c r="V672" i="1"/>
  <c r="V673" i="1" a="1"/>
  <c r="V673" i="1" s="1"/>
  <c r="V674" i="1" a="1"/>
  <c r="V674" i="1" s="1"/>
  <c r="V675" i="1" a="1"/>
  <c r="V675" i="1"/>
  <c r="V676" i="1" a="1"/>
  <c r="V676" i="1"/>
  <c r="V677" i="1" a="1"/>
  <c r="V677" i="1"/>
  <c r="V678" i="1" a="1"/>
  <c r="V678" i="1" s="1"/>
  <c r="V679" i="1" a="1"/>
  <c r="V679" i="1" s="1"/>
  <c r="V680" i="1" a="1"/>
  <c r="V680" i="1" s="1"/>
  <c r="V681" i="1" a="1"/>
  <c r="V681" i="1" s="1"/>
  <c r="V682" i="1" a="1"/>
  <c r="V682" i="1"/>
  <c r="V683" i="1" a="1"/>
  <c r="V683" i="1" s="1"/>
  <c r="V684" i="1" a="1"/>
  <c r="V684" i="1"/>
  <c r="V685" i="1" a="1"/>
  <c r="V685" i="1" s="1"/>
  <c r="V686" i="1" a="1"/>
  <c r="V686" i="1" s="1"/>
  <c r="V687" i="1" a="1"/>
  <c r="V687" i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/>
  <c r="V695" i="1" a="1"/>
  <c r="V695" i="1" s="1"/>
  <c r="V696" i="1" a="1"/>
  <c r="V696" i="1" s="1"/>
  <c r="V697" i="1" a="1"/>
  <c r="V697" i="1" s="1"/>
  <c r="V698" i="1" a="1"/>
  <c r="V698" i="1"/>
  <c r="V699" i="1" a="1"/>
  <c r="V699" i="1" s="1"/>
  <c r="V700" i="1" a="1"/>
  <c r="V700" i="1"/>
  <c r="V701" i="1" a="1"/>
  <c r="V701" i="1" s="1"/>
  <c r="V702" i="1" a="1"/>
  <c r="V702" i="1"/>
  <c r="V703" i="1" a="1"/>
  <c r="V703" i="1" s="1"/>
  <c r="V704" i="1" a="1"/>
  <c r="V704" i="1" s="1"/>
  <c r="V705" i="1" a="1"/>
  <c r="V705" i="1"/>
  <c r="V706" i="1" a="1"/>
  <c r="V706" i="1" s="1"/>
  <c r="V707" i="1" a="1"/>
  <c r="V707" i="1"/>
  <c r="V708" i="1" a="1"/>
  <c r="V708" i="1" s="1"/>
  <c r="V709" i="1" a="1"/>
  <c r="V709" i="1" s="1"/>
  <c r="V710" i="1" a="1"/>
  <c r="V710" i="1" s="1"/>
  <c r="V711" i="1" a="1"/>
  <c r="V711" i="1" s="1"/>
  <c r="V712" i="1" a="1"/>
  <c r="V712" i="1"/>
  <c r="V713" i="1" a="1"/>
  <c r="V713" i="1" s="1"/>
  <c r="V714" i="1" a="1"/>
  <c r="V714" i="1"/>
  <c r="V715" i="1" a="1"/>
  <c r="V715" i="1" s="1"/>
  <c r="V716" i="1" a="1"/>
  <c r="V716" i="1"/>
  <c r="V717" i="1" a="1"/>
  <c r="V717" i="1"/>
  <c r="V718" i="1" a="1"/>
  <c r="V718" i="1"/>
  <c r="V719" i="1" a="1"/>
  <c r="V719" i="1" s="1"/>
  <c r="V720" i="1" a="1"/>
  <c r="V720" i="1"/>
  <c r="V721" i="1" a="1"/>
  <c r="V721" i="1" s="1"/>
  <c r="V722" i="1" a="1"/>
  <c r="V722" i="1" s="1"/>
  <c r="V723" i="1" a="1"/>
  <c r="V723" i="1"/>
  <c r="V724" i="1" a="1"/>
  <c r="V724" i="1"/>
  <c r="V725" i="1" a="1"/>
  <c r="V725" i="1"/>
  <c r="V726" i="1" a="1"/>
  <c r="V726" i="1" s="1"/>
  <c r="V727" i="1" a="1"/>
  <c r="V727" i="1" s="1"/>
  <c r="V728" i="1" a="1"/>
  <c r="V728" i="1"/>
  <c r="V729" i="1" a="1"/>
  <c r="V729" i="1" s="1"/>
  <c r="V730" i="1" a="1"/>
  <c r="V730" i="1"/>
  <c r="V731" i="1" a="1"/>
  <c r="V731" i="1" s="1"/>
  <c r="V732" i="1" a="1"/>
  <c r="V732" i="1" s="1"/>
  <c r="V733" i="1" a="1"/>
  <c r="V733" i="1" s="1"/>
  <c r="V734" i="1" a="1"/>
  <c r="V734" i="1" s="1"/>
  <c r="V735" i="1" a="1"/>
  <c r="V735" i="1"/>
  <c r="V736" i="1" a="1"/>
  <c r="V736" i="1" s="1"/>
  <c r="V737" i="1" a="1"/>
  <c r="V737" i="1"/>
  <c r="V738" i="1" a="1"/>
  <c r="V738" i="1" s="1"/>
  <c r="V739" i="1" a="1"/>
  <c r="V739" i="1" s="1"/>
  <c r="V740" i="1" a="1"/>
  <c r="V740" i="1" s="1"/>
  <c r="V741" i="1" a="1"/>
  <c r="V741" i="1" s="1"/>
  <c r="V742" i="1" a="1"/>
  <c r="V742" i="1"/>
  <c r="V743" i="1" a="1"/>
  <c r="V743" i="1" s="1"/>
  <c r="V744" i="1" a="1"/>
  <c r="V744" i="1" s="1"/>
  <c r="V745" i="1" a="1"/>
  <c r="V745" i="1" s="1"/>
  <c r="V746" i="1" a="1"/>
  <c r="V746" i="1" s="1"/>
  <c r="V747" i="1" a="1"/>
  <c r="V747" i="1"/>
  <c r="V748" i="1" a="1"/>
  <c r="V748" i="1"/>
  <c r="V749" i="1" a="1"/>
  <c r="V749" i="1"/>
  <c r="V750" i="1" a="1"/>
  <c r="V750" i="1"/>
  <c r="V751" i="1" a="1"/>
  <c r="V751" i="1" s="1"/>
  <c r="V752" i="1" a="1"/>
  <c r="V752" i="1"/>
  <c r="V753" i="1" a="1"/>
  <c r="V753" i="1" s="1"/>
  <c r="V754" i="1" a="1"/>
  <c r="V754" i="1"/>
  <c r="V755" i="1" a="1"/>
  <c r="V755" i="1" s="1"/>
  <c r="V756" i="1" a="1"/>
  <c r="V756" i="1"/>
  <c r="V757" i="1" a="1"/>
  <c r="V757" i="1" s="1"/>
  <c r="V758" i="1" a="1"/>
  <c r="V758" i="1"/>
  <c r="V759" i="1" a="1"/>
  <c r="V759" i="1" s="1"/>
  <c r="V760" i="1" a="1"/>
  <c r="V760" i="1"/>
  <c r="V761" i="1" a="1"/>
  <c r="V761" i="1"/>
  <c r="V762" i="1" a="1"/>
  <c r="V762" i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/>
  <c r="V769" i="1" a="1"/>
  <c r="V769" i="1" s="1"/>
  <c r="V770" i="1" a="1"/>
  <c r="V770" i="1"/>
  <c r="V771" i="1" a="1"/>
  <c r="V771" i="1" s="1"/>
  <c r="V772" i="1" a="1"/>
  <c r="V772" i="1"/>
  <c r="V773" i="1" a="1"/>
  <c r="V773" i="1" s="1"/>
  <c r="V774" i="1" a="1"/>
  <c r="V774" i="1" s="1"/>
  <c r="V775" i="1" a="1"/>
  <c r="V775" i="1" s="1"/>
  <c r="V776" i="1" a="1"/>
  <c r="V776" i="1" s="1"/>
  <c r="V777" i="1" a="1"/>
  <c r="V777" i="1"/>
  <c r="V778" i="1" a="1"/>
  <c r="V778" i="1" s="1"/>
  <c r="V779" i="1" a="1"/>
  <c r="V779" i="1"/>
  <c r="V780" i="1" a="1"/>
  <c r="V780" i="1" s="1"/>
  <c r="V781" i="1" a="1"/>
  <c r="V781" i="1" s="1"/>
  <c r="V782" i="1" a="1"/>
  <c r="V782" i="1" s="1"/>
  <c r="V783" i="1" a="1"/>
  <c r="V783" i="1"/>
  <c r="V784" i="1" a="1"/>
  <c r="V784" i="1"/>
  <c r="V785" i="1" a="1"/>
  <c r="V785" i="1"/>
  <c r="V786" i="1" a="1"/>
  <c r="V786" i="1"/>
  <c r="V787" i="1" a="1"/>
  <c r="V787" i="1" s="1"/>
  <c r="V788" i="1" a="1"/>
  <c r="V788" i="1" s="1"/>
  <c r="V789" i="1" a="1"/>
  <c r="V789" i="1"/>
  <c r="V790" i="1" a="1"/>
  <c r="V790" i="1" s="1"/>
  <c r="V791" i="1" a="1"/>
  <c r="V791" i="1"/>
  <c r="V792" i="1" a="1"/>
  <c r="V792" i="1" s="1"/>
  <c r="V793" i="1" a="1"/>
  <c r="V793" i="1" s="1"/>
  <c r="V794" i="1" a="1"/>
  <c r="V794" i="1"/>
  <c r="V795" i="1" a="1"/>
  <c r="V795" i="1" s="1"/>
  <c r="V796" i="1" a="1"/>
  <c r="V796" i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/>
  <c r="V803" i="1" a="1"/>
  <c r="V803" i="1"/>
  <c r="V804" i="1" a="1"/>
  <c r="V804" i="1"/>
  <c r="V805" i="1" a="1"/>
  <c r="V805" i="1" s="1"/>
  <c r="V806" i="1" a="1"/>
  <c r="V806" i="1"/>
  <c r="V807" i="1" a="1"/>
  <c r="V807" i="1" s="1"/>
  <c r="V808" i="1" a="1"/>
  <c r="V808" i="1"/>
  <c r="V809" i="1" a="1"/>
  <c r="V809" i="1" s="1"/>
  <c r="V810" i="1" a="1"/>
  <c r="V810" i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/>
  <c r="V820" i="1" a="1"/>
  <c r="V820" i="1"/>
  <c r="V821" i="1" a="1"/>
  <c r="V821" i="1"/>
  <c r="V822" i="1" a="1"/>
  <c r="V822" i="1" s="1"/>
  <c r="V823" i="1" a="1"/>
  <c r="V823" i="1" s="1"/>
  <c r="V824" i="1" a="1"/>
  <c r="V824" i="1" s="1"/>
  <c r="V825" i="1" a="1"/>
  <c r="V825" i="1"/>
  <c r="V826" i="1" a="1"/>
  <c r="V826" i="1"/>
  <c r="V827" i="1" a="1"/>
  <c r="V827" i="1"/>
  <c r="V828" i="1" a="1"/>
  <c r="V828" i="1"/>
  <c r="V829" i="1" a="1"/>
  <c r="V829" i="1" s="1"/>
  <c r="V830" i="1" a="1"/>
  <c r="V830" i="1" s="1"/>
  <c r="V831" i="1" a="1"/>
  <c r="V831" i="1" s="1"/>
  <c r="V832" i="1" a="1"/>
  <c r="V832" i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/>
  <c r="V839" i="1" a="1"/>
  <c r="V839" i="1" s="1"/>
  <c r="V840" i="1" a="1"/>
  <c r="V840" i="1" s="1"/>
  <c r="V841" i="1" a="1"/>
  <c r="V841" i="1" s="1"/>
  <c r="V842" i="1" a="1"/>
  <c r="V842" i="1"/>
  <c r="V843" i="1" a="1"/>
  <c r="V843" i="1"/>
  <c r="V844" i="1" a="1"/>
  <c r="V844" i="1" s="1"/>
  <c r="V845" i="1" a="1"/>
  <c r="V845" i="1"/>
  <c r="V846" i="1" a="1"/>
  <c r="V846" i="1" s="1"/>
  <c r="V847" i="1" a="1"/>
  <c r="V847" i="1" s="1"/>
  <c r="V848" i="1" a="1"/>
  <c r="V848" i="1" s="1"/>
  <c r="V849" i="1" a="1"/>
  <c r="V849" i="1" s="1"/>
  <c r="V850" i="1" a="1"/>
  <c r="V850" i="1"/>
  <c r="V851" i="1" a="1"/>
  <c r="V851" i="1" s="1"/>
  <c r="V852" i="1" a="1"/>
  <c r="V852" i="1"/>
  <c r="V853" i="1" a="1"/>
  <c r="V853" i="1" s="1"/>
  <c r="V854" i="1" a="1"/>
  <c r="V854" i="1" s="1"/>
  <c r="V855" i="1" a="1"/>
  <c r="V855" i="1"/>
  <c r="V856" i="1" a="1"/>
  <c r="V856" i="1"/>
  <c r="V857" i="1" a="1"/>
  <c r="V857" i="1"/>
  <c r="V858" i="1" a="1"/>
  <c r="V858" i="1" s="1"/>
  <c r="V859" i="1" a="1"/>
  <c r="V859" i="1" s="1"/>
  <c r="V860" i="1" a="1"/>
  <c r="V860" i="1" s="1"/>
  <c r="V861" i="1" a="1"/>
  <c r="V861" i="1" s="1"/>
  <c r="V862" i="1" a="1"/>
  <c r="V862" i="1"/>
  <c r="V863" i="1" a="1"/>
  <c r="V863" i="1"/>
  <c r="V864" i="1" a="1"/>
  <c r="V864" i="1" s="1"/>
  <c r="V865" i="1" a="1"/>
  <c r="V865" i="1" s="1"/>
  <c r="V866" i="1" a="1"/>
  <c r="V866" i="1" s="1"/>
  <c r="V867" i="1" a="1"/>
  <c r="V867" i="1"/>
  <c r="V868" i="1" a="1"/>
  <c r="V868" i="1" s="1"/>
  <c r="V869" i="1" a="1"/>
  <c r="V869" i="1"/>
  <c r="V870" i="1" a="1"/>
  <c r="V870" i="1" s="1"/>
  <c r="V871" i="1" a="1"/>
  <c r="V871" i="1" s="1"/>
  <c r="V872" i="1" a="1"/>
  <c r="V872" i="1"/>
  <c r="V873" i="1" a="1"/>
  <c r="V873" i="1" s="1"/>
  <c r="V874" i="1" a="1"/>
  <c r="V874" i="1"/>
  <c r="V875" i="1" a="1"/>
  <c r="V875" i="1" s="1"/>
  <c r="V876" i="1" a="1"/>
  <c r="V876" i="1" s="1"/>
  <c r="V877" i="1" a="1"/>
  <c r="V877" i="1" s="1"/>
  <c r="V878" i="1" a="1"/>
  <c r="V878" i="1" s="1"/>
  <c r="V879" i="1" a="1"/>
  <c r="V879" i="1"/>
  <c r="V880" i="1" a="1"/>
  <c r="V880" i="1" s="1"/>
  <c r="V881" i="1" a="1"/>
  <c r="V881" i="1"/>
  <c r="V882" i="1" a="1"/>
  <c r="V882" i="1" s="1"/>
  <c r="V883" i="1" a="1"/>
  <c r="V883" i="1" s="1"/>
  <c r="V884" i="1" a="1"/>
  <c r="V884" i="1"/>
  <c r="V885" i="1" a="1"/>
  <c r="V885" i="1" s="1"/>
  <c r="V886" i="1" a="1"/>
  <c r="V886" i="1"/>
  <c r="V887" i="1" a="1"/>
  <c r="V887" i="1" s="1"/>
  <c r="V888" i="1" a="1"/>
  <c r="V888" i="1" s="1"/>
  <c r="V889" i="1" a="1"/>
  <c r="V889" i="1" s="1"/>
  <c r="V890" i="1" a="1"/>
  <c r="V890" i="1" s="1"/>
  <c r="V891" i="1" a="1"/>
  <c r="V891" i="1"/>
  <c r="V892" i="1" a="1"/>
  <c r="V892" i="1" s="1"/>
  <c r="V893" i="1" a="1"/>
  <c r="V893" i="1"/>
  <c r="V894" i="1" a="1"/>
  <c r="V894" i="1" s="1"/>
  <c r="V895" i="1" a="1"/>
  <c r="V895" i="1" s="1"/>
  <c r="V896" i="1" a="1"/>
  <c r="V896" i="1" s="1"/>
  <c r="V897" i="1" a="1"/>
  <c r="V897" i="1" s="1"/>
  <c r="V898" i="1" a="1"/>
  <c r="V898" i="1"/>
  <c r="V899" i="1" a="1"/>
  <c r="V899" i="1" s="1"/>
  <c r="V900" i="1" a="1"/>
  <c r="V900" i="1" s="1"/>
  <c r="V901" i="1" a="1"/>
  <c r="V901" i="1" s="1"/>
  <c r="V902" i="1" a="1"/>
  <c r="V902" i="1" s="1"/>
  <c r="V903" i="1" a="1"/>
  <c r="V903" i="1"/>
  <c r="V904" i="1" a="1"/>
  <c r="V904" i="1" s="1"/>
  <c r="V905" i="1" a="1"/>
  <c r="V905" i="1"/>
  <c r="V906" i="1" a="1"/>
  <c r="V906" i="1" s="1"/>
  <c r="V907" i="1" a="1"/>
  <c r="V907" i="1" s="1"/>
  <c r="V908" i="1" a="1"/>
  <c r="V908" i="1" s="1"/>
  <c r="V909" i="1" a="1"/>
  <c r="V909" i="1"/>
  <c r="V910" i="1" a="1"/>
  <c r="V910" i="1" s="1"/>
  <c r="V911" i="1" a="1"/>
  <c r="V911" i="1"/>
  <c r="V912" i="1" a="1"/>
  <c r="V912" i="1" s="1"/>
  <c r="V913" i="1" a="1"/>
  <c r="V913" i="1" s="1"/>
  <c r="V914" i="1" a="1"/>
  <c r="V914" i="1" s="1"/>
  <c r="V915" i="1" a="1"/>
  <c r="V915" i="1"/>
  <c r="V916" i="1" a="1"/>
  <c r="V916" i="1" s="1"/>
  <c r="V917" i="1" a="1"/>
  <c r="V917" i="1"/>
  <c r="V918" i="1" a="1"/>
  <c r="V918" i="1" s="1"/>
  <c r="V919" i="1" a="1"/>
  <c r="V919" i="1" s="1"/>
  <c r="V920" i="1" a="1"/>
  <c r="V920" i="1" s="1"/>
  <c r="V921" i="1" a="1"/>
  <c r="V921" i="1" s="1"/>
  <c r="V922" i="1" a="1"/>
  <c r="V922" i="1"/>
  <c r="V923" i="1" a="1"/>
  <c r="V923" i="1" s="1"/>
  <c r="V924" i="1" a="1"/>
  <c r="V924" i="1"/>
  <c r="V925" i="1" a="1"/>
  <c r="V925" i="1" s="1"/>
  <c r="V926" i="1" a="1"/>
  <c r="V926" i="1" s="1"/>
  <c r="V927" i="1" a="1"/>
  <c r="V927" i="1"/>
  <c r="V928" i="1" a="1"/>
  <c r="V928" i="1" s="1"/>
  <c r="V929" i="1" a="1"/>
  <c r="V929" i="1"/>
  <c r="V930" i="1" a="1"/>
  <c r="V930" i="1" s="1"/>
  <c r="V931" i="1" a="1"/>
  <c r="V931" i="1" s="1"/>
  <c r="V932" i="1" a="1"/>
  <c r="V932" i="1" s="1"/>
  <c r="V933" i="1" a="1"/>
  <c r="V933" i="1" s="1"/>
  <c r="V934" i="1" a="1"/>
  <c r="V934" i="1"/>
  <c r="V935" i="1" a="1"/>
  <c r="V935" i="1" s="1"/>
  <c r="V936" i="1" a="1"/>
  <c r="V936" i="1"/>
  <c r="V937" i="1" a="1"/>
  <c r="V937" i="1" s="1"/>
  <c r="V938" i="1" a="1"/>
  <c r="V938" i="1" s="1"/>
  <c r="V939" i="1" a="1"/>
  <c r="V939" i="1"/>
  <c r="V940" i="1" a="1"/>
  <c r="V940" i="1" s="1"/>
  <c r="V941" i="1" a="1"/>
  <c r="V941" i="1"/>
  <c r="V942" i="1" a="1"/>
  <c r="V942" i="1" s="1"/>
  <c r="V943" i="1" a="1"/>
  <c r="V943" i="1" s="1"/>
  <c r="V944" i="1" a="1"/>
  <c r="V944" i="1"/>
  <c r="V945" i="1" a="1"/>
  <c r="V945" i="1" s="1"/>
  <c r="V946" i="1" a="1"/>
  <c r="V946" i="1"/>
  <c r="V947" i="1" a="1"/>
  <c r="V947" i="1" s="1"/>
  <c r="V948" i="1" a="1"/>
  <c r="V948" i="1" s="1"/>
  <c r="V949" i="1" a="1"/>
  <c r="V949" i="1" s="1"/>
  <c r="V950" i="1" a="1"/>
  <c r="V950" i="1" s="1"/>
  <c r="V951" i="1" a="1"/>
  <c r="V951" i="1"/>
  <c r="V952" i="1" a="1"/>
  <c r="V952" i="1" s="1"/>
  <c r="V953" i="1" a="1"/>
  <c r="V953" i="1"/>
  <c r="V954" i="1" a="1"/>
  <c r="V954" i="1" s="1"/>
  <c r="V955" i="1" a="1"/>
  <c r="V955" i="1" s="1"/>
  <c r="V956" i="1" a="1"/>
  <c r="V956" i="1"/>
  <c r="V957" i="1" a="1"/>
  <c r="V957" i="1"/>
  <c r="V958" i="1" a="1"/>
  <c r="V958" i="1"/>
  <c r="V959" i="1" a="1"/>
  <c r="V959" i="1" s="1"/>
  <c r="V960" i="1" a="1"/>
  <c r="V960" i="1" s="1"/>
  <c r="V961" i="1" a="1"/>
  <c r="V961" i="1" s="1"/>
  <c r="V962" i="1" a="1"/>
  <c r="V962" i="1" s="1"/>
  <c r="V963" i="1" a="1"/>
  <c r="V963" i="1"/>
  <c r="V964" i="1" a="1"/>
  <c r="V964" i="1" s="1"/>
  <c r="V965" i="1" a="1"/>
  <c r="V965" i="1"/>
  <c r="V966" i="1" a="1"/>
  <c r="V966" i="1" s="1"/>
  <c r="V967" i="1" a="1"/>
  <c r="V967" i="1" s="1"/>
  <c r="V968" i="1" a="1"/>
  <c r="V968" i="1" s="1"/>
  <c r="V969" i="1" a="1"/>
  <c r="V969" i="1" s="1"/>
  <c r="V970" i="1" a="1"/>
  <c r="V970" i="1"/>
  <c r="V971" i="1" a="1"/>
  <c r="V971" i="1" s="1"/>
  <c r="V972" i="1" a="1"/>
  <c r="V972" i="1" s="1"/>
  <c r="V973" i="1" a="1"/>
  <c r="V973" i="1" s="1"/>
  <c r="V974" i="1" a="1"/>
  <c r="V974" i="1" s="1"/>
  <c r="V975" i="1" a="1"/>
  <c r="V975" i="1"/>
  <c r="V976" i="1" a="1"/>
  <c r="V976" i="1" s="1"/>
  <c r="V977" i="1" a="1"/>
  <c r="V977" i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/>
  <c r="V985" i="1" a="1"/>
  <c r="V985" i="1" s="1"/>
  <c r="V986" i="1" a="1"/>
  <c r="V986" i="1"/>
  <c r="V987" i="1" a="1"/>
  <c r="V987" i="1"/>
  <c r="V988" i="1" a="1"/>
  <c r="V988" i="1"/>
  <c r="V989" i="1" a="1"/>
  <c r="V989" i="1"/>
  <c r="V990" i="1" a="1"/>
  <c r="V990" i="1"/>
  <c r="V991" i="1" a="1"/>
  <c r="V991" i="1" s="1"/>
  <c r="V992" i="1" a="1"/>
  <c r="V992" i="1" s="1"/>
  <c r="V993" i="1" a="1"/>
  <c r="V993" i="1"/>
  <c r="V994" i="1" a="1"/>
  <c r="V994" i="1"/>
  <c r="V995" i="1" a="1"/>
  <c r="V995" i="1" s="1"/>
  <c r="V996" i="1" a="1"/>
  <c r="V996" i="1"/>
  <c r="V997" i="1" a="1"/>
  <c r="V997" i="1" s="1"/>
  <c r="V998" i="1" a="1"/>
  <c r="V998" i="1" s="1"/>
  <c r="V999" i="1" a="1"/>
  <c r="V999" i="1"/>
  <c r="V1000" i="1" a="1"/>
  <c r="V1000" i="1"/>
  <c r="V1001" i="1" a="1"/>
  <c r="V1001" i="1"/>
  <c r="V1002" i="1" a="1"/>
  <c r="V1002" i="1" s="1"/>
  <c r="V1003" i="1" a="1"/>
  <c r="V1003" i="1" s="1"/>
  <c r="V1004" i="1" a="1"/>
  <c r="V1004" i="1"/>
  <c r="V1005" i="1" a="1"/>
  <c r="V1005" i="1" s="1"/>
  <c r="V1006" i="1" a="1"/>
  <c r="V1006" i="1"/>
  <c r="V1007" i="1" a="1"/>
  <c r="V1007" i="1"/>
  <c r="V1008" i="1" a="1"/>
  <c r="V1008" i="1"/>
  <c r="V1009" i="1" a="1"/>
  <c r="V1009" i="1" s="1"/>
  <c r="V1010" i="1" a="1"/>
  <c r="V1010" i="1" s="1"/>
  <c r="V1011" i="1" a="1"/>
  <c r="V1011" i="1" s="1"/>
  <c r="V1012" i="1" a="1"/>
  <c r="V1012" i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/>
  <c r="V1020" i="1" a="1"/>
  <c r="V1020" i="1" s="1"/>
  <c r="V1021" i="1" a="1"/>
  <c r="V1021" i="1" s="1"/>
  <c r="V1022" i="1" a="1"/>
  <c r="V1022" i="1" s="1"/>
  <c r="V1023" i="1" a="1"/>
  <c r="V1023" i="1"/>
  <c r="V1024" i="1" a="1"/>
  <c r="V1024" i="1" s="1"/>
  <c r="V1025" i="1" a="1"/>
  <c r="V1025" i="1"/>
  <c r="V1026" i="1" a="1"/>
  <c r="V1026" i="1" s="1"/>
  <c r="V1027" i="1" a="1"/>
  <c r="V1027" i="1" s="1"/>
  <c r="V1028" i="1" a="1"/>
  <c r="V1028" i="1" s="1"/>
  <c r="V1029" i="1" a="1"/>
  <c r="V1029" i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/>
  <c r="V1036" i="1" a="1"/>
  <c r="V1036" i="1"/>
  <c r="V1037" i="1" a="1"/>
  <c r="V1037" i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/>
  <c r="V1043" i="1" a="1"/>
  <c r="V1043" i="1"/>
  <c r="V1044" i="1" a="1"/>
  <c r="V1044" i="1" s="1"/>
  <c r="V1045" i="1" a="1"/>
  <c r="V1045" i="1" s="1"/>
  <c r="V1046" i="1" a="1"/>
  <c r="V1046" i="1" s="1"/>
  <c r="V1047" i="1" a="1"/>
  <c r="V1047" i="1"/>
  <c r="V1048" i="1" a="1"/>
  <c r="V1048" i="1" s="1"/>
  <c r="V1049" i="1" a="1"/>
  <c r="V1049" i="1"/>
  <c r="V1050" i="1" a="1"/>
  <c r="V1050" i="1"/>
  <c r="V1051" i="1" a="1"/>
  <c r="V1051" i="1" s="1"/>
  <c r="V1052" i="1" a="1"/>
  <c r="V1052" i="1" s="1"/>
  <c r="V1053" i="1" a="1"/>
  <c r="V1053" i="1" s="1"/>
  <c r="V1054" i="1" a="1"/>
  <c r="V1054" i="1"/>
  <c r="V1055" i="1" a="1"/>
  <c r="V1055" i="1" s="1"/>
  <c r="V1056" i="1" a="1"/>
  <c r="V1056" i="1"/>
  <c r="V1057" i="1" a="1"/>
  <c r="V1057" i="1" s="1"/>
  <c r="V1058" i="1" a="1"/>
  <c r="V1058" i="1"/>
  <c r="V1059" i="1" a="1"/>
  <c r="V1059" i="1" s="1"/>
  <c r="V1060" i="1" a="1"/>
  <c r="V1060" i="1"/>
  <c r="V1061" i="1" a="1"/>
  <c r="V1061" i="1" s="1"/>
  <c r="V1062" i="1" a="1"/>
  <c r="V1062" i="1"/>
  <c r="V1063" i="1" a="1"/>
  <c r="V1063" i="1" s="1"/>
  <c r="V1064" i="1" a="1"/>
  <c r="V1064" i="1" s="1"/>
  <c r="V1065" i="1" a="1"/>
  <c r="V1065" i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/>
  <c r="V1078" i="1" a="1"/>
  <c r="V1078" i="1" s="1"/>
  <c r="V1079" i="1" a="1"/>
  <c r="V1079" i="1"/>
  <c r="V1080" i="1" a="1"/>
  <c r="V1080" i="1" s="1"/>
  <c r="V1081" i="1" a="1"/>
  <c r="V1081" i="1" s="1"/>
  <c r="V1082" i="1" a="1"/>
  <c r="V1082" i="1"/>
  <c r="V1083" i="1" a="1"/>
  <c r="V1083" i="1" s="1"/>
  <c r="V1084" i="1" a="1"/>
  <c r="V1084" i="1"/>
  <c r="V1085" i="1" a="1"/>
  <c r="V1085" i="1"/>
  <c r="V1086" i="1" a="1"/>
  <c r="V1086" i="1" s="1"/>
  <c r="V1087" i="1" a="1"/>
  <c r="V1087" i="1" s="1"/>
  <c r="V1088" i="1" a="1"/>
  <c r="V1088" i="1"/>
  <c r="V1089" i="1" a="1"/>
  <c r="V1089" i="1"/>
  <c r="V1090" i="1" a="1"/>
  <c r="V1090" i="1" s="1"/>
  <c r="V1091" i="1" a="1"/>
  <c r="V1091" i="1"/>
  <c r="V1092" i="1" a="1"/>
  <c r="V1092" i="1"/>
  <c r="V1093" i="1" a="1"/>
  <c r="V1093" i="1" s="1"/>
  <c r="V1094" i="1" a="1"/>
  <c r="V1094" i="1" s="1"/>
  <c r="V1095" i="1" a="1"/>
  <c r="V1095" i="1" s="1"/>
  <c r="V1096" i="1" a="1"/>
  <c r="V1096" i="1"/>
  <c r="V1097" i="1" a="1"/>
  <c r="V1097" i="1" s="1"/>
  <c r="V1098" i="1" a="1"/>
  <c r="V1098" i="1"/>
  <c r="V1099" i="1" a="1"/>
  <c r="V1099" i="1" s="1"/>
  <c r="V1100" i="1" a="1"/>
  <c r="V1100" i="1"/>
  <c r="V1101" i="1" a="1"/>
  <c r="V1101" i="1" s="1"/>
  <c r="V1102" i="1" a="1"/>
  <c r="V1102" i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/>
  <c r="V1108" i="1" a="1"/>
  <c r="V1108" i="1"/>
  <c r="V1109" i="1" a="1"/>
  <c r="V1109" i="1" s="1"/>
  <c r="V1110" i="1" a="1"/>
  <c r="V1110" i="1"/>
  <c r="V1111" i="1" a="1"/>
  <c r="V1111" i="1" s="1"/>
  <c r="V1112" i="1" a="1"/>
  <c r="V1112" i="1" s="1"/>
  <c r="V1113" i="1" a="1"/>
  <c r="V1113" i="1"/>
  <c r="V1114" i="1" a="1"/>
  <c r="V1114" i="1"/>
  <c r="V1115" i="1" a="1"/>
  <c r="V1115" i="1"/>
  <c r="V1116" i="1" a="1"/>
  <c r="V1116" i="1" s="1"/>
  <c r="V1117" i="1" a="1"/>
  <c r="V1117" i="1" s="1"/>
  <c r="V1118" i="1" a="1"/>
  <c r="V1118" i="1"/>
  <c r="V1119" i="1" a="1"/>
  <c r="V1119" i="1" s="1"/>
  <c r="V1120" i="1" a="1"/>
  <c r="V1120" i="1"/>
  <c r="V1121" i="1" a="1"/>
  <c r="V1121" i="1"/>
  <c r="V1122" i="1" a="1"/>
  <c r="V1122" i="1" s="1"/>
  <c r="V1123" i="1" a="1"/>
  <c r="V1123" i="1" s="1"/>
  <c r="V1124" i="1" a="1"/>
  <c r="V1124" i="1" s="1"/>
  <c r="V1125" i="1" a="1"/>
  <c r="V1125" i="1"/>
  <c r="V1126" i="1" a="1"/>
  <c r="V1126" i="1" s="1"/>
  <c r="V1127" i="1" a="1"/>
  <c r="V1127" i="1"/>
  <c r="V1128" i="1" a="1"/>
  <c r="V1128" i="1" s="1"/>
  <c r="V1129" i="1" a="1"/>
  <c r="V1129" i="1" s="1"/>
  <c r="V1130" i="1" a="1"/>
  <c r="V1130" i="1"/>
  <c r="V1131" i="1" a="1"/>
  <c r="V1131" i="1" s="1"/>
  <c r="V1132" i="1" a="1"/>
  <c r="V1132" i="1"/>
  <c r="V1133" i="1" a="1"/>
  <c r="V1133" i="1" s="1"/>
  <c r="V1134" i="1" a="1"/>
  <c r="V1134" i="1"/>
  <c r="V1135" i="1" a="1"/>
  <c r="V1135" i="1" s="1"/>
  <c r="V1136" i="1" a="1"/>
  <c r="V1136" i="1" s="1"/>
  <c r="V1137" i="1" a="1"/>
  <c r="V1137" i="1"/>
  <c r="V1138" i="1" a="1"/>
  <c r="V1138" i="1" s="1"/>
  <c r="V1139" i="1" a="1"/>
  <c r="V1139" i="1"/>
  <c r="V1140" i="1" a="1"/>
  <c r="V1140" i="1" s="1"/>
  <c r="V1141" i="1" a="1"/>
  <c r="V1141" i="1" s="1"/>
  <c r="V1142" i="1" a="1"/>
  <c r="V1142" i="1" s="1"/>
  <c r="V1143" i="1" a="1"/>
  <c r="V1143" i="1"/>
  <c r="V1144" i="1" a="1"/>
  <c r="V1144" i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/>
  <c r="V1150" i="1" a="1"/>
  <c r="V1150" i="1" s="1"/>
  <c r="V1151" i="1" a="1"/>
  <c r="V1151" i="1"/>
  <c r="V1152" i="1" a="1"/>
  <c r="V1152" i="1" s="1"/>
  <c r="V1153" i="1" a="1"/>
  <c r="V1153" i="1" s="1"/>
  <c r="V1154" i="1" a="1"/>
  <c r="V1154" i="1" s="1"/>
  <c r="V1155" i="1" a="1"/>
  <c r="V1155" i="1"/>
  <c r="V1156" i="1" a="1"/>
  <c r="V1156" i="1" s="1"/>
  <c r="V1157" i="1" a="1"/>
  <c r="V1157" i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/>
  <c r="V1169" i="1" a="1"/>
  <c r="V1169" i="1" s="1"/>
  <c r="V1170" i="1" a="1"/>
  <c r="V1170" i="1"/>
  <c r="V1171" i="1" a="1"/>
  <c r="V1171" i="1" s="1"/>
  <c r="V1172" i="1" a="1"/>
  <c r="V1172" i="1"/>
  <c r="V1173" i="1" a="1"/>
  <c r="V1173" i="1" s="1"/>
  <c r="V1174" i="1" a="1"/>
  <c r="V1174" i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/>
  <c r="X557" i="1" a="1"/>
  <c r="X557" i="1"/>
  <c r="X558" i="1" a="1"/>
  <c r="X558" i="1"/>
  <c r="X559" i="1" a="1"/>
  <c r="X559" i="1"/>
  <c r="X560" i="1" a="1"/>
  <c r="X560" i="1"/>
  <c r="X561" i="1" a="1"/>
  <c r="X561" i="1" s="1"/>
  <c r="X562" i="1" a="1"/>
  <c r="X562" i="1" s="1"/>
  <c r="X563" i="1" a="1"/>
  <c r="X563" i="1"/>
  <c r="X564" i="1" a="1"/>
  <c r="X564" i="1"/>
  <c r="X565" i="1" a="1"/>
  <c r="X565" i="1"/>
  <c r="X566" i="1" a="1"/>
  <c r="X566" i="1"/>
  <c r="X567" i="1" a="1"/>
  <c r="X567" i="1" s="1"/>
  <c r="X568" i="1" a="1"/>
  <c r="X568" i="1" s="1"/>
  <c r="X569" i="1" a="1"/>
  <c r="X569" i="1"/>
  <c r="X570" i="1" a="1"/>
  <c r="X570" i="1"/>
  <c r="X571" i="1" a="1"/>
  <c r="X571" i="1" s="1"/>
  <c r="X572" i="1" a="1"/>
  <c r="X572" i="1" s="1"/>
  <c r="X573" i="1" a="1"/>
  <c r="X573" i="1" s="1"/>
  <c r="X574" i="1" a="1"/>
  <c r="X574" i="1" s="1"/>
  <c r="X575" i="1" a="1"/>
  <c r="X575" i="1"/>
  <c r="X576" i="1" a="1"/>
  <c r="X576" i="1"/>
  <c r="X577" i="1" a="1"/>
  <c r="X577" i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/>
  <c r="X595" i="1" a="1"/>
  <c r="X595" i="1"/>
  <c r="X596" i="1" a="1"/>
  <c r="X596" i="1"/>
  <c r="X597" i="1" a="1"/>
  <c r="X597" i="1" s="1"/>
  <c r="X598" i="1" a="1"/>
  <c r="X598" i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/>
  <c r="X606" i="1" a="1"/>
  <c r="X606" i="1"/>
  <c r="X607" i="1" a="1"/>
  <c r="X607" i="1" s="1"/>
  <c r="X608" i="1" a="1"/>
  <c r="X608" i="1"/>
  <c r="X609" i="1" a="1"/>
  <c r="X609" i="1" s="1"/>
  <c r="X610" i="1" a="1"/>
  <c r="X610" i="1" s="1"/>
  <c r="X611" i="1" a="1"/>
  <c r="X611" i="1"/>
  <c r="X612" i="1" a="1"/>
  <c r="X612" i="1"/>
  <c r="X613" i="1" a="1"/>
  <c r="X613" i="1"/>
  <c r="X614" i="1" a="1"/>
  <c r="X614" i="1" s="1"/>
  <c r="X615" i="1" a="1"/>
  <c r="X615" i="1" s="1"/>
  <c r="X616" i="1" a="1"/>
  <c r="X616" i="1"/>
  <c r="X617" i="1" a="1"/>
  <c r="X617" i="1"/>
  <c r="X618" i="1" a="1"/>
  <c r="X618" i="1" s="1"/>
  <c r="X619" i="1" a="1"/>
  <c r="X619" i="1"/>
  <c r="X620" i="1" a="1"/>
  <c r="X620" i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/>
  <c r="X649" i="1" a="1"/>
  <c r="X649" i="1" s="1"/>
  <c r="X650" i="1" a="1"/>
  <c r="X650" i="1" s="1"/>
  <c r="X651" i="1" a="1"/>
  <c r="X651" i="1" s="1"/>
  <c r="X652" i="1" a="1"/>
  <c r="X652" i="1"/>
  <c r="X653" i="1" a="1"/>
  <c r="X653" i="1"/>
  <c r="X654" i="1" a="1"/>
  <c r="X654" i="1"/>
  <c r="X655" i="1" a="1"/>
  <c r="X655" i="1"/>
  <c r="X656" i="1" a="1"/>
  <c r="X656" i="1" s="1"/>
  <c r="X657" i="1" a="1"/>
  <c r="X657" i="1" s="1"/>
  <c r="X658" i="1" a="1"/>
  <c r="X658" i="1"/>
  <c r="X659" i="1" a="1"/>
  <c r="X659" i="1"/>
  <c r="X660" i="1" a="1"/>
  <c r="X660" i="1" s="1"/>
  <c r="X661" i="1" a="1"/>
  <c r="X661" i="1" s="1"/>
  <c r="X662" i="1" a="1"/>
  <c r="X662" i="1"/>
  <c r="X663" i="1" a="1"/>
  <c r="X663" i="1" s="1"/>
  <c r="X664" i="1" a="1"/>
  <c r="X664" i="1" s="1"/>
  <c r="X665" i="1" a="1"/>
  <c r="X665" i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/>
  <c r="X678" i="1" a="1"/>
  <c r="X678" i="1"/>
  <c r="X679" i="1" a="1"/>
  <c r="X679" i="1"/>
  <c r="X680" i="1" a="1"/>
  <c r="X680" i="1" s="1"/>
  <c r="X681" i="1" a="1"/>
  <c r="X681" i="1" s="1"/>
  <c r="X682" i="1" a="1"/>
  <c r="X682" i="1" s="1"/>
  <c r="X683" i="1" a="1"/>
  <c r="X683" i="1" s="1"/>
  <c r="X684" i="1" a="1"/>
  <c r="X684" i="1"/>
  <c r="X685" i="1" a="1"/>
  <c r="X685" i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/>
  <c r="X699" i="1" a="1"/>
  <c r="X699" i="1" s="1"/>
  <c r="X700" i="1" a="1"/>
  <c r="X700" i="1" s="1"/>
  <c r="X701" i="1" a="1"/>
  <c r="X701" i="1" s="1"/>
  <c r="X702" i="1" a="1"/>
  <c r="X702" i="1"/>
  <c r="X703" i="1" a="1"/>
  <c r="X703" i="1"/>
  <c r="X704" i="1" a="1"/>
  <c r="X704" i="1"/>
  <c r="X705" i="1" a="1"/>
  <c r="X705" i="1" s="1"/>
  <c r="X706" i="1" a="1"/>
  <c r="X706" i="1" s="1"/>
  <c r="X707" i="1" a="1"/>
  <c r="X707" i="1" s="1"/>
  <c r="X708" i="1" a="1"/>
  <c r="X708" i="1" s="1"/>
  <c r="X709" i="1" a="1"/>
  <c r="X709" i="1"/>
  <c r="X710" i="1" a="1"/>
  <c r="X710" i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/>
  <c r="X719" i="1" a="1"/>
  <c r="X719" i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/>
  <c r="X727" i="1" a="1"/>
  <c r="X727" i="1"/>
  <c r="X728" i="1" a="1"/>
  <c r="X728" i="1" s="1"/>
  <c r="X729" i="1" a="1"/>
  <c r="X729" i="1" s="1"/>
  <c r="X730" i="1" a="1"/>
  <c r="X730" i="1"/>
  <c r="X731" i="1" a="1"/>
  <c r="X731" i="1" s="1"/>
  <c r="X732" i="1" a="1"/>
  <c r="X732" i="1" s="1"/>
  <c r="X733" i="1" a="1"/>
  <c r="X733" i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/>
  <c r="X740" i="1" a="1"/>
  <c r="X740" i="1"/>
  <c r="X741" i="1" a="1"/>
  <c r="X741" i="1" s="1"/>
  <c r="X742" i="1" a="1"/>
  <c r="X742" i="1" s="1"/>
  <c r="X743" i="1" a="1"/>
  <c r="X743" i="1"/>
  <c r="X744" i="1" a="1"/>
  <c r="X744" i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/>
  <c r="X762" i="1" a="1"/>
  <c r="X762" i="1"/>
  <c r="X763" i="1" a="1"/>
  <c r="X763" i="1" s="1"/>
  <c r="X764" i="1" a="1"/>
  <c r="X764" i="1" s="1"/>
  <c r="X765" i="1" a="1"/>
  <c r="X765" i="1" s="1"/>
  <c r="X766" i="1" a="1"/>
  <c r="X766" i="1" s="1"/>
  <c r="X767" i="1" a="1"/>
  <c r="X767" i="1"/>
  <c r="X768" i="1" a="1"/>
  <c r="X768" i="1" s="1"/>
  <c r="X769" i="1" a="1"/>
  <c r="X769" i="1" s="1"/>
  <c r="X770" i="1" a="1"/>
  <c r="X770" i="1"/>
  <c r="X771" i="1" a="1"/>
  <c r="X771" i="1" s="1"/>
  <c r="X772" i="1" a="1"/>
  <c r="X772" i="1" s="1"/>
  <c r="X773" i="1" a="1"/>
  <c r="X773" i="1" s="1"/>
  <c r="X774" i="1" a="1"/>
  <c r="X774" i="1" s="1"/>
  <c r="X775" i="1" a="1"/>
  <c r="X775" i="1"/>
  <c r="X776" i="1" a="1"/>
  <c r="X776" i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/>
  <c r="X799" i="1" a="1"/>
  <c r="X799" i="1"/>
  <c r="X800" i="1" a="1"/>
  <c r="X800" i="1" s="1"/>
  <c r="X801" i="1" a="1"/>
  <c r="X801" i="1" s="1"/>
  <c r="X802" i="1" a="1"/>
  <c r="X802" i="1"/>
  <c r="X803" i="1" a="1"/>
  <c r="X803" i="1" s="1"/>
  <c r="X804" i="1" a="1"/>
  <c r="X804" i="1" s="1"/>
  <c r="X805" i="1" a="1"/>
  <c r="X805" i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/>
  <c r="X812" i="1" a="1"/>
  <c r="X812" i="1"/>
  <c r="X813" i="1" a="1"/>
  <c r="X813" i="1" s="1"/>
  <c r="X814" i="1" a="1"/>
  <c r="X814" i="1"/>
  <c r="X815" i="1" a="1"/>
  <c r="X815" i="1"/>
  <c r="X816" i="1" a="1"/>
  <c r="X816" i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/>
  <c r="X834" i="1" a="1"/>
  <c r="X834" i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/>
  <c r="X842" i="1" a="1"/>
  <c r="X842" i="1" s="1"/>
  <c r="X843" i="1" a="1"/>
  <c r="X843" i="1" s="1"/>
  <c r="X844" i="1" a="1"/>
  <c r="X844" i="1"/>
  <c r="X845" i="1" a="1"/>
  <c r="X845" i="1"/>
  <c r="X846" i="1" a="1"/>
  <c r="X846" i="1"/>
  <c r="X847" i="1" a="1"/>
  <c r="X847" i="1"/>
  <c r="X848" i="1" a="1"/>
  <c r="X848" i="1"/>
  <c r="X849" i="1" a="1"/>
  <c r="X849" i="1" s="1"/>
  <c r="X850" i="1" a="1"/>
  <c r="X850" i="1" s="1"/>
  <c r="X851" i="1" a="1"/>
  <c r="X851" i="1"/>
  <c r="X852" i="1" a="1"/>
  <c r="X852" i="1"/>
  <c r="X853" i="1" a="1"/>
  <c r="X853" i="1" s="1"/>
  <c r="X854" i="1" a="1"/>
  <c r="X854" i="1" s="1"/>
  <c r="X855" i="1" a="1"/>
  <c r="X855" i="1" s="1"/>
  <c r="X856" i="1" a="1"/>
  <c r="X856" i="1" s="1"/>
  <c r="X857" i="1" a="1"/>
  <c r="X857" i="1"/>
  <c r="X858" i="1" a="1"/>
  <c r="X858" i="1"/>
  <c r="X859" i="1" a="1"/>
  <c r="X859" i="1"/>
  <c r="X860" i="1" a="1"/>
  <c r="X860" i="1" s="1"/>
  <c r="X861" i="1" a="1"/>
  <c r="X861" i="1" s="1"/>
  <c r="X862" i="1" a="1"/>
  <c r="X862" i="1" s="1"/>
  <c r="X863" i="1" a="1"/>
  <c r="X863" i="1"/>
  <c r="X864" i="1" a="1"/>
  <c r="X864" i="1"/>
  <c r="X865" i="1" a="1"/>
  <c r="X865" i="1"/>
  <c r="X866" i="1" a="1"/>
  <c r="X866" i="1"/>
  <c r="X867" i="1" a="1"/>
  <c r="X867" i="1" s="1"/>
  <c r="X868" i="1" a="1"/>
  <c r="X868" i="1" s="1"/>
  <c r="X869" i="1" a="1"/>
  <c r="X869" i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/>
  <c r="X877" i="1" a="1"/>
  <c r="X877" i="1" s="1"/>
  <c r="X878" i="1" a="1"/>
  <c r="X878" i="1" s="1"/>
  <c r="X879" i="1" a="1"/>
  <c r="X879" i="1" s="1"/>
  <c r="X880" i="1" a="1"/>
  <c r="X880" i="1" s="1"/>
  <c r="X881" i="1" a="1"/>
  <c r="X881" i="1"/>
  <c r="X882" i="1" a="1"/>
  <c r="X882" i="1"/>
  <c r="X883" i="1" a="1"/>
  <c r="X883" i="1"/>
  <c r="X884" i="1" a="1"/>
  <c r="X884" i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/>
  <c r="X894" i="1" a="1"/>
  <c r="X894" i="1"/>
  <c r="X895" i="1" a="1"/>
  <c r="X895" i="1"/>
  <c r="X896" i="1" a="1"/>
  <c r="X896" i="1"/>
  <c r="X897" i="1" a="1"/>
  <c r="X897" i="1" s="1"/>
  <c r="X898" i="1" a="1"/>
  <c r="X898" i="1" s="1"/>
  <c r="X899" i="1" a="1"/>
  <c r="X899" i="1"/>
  <c r="X900" i="1" a="1"/>
  <c r="X900" i="1"/>
  <c r="X901" i="1" a="1"/>
  <c r="X901" i="1"/>
  <c r="X902" i="1" a="1"/>
  <c r="X902" i="1" s="1"/>
  <c r="X903" i="1" a="1"/>
  <c r="X903" i="1" s="1"/>
  <c r="X904" i="1" a="1"/>
  <c r="X904" i="1" s="1"/>
  <c r="X905" i="1" a="1"/>
  <c r="X905" i="1"/>
  <c r="X906" i="1" a="1"/>
  <c r="X906" i="1"/>
  <c r="X907" i="1" a="1"/>
  <c r="X907" i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/>
  <c r="X914" i="1" a="1"/>
  <c r="X914" i="1" s="1"/>
  <c r="X915" i="1" a="1"/>
  <c r="X915" i="1" s="1"/>
  <c r="X916" i="1" a="1"/>
  <c r="X916" i="1"/>
  <c r="X917" i="1" a="1"/>
  <c r="X917" i="1" s="1"/>
  <c r="X918" i="1" a="1"/>
  <c r="X918" i="1" s="1"/>
  <c r="X919" i="1" a="1"/>
  <c r="X919" i="1"/>
  <c r="X920" i="1" a="1"/>
  <c r="X920" i="1"/>
  <c r="X921" i="1" a="1"/>
  <c r="X921" i="1" s="1"/>
  <c r="X922" i="1" a="1"/>
  <c r="X922" i="1" s="1"/>
  <c r="X923" i="1" a="1"/>
  <c r="X923" i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/>
  <c r="X930" i="1" a="1"/>
  <c r="X930" i="1"/>
  <c r="X931" i="1" a="1"/>
  <c r="X931" i="1" s="1"/>
  <c r="X932" i="1" a="1"/>
  <c r="X932" i="1" s="1"/>
  <c r="X933" i="1" a="1"/>
  <c r="X933" i="1" s="1"/>
  <c r="X934" i="1" a="1"/>
  <c r="X934" i="1" s="1"/>
  <c r="X935" i="1" a="1"/>
  <c r="X935" i="1"/>
  <c r="X936" i="1" a="1"/>
  <c r="X936" i="1"/>
  <c r="X937" i="1" a="1"/>
  <c r="X937" i="1"/>
  <c r="X938" i="1" a="1"/>
  <c r="X938" i="1" s="1"/>
  <c r="X939" i="1" a="1"/>
  <c r="X939" i="1" s="1"/>
  <c r="X940" i="1" a="1"/>
  <c r="X940" i="1"/>
  <c r="X941" i="1" a="1"/>
  <c r="X941" i="1"/>
  <c r="X942" i="1" a="1"/>
  <c r="X942" i="1" s="1"/>
  <c r="X943" i="1" a="1"/>
  <c r="X943" i="1" s="1"/>
  <c r="X944" i="1" a="1"/>
  <c r="X944" i="1" s="1"/>
  <c r="X945" i="1" a="1"/>
  <c r="X945" i="1" s="1"/>
  <c r="X946" i="1" a="1"/>
  <c r="X946" i="1"/>
  <c r="X947" i="1" a="1"/>
  <c r="X947" i="1" s="1"/>
  <c r="X948" i="1" a="1"/>
  <c r="X948" i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/>
  <c r="X966" i="1" a="1"/>
  <c r="X966" i="1"/>
  <c r="X967" i="1" a="1"/>
  <c r="X967" i="1" s="1"/>
  <c r="X968" i="1" a="1"/>
  <c r="X968" i="1" s="1"/>
  <c r="X969" i="1" a="1"/>
  <c r="X969" i="1" s="1"/>
  <c r="X970" i="1" a="1"/>
  <c r="X970" i="1" s="1"/>
  <c r="X971" i="1" a="1"/>
  <c r="X971" i="1"/>
  <c r="X972" i="1" a="1"/>
  <c r="X972" i="1"/>
  <c r="X973" i="1" a="1"/>
  <c r="X973" i="1"/>
  <c r="X974" i="1" a="1"/>
  <c r="X974" i="1" s="1"/>
  <c r="X975" i="1" a="1"/>
  <c r="X975" i="1" s="1"/>
  <c r="X976" i="1" a="1"/>
  <c r="X976" i="1" s="1"/>
  <c r="X977" i="1" a="1"/>
  <c r="X977" i="1" s="1"/>
  <c r="X978" i="1" a="1"/>
  <c r="X978" i="1"/>
  <c r="X979" i="1" a="1"/>
  <c r="X979" i="1"/>
  <c r="X980" i="1" a="1"/>
  <c r="X980" i="1"/>
  <c r="X981" i="1" a="1"/>
  <c r="X981" i="1" s="1"/>
  <c r="X982" i="1" a="1"/>
  <c r="X982" i="1" s="1"/>
  <c r="X983" i="1" a="1"/>
  <c r="X983" i="1" s="1"/>
  <c r="X984" i="1" a="1"/>
  <c r="X984" i="1" s="1"/>
  <c r="X985" i="1" a="1"/>
  <c r="X985" i="1"/>
  <c r="X986" i="1" a="1"/>
  <c r="X986" i="1" s="1"/>
  <c r="X987" i="1" a="1"/>
  <c r="X987" i="1" s="1"/>
  <c r="X988" i="1" a="1"/>
  <c r="X988" i="1" s="1"/>
  <c r="X989" i="1" a="1"/>
  <c r="X989" i="1" s="1"/>
  <c r="X990" i="1" a="1"/>
  <c r="X990" i="1"/>
  <c r="X991" i="1" a="1"/>
  <c r="X991" i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/>
  <c r="X998" i="1" a="1"/>
  <c r="X998" i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/>
  <c r="X1014" i="1" a="1"/>
  <c r="X1014" i="1"/>
  <c r="X1015" i="1" a="1"/>
  <c r="X1015" i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/>
  <c r="X1027" i="1" a="1"/>
  <c r="X1027" i="1"/>
  <c r="X1028" i="1" a="1"/>
  <c r="X1028" i="1" s="1"/>
  <c r="X1029" i="1" a="1"/>
  <c r="X1029" i="1" s="1"/>
  <c r="X1030" i="1" a="1"/>
  <c r="X1030" i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/>
  <c r="X1054" i="1" a="1"/>
  <c r="X1054" i="1" s="1"/>
  <c r="X1055" i="1" a="1"/>
  <c r="X1055" i="1"/>
  <c r="X1056" i="1" a="1"/>
  <c r="X1056" i="1"/>
  <c r="X1057" i="1" a="1"/>
  <c r="X1057" i="1"/>
  <c r="X1058" i="1" a="1"/>
  <c r="X1058" i="1" s="1"/>
  <c r="X1059" i="1" a="1"/>
  <c r="X1059" i="1" s="1"/>
  <c r="X1060" i="1" a="1"/>
  <c r="X1060" i="1"/>
  <c r="X1061" i="1" a="1"/>
  <c r="X1061" i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/>
  <c r="X1068" i="1" a="1"/>
  <c r="X1068" i="1"/>
  <c r="X1069" i="1" a="1"/>
  <c r="X1069" i="1" s="1"/>
  <c r="X1070" i="1" a="1"/>
  <c r="X1070" i="1" s="1"/>
  <c r="X1071" i="1" a="1"/>
  <c r="X1071" i="1"/>
  <c r="X1072" i="1" a="1"/>
  <c r="X1072" i="1"/>
  <c r="X1073" i="1" a="1"/>
  <c r="X1073" i="1"/>
  <c r="X1074" i="1" a="1"/>
  <c r="X1074" i="1" s="1"/>
  <c r="X1075" i="1" a="1"/>
  <c r="X1075" i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/>
  <c r="X1081" i="1" a="1"/>
  <c r="X1081" i="1"/>
  <c r="X1082" i="1" a="1"/>
  <c r="X1082" i="1" s="1"/>
  <c r="X1083" i="1" a="1"/>
  <c r="X1083" i="1"/>
  <c r="X1084" i="1" a="1"/>
  <c r="X1084" i="1"/>
  <c r="X1085" i="1" a="1"/>
  <c r="X1085" i="1"/>
  <c r="X1086" i="1" a="1"/>
  <c r="X1086" i="1"/>
  <c r="X1087" i="1" a="1"/>
  <c r="X1087" i="1" s="1"/>
  <c r="X1088" i="1" a="1"/>
  <c r="X1088" i="1" s="1"/>
  <c r="X1089" i="1" a="1"/>
  <c r="X1089" i="1" s="1"/>
  <c r="X1090" i="1" a="1"/>
  <c r="X1090" i="1"/>
  <c r="X1091" i="1" a="1"/>
  <c r="X1091" i="1"/>
  <c r="X1092" i="1" a="1"/>
  <c r="X1092" i="1"/>
  <c r="X1093" i="1" a="1"/>
  <c r="X1093" i="1" s="1"/>
  <c r="X1094" i="1" a="1"/>
  <c r="X1094" i="1" s="1"/>
  <c r="X1095" i="1" a="1"/>
  <c r="X1095" i="1" s="1"/>
  <c r="X1096" i="1" a="1"/>
  <c r="X1096" i="1"/>
  <c r="X1097" i="1" a="1"/>
  <c r="X1097" i="1"/>
  <c r="X1098" i="1" a="1"/>
  <c r="X1098" i="1"/>
  <c r="X1099" i="1" a="1"/>
  <c r="X1099" i="1"/>
  <c r="X1100" i="1" a="1"/>
  <c r="X1100" i="1" s="1"/>
  <c r="X1101" i="1" a="1"/>
  <c r="X1101" i="1"/>
  <c r="X1102" i="1" a="1"/>
  <c r="X1102" i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/>
  <c r="X1110" i="1" a="1"/>
  <c r="X1110" i="1"/>
  <c r="X1111" i="1" a="1"/>
  <c r="X1111" i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/>
  <c r="X1117" i="1" a="1"/>
  <c r="X1117" i="1" s="1"/>
  <c r="X1118" i="1" a="1"/>
  <c r="X1118" i="1" s="1"/>
  <c r="X1119" i="1" a="1"/>
  <c r="X1119" i="1" s="1"/>
  <c r="X1120" i="1" a="1"/>
  <c r="X1120" i="1"/>
  <c r="X1121" i="1" a="1"/>
  <c r="X1121" i="1" s="1"/>
  <c r="X1122" i="1" a="1"/>
  <c r="X1122" i="1" s="1"/>
  <c r="X1123" i="1" a="1"/>
  <c r="X1123" i="1"/>
  <c r="X1124" i="1" a="1"/>
  <c r="X1124" i="1" s="1"/>
  <c r="X1125" i="1" a="1"/>
  <c r="X1125" i="1" s="1"/>
  <c r="X1126" i="1" a="1"/>
  <c r="X1126" i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/>
  <c r="X1133" i="1" a="1"/>
  <c r="X1133" i="1" s="1"/>
  <c r="X1134" i="1" a="1"/>
  <c r="X1134" i="1" s="1"/>
  <c r="X1135" i="1" a="1"/>
  <c r="X1135" i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/>
  <c r="X1145" i="1" a="1"/>
  <c r="X1145" i="1" s="1"/>
  <c r="X1146" i="1" a="1"/>
  <c r="X1146" i="1"/>
  <c r="X1147" i="1" a="1"/>
  <c r="X1147" i="1"/>
  <c r="X1148" i="1" a="1"/>
  <c r="X1148" i="1" s="1"/>
  <c r="X1149" i="1" a="1"/>
  <c r="X1149" i="1"/>
  <c r="X1150" i="1" a="1"/>
  <c r="X1150" i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/>
  <c r="X1158" i="1" a="1"/>
  <c r="X1158" i="1" s="1"/>
  <c r="X1159" i="1" a="1"/>
  <c r="X1159" i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/>
  <c r="X1165" i="1" a="1"/>
  <c r="X1165" i="1" s="1"/>
  <c r="X1166" i="1" a="1"/>
  <c r="X1166" i="1" s="1"/>
  <c r="X1167" i="1" a="1"/>
  <c r="X1167" i="1" s="1"/>
  <c r="X1168" i="1" a="1"/>
  <c r="X1168" i="1"/>
  <c r="X1169" i="1" a="1"/>
  <c r="X1169" i="1" s="1"/>
  <c r="X1170" i="1" a="1"/>
  <c r="X1170" i="1" s="1"/>
  <c r="X1171" i="1" a="1"/>
  <c r="X1171" i="1"/>
  <c r="X1172" i="1" a="1"/>
  <c r="X1172" i="1" s="1"/>
  <c r="X1173" i="1" a="1"/>
  <c r="X1173" i="1"/>
  <c r="X1174" i="1" a="1"/>
  <c r="X1174" i="1" s="1"/>
  <c r="Z529" i="1" a="1"/>
  <c r="Z529" i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/>
  <c r="Z536" i="1" a="1"/>
  <c r="Z536" i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/>
  <c r="Z544" i="1" a="1"/>
  <c r="Z544" i="1" s="1"/>
  <c r="Z545" i="1" a="1"/>
  <c r="Z545" i="1" s="1"/>
  <c r="Z546" i="1" a="1"/>
  <c r="Z546" i="1"/>
  <c r="Z547" i="1" a="1"/>
  <c r="Z547" i="1" s="1"/>
  <c r="Z548" i="1" a="1"/>
  <c r="Z548" i="1" s="1"/>
  <c r="Z549" i="1" a="1"/>
  <c r="Z549" i="1" s="1"/>
  <c r="Z550" i="1" a="1"/>
  <c r="Z550" i="1" s="1"/>
  <c r="Z551" i="1" a="1"/>
  <c r="Z551" i="1"/>
  <c r="Z552" i="1" a="1"/>
  <c r="Z552" i="1" s="1"/>
  <c r="Z553" i="1" a="1"/>
  <c r="Z553" i="1"/>
  <c r="Z554" i="1" a="1"/>
  <c r="Z554" i="1" s="1"/>
  <c r="Z555" i="1" a="1"/>
  <c r="Z555" i="1" s="1"/>
  <c r="Z556" i="1" a="1"/>
  <c r="Z556" i="1" s="1"/>
  <c r="Z557" i="1" a="1"/>
  <c r="Z557" i="1"/>
  <c r="Z558" i="1" a="1"/>
  <c r="Z558" i="1" s="1"/>
  <c r="Z559" i="1" a="1"/>
  <c r="Z559" i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/>
  <c r="Z566" i="1" a="1"/>
  <c r="Z566" i="1"/>
  <c r="Z567" i="1" a="1"/>
  <c r="Z567" i="1" s="1"/>
  <c r="Z568" i="1" a="1"/>
  <c r="Z568" i="1" s="1"/>
  <c r="Z569" i="1" a="1"/>
  <c r="Z569" i="1"/>
  <c r="Z570" i="1" a="1"/>
  <c r="Z570" i="1"/>
  <c r="Z571" i="1" a="1"/>
  <c r="Z571" i="1"/>
  <c r="Z572" i="1" a="1"/>
  <c r="Z572" i="1"/>
  <c r="Z573" i="1" a="1"/>
  <c r="Z573" i="1" s="1"/>
  <c r="Z574" i="1" a="1"/>
  <c r="Z574" i="1" s="1"/>
  <c r="Z575" i="1" a="1"/>
  <c r="Z575" i="1" s="1"/>
  <c r="Z576" i="1" a="1"/>
  <c r="Z576" i="1" s="1"/>
  <c r="Z577" i="1" a="1"/>
  <c r="Z577" i="1"/>
  <c r="Z578" i="1" a="1"/>
  <c r="Z578" i="1"/>
  <c r="Z579" i="1" a="1"/>
  <c r="Z579" i="1"/>
  <c r="Z580" i="1" a="1"/>
  <c r="Z580" i="1" s="1"/>
  <c r="Z581" i="1" a="1"/>
  <c r="Z581" i="1" s="1"/>
  <c r="Z582" i="1" a="1"/>
  <c r="Z582" i="1" s="1"/>
  <c r="Z583" i="1" a="1"/>
  <c r="Z583" i="1"/>
  <c r="Z584" i="1" a="1"/>
  <c r="Z584" i="1" s="1"/>
  <c r="Z585" i="1" a="1"/>
  <c r="Z585" i="1" s="1"/>
  <c r="Z586" i="1" a="1"/>
  <c r="Z586" i="1" s="1"/>
  <c r="Z587" i="1" a="1"/>
  <c r="Z587" i="1" s="1"/>
  <c r="Z588" i="1" a="1"/>
  <c r="Z588" i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/>
  <c r="Z595" i="1" a="1"/>
  <c r="Z595" i="1"/>
  <c r="Z596" i="1" a="1"/>
  <c r="Z596" i="1" s="1"/>
  <c r="Z597" i="1" a="1"/>
  <c r="Z597" i="1" s="1"/>
  <c r="Z598" i="1" a="1"/>
  <c r="Z598" i="1" s="1"/>
  <c r="Z599" i="1" a="1"/>
  <c r="Z599" i="1"/>
  <c r="Z600" i="1" a="1"/>
  <c r="Z600" i="1" s="1"/>
  <c r="Z601" i="1" a="1"/>
  <c r="Z601" i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/>
  <c r="Z614" i="1" a="1"/>
  <c r="Z614" i="1"/>
  <c r="Z615" i="1" a="1"/>
  <c r="Z615" i="1"/>
  <c r="Z616" i="1" a="1"/>
  <c r="Z616" i="1" s="1"/>
  <c r="Z617" i="1" a="1"/>
  <c r="Z617" i="1" s="1"/>
  <c r="Z618" i="1" a="1"/>
  <c r="Z618" i="1"/>
  <c r="Z619" i="1" a="1"/>
  <c r="Z619" i="1" s="1"/>
  <c r="Z620" i="1" a="1"/>
  <c r="Z620" i="1"/>
  <c r="Z621" i="1" a="1"/>
  <c r="Z621" i="1"/>
  <c r="Z622" i="1" a="1"/>
  <c r="Z622" i="1" s="1"/>
  <c r="Z623" i="1" a="1"/>
  <c r="Z623" i="1"/>
  <c r="Z624" i="1" a="1"/>
  <c r="Z624" i="1" s="1"/>
  <c r="Z625" i="1" a="1"/>
  <c r="Z625" i="1"/>
  <c r="Z626" i="1" a="1"/>
  <c r="Z626" i="1" s="1"/>
  <c r="Z627" i="1" a="1"/>
  <c r="Z627" i="1" s="1"/>
  <c r="Z628" i="1" a="1"/>
  <c r="Z628" i="1" s="1"/>
  <c r="Z629" i="1" a="1"/>
  <c r="Z629" i="1"/>
  <c r="Z630" i="1" a="1"/>
  <c r="Z630" i="1" s="1"/>
  <c r="Z631" i="1" a="1"/>
  <c r="Z631" i="1" s="1"/>
  <c r="Z632" i="1" a="1"/>
  <c r="Z632" i="1" s="1"/>
  <c r="Z633" i="1" a="1"/>
  <c r="Z633" i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/>
  <c r="Z643" i="1" a="1"/>
  <c r="Z643" i="1" s="1"/>
  <c r="Z644" i="1" a="1"/>
  <c r="Z644" i="1"/>
  <c r="Z645" i="1" a="1"/>
  <c r="Z645" i="1"/>
  <c r="Z646" i="1" a="1"/>
  <c r="Z646" i="1" s="1"/>
  <c r="Z647" i="1" a="1"/>
  <c r="Z647" i="1" s="1"/>
  <c r="Z648" i="1" a="1"/>
  <c r="Z648" i="1" s="1"/>
  <c r="Z649" i="1" a="1"/>
  <c r="Z649" i="1"/>
  <c r="Z650" i="1" a="1"/>
  <c r="Z650" i="1" s="1"/>
  <c r="Z651" i="1" a="1"/>
  <c r="Z651" i="1" s="1"/>
  <c r="Z652" i="1" a="1"/>
  <c r="Z652" i="1" s="1"/>
  <c r="Z653" i="1" a="1"/>
  <c r="Z653" i="1"/>
  <c r="Z654" i="1" a="1"/>
  <c r="Z654" i="1" s="1"/>
  <c r="Z655" i="1" a="1"/>
  <c r="Z655" i="1" s="1"/>
  <c r="Z656" i="1" a="1"/>
  <c r="Z656" i="1" s="1"/>
  <c r="Z657" i="1" a="1"/>
  <c r="Z657" i="1"/>
  <c r="Z658" i="1" a="1"/>
  <c r="Z658" i="1" s="1"/>
  <c r="Z659" i="1" a="1"/>
  <c r="Z659" i="1" s="1"/>
  <c r="Z660" i="1" a="1"/>
  <c r="Z660" i="1"/>
  <c r="Z661" i="1" a="1"/>
  <c r="Z661" i="1" s="1"/>
  <c r="Z662" i="1" a="1"/>
  <c r="Z662" i="1" s="1"/>
  <c r="Z663" i="1" a="1"/>
  <c r="Z663" i="1"/>
  <c r="Z664" i="1" a="1"/>
  <c r="Z664" i="1" s="1"/>
  <c r="Z665" i="1" a="1"/>
  <c r="Z665" i="1" s="1"/>
  <c r="Z666" i="1" a="1"/>
  <c r="Z666" i="1" s="1"/>
  <c r="Z667" i="1" a="1"/>
  <c r="Z667" i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/>
  <c r="Z689" i="1" a="1"/>
  <c r="Z689" i="1" s="1"/>
  <c r="Z690" i="1" a="1"/>
  <c r="Z690" i="1" s="1"/>
  <c r="Z691" i="1" a="1"/>
  <c r="Z691" i="1" s="1"/>
  <c r="Z692" i="1" a="1"/>
  <c r="Z692" i="1" s="1"/>
  <c r="Z693" i="1" a="1"/>
  <c r="Z693" i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/>
  <c r="Z712" i="1" a="1"/>
  <c r="Z712" i="1"/>
  <c r="Z713" i="1" a="1"/>
  <c r="Z713" i="1" s="1"/>
  <c r="Z714" i="1" a="1"/>
  <c r="Z714" i="1"/>
  <c r="Z715" i="1" a="1"/>
  <c r="Z715" i="1" s="1"/>
  <c r="Z716" i="1" a="1"/>
  <c r="Z716" i="1"/>
  <c r="Z717" i="1" a="1"/>
  <c r="Z717" i="1" s="1"/>
  <c r="Z718" i="1" a="1"/>
  <c r="Z718" i="1" s="1"/>
  <c r="Z719" i="1" a="1"/>
  <c r="Z719" i="1"/>
  <c r="Z720" i="1" a="1"/>
  <c r="Z720" i="1" s="1"/>
  <c r="Z721" i="1" a="1"/>
  <c r="Z721" i="1" s="1"/>
  <c r="Z722" i="1" a="1"/>
  <c r="Z722" i="1" s="1"/>
  <c r="Z723" i="1" a="1"/>
  <c r="Z723" i="1"/>
  <c r="Z724" i="1" a="1"/>
  <c r="Z724" i="1" s="1"/>
  <c r="Z725" i="1" a="1"/>
  <c r="Z725" i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/>
  <c r="Z732" i="1" a="1"/>
  <c r="Z732" i="1" s="1"/>
  <c r="Z733" i="1" a="1"/>
  <c r="Z733" i="1" s="1"/>
  <c r="Z734" i="1" a="1"/>
  <c r="Z734" i="1" s="1"/>
  <c r="Z735" i="1" a="1"/>
  <c r="Z735" i="1"/>
  <c r="Z736" i="1" a="1"/>
  <c r="Z736" i="1" s="1"/>
  <c r="Z737" i="1" a="1"/>
  <c r="Z737" i="1" s="1"/>
  <c r="Z738" i="1" a="1"/>
  <c r="Z738" i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/>
  <c r="Z747" i="1" a="1"/>
  <c r="Z747" i="1"/>
  <c r="Z748" i="1" a="1"/>
  <c r="Z748" i="1" s="1"/>
  <c r="Z749" i="1" a="1"/>
  <c r="Z749" i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/>
  <c r="Z769" i="1" a="1"/>
  <c r="Z769" i="1" s="1"/>
  <c r="Z770" i="1" a="1"/>
  <c r="Z770" i="1" s="1"/>
  <c r="Z771" i="1" a="1"/>
  <c r="Z771" i="1"/>
  <c r="Z772" i="1" a="1"/>
  <c r="Z772" i="1" s="1"/>
  <c r="Z773" i="1" a="1"/>
  <c r="Z773" i="1"/>
  <c r="Z774" i="1" a="1"/>
  <c r="Z774" i="1" s="1"/>
  <c r="Z775" i="1" a="1"/>
  <c r="Z775" i="1" s="1"/>
  <c r="Z776" i="1" a="1"/>
  <c r="Z776" i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/>
  <c r="Z785" i="1" a="1"/>
  <c r="Z785" i="1" s="1"/>
  <c r="Z786" i="1" a="1"/>
  <c r="Z786" i="1"/>
  <c r="Z787" i="1" a="1"/>
  <c r="Z787" i="1" s="1"/>
  <c r="Z788" i="1" a="1"/>
  <c r="Z788" i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/>
  <c r="Z795" i="1" a="1"/>
  <c r="Z795" i="1" s="1"/>
  <c r="Z796" i="1" a="1"/>
  <c r="Z796" i="1" s="1"/>
  <c r="Z797" i="1" a="1"/>
  <c r="Z797" i="1"/>
  <c r="Z798" i="1" a="1"/>
  <c r="Z798" i="1" s="1"/>
  <c r="Z799" i="1" a="1"/>
  <c r="Z799" i="1" s="1"/>
  <c r="Z800" i="1" a="1"/>
  <c r="Z800" i="1" s="1"/>
  <c r="Z801" i="1" a="1"/>
  <c r="Z801" i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/>
  <c r="Z808" i="1" a="1"/>
  <c r="Z808" i="1" s="1"/>
  <c r="Z809" i="1" a="1"/>
  <c r="Z809" i="1" s="1"/>
  <c r="Z810" i="1" a="1"/>
  <c r="Z810" i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/>
  <c r="Z820" i="1" a="1"/>
  <c r="Z820" i="1"/>
  <c r="Z821" i="1" a="1"/>
  <c r="Z821" i="1" s="1"/>
  <c r="Z822" i="1" a="1"/>
  <c r="Z822" i="1" s="1"/>
  <c r="Z823" i="1" a="1"/>
  <c r="Z823" i="1" s="1"/>
  <c r="Z824" i="1" a="1"/>
  <c r="Z824" i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/>
  <c r="Z833" i="1" a="1"/>
  <c r="Z833" i="1" s="1"/>
  <c r="Z834" i="1" a="1"/>
  <c r="Z834" i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/>
  <c r="Z870" i="1" a="1"/>
  <c r="Z870" i="1" s="1"/>
  <c r="Z871" i="1" a="1"/>
  <c r="Z871" i="1" s="1"/>
  <c r="Z872" i="1" a="1"/>
  <c r="Z872" i="1" s="1"/>
  <c r="Z873" i="1" a="1"/>
  <c r="Z873" i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/>
  <c r="Z880" i="1" a="1"/>
  <c r="Z880" i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/>
  <c r="Z892" i="1" a="1"/>
  <c r="Z892" i="1" s="1"/>
  <c r="Z893" i="1" a="1"/>
  <c r="Z893" i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/>
  <c r="Z915" i="1" a="1"/>
  <c r="Z915" i="1" s="1"/>
  <c r="Z916" i="1" a="1"/>
  <c r="Z916" i="1"/>
  <c r="Z917" i="1" a="1"/>
  <c r="Z917" i="1" s="1"/>
  <c r="Z918" i="1" a="1"/>
  <c r="Z918" i="1" s="1"/>
  <c r="Z919" i="1" a="1"/>
  <c r="Z919" i="1" s="1"/>
  <c r="Z920" i="1" a="1"/>
  <c r="Z920" i="1"/>
  <c r="Z921" i="1" a="1"/>
  <c r="Z921" i="1" s="1"/>
  <c r="Z922" i="1" a="1"/>
  <c r="Z922" i="1"/>
  <c r="Z923" i="1" a="1"/>
  <c r="Z923" i="1" s="1"/>
  <c r="Z924" i="1" a="1"/>
  <c r="Z924" i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/>
  <c r="Z933" i="1" a="1"/>
  <c r="Z933" i="1"/>
  <c r="Z934" i="1" a="1"/>
  <c r="Z934" i="1"/>
  <c r="Z935" i="1" a="1"/>
  <c r="Z935" i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/>
  <c r="Z946" i="1" a="1"/>
  <c r="Z946" i="1" s="1"/>
  <c r="Z947" i="1" a="1"/>
  <c r="Z947" i="1" s="1"/>
  <c r="Z948" i="1" a="1"/>
  <c r="Z948" i="1"/>
  <c r="Z949" i="1" a="1"/>
  <c r="Z949" i="1" s="1"/>
  <c r="Z950" i="1" a="1"/>
  <c r="Z950" i="1" s="1"/>
  <c r="Z951" i="1" a="1"/>
  <c r="Z951" i="1" s="1"/>
  <c r="Z952" i="1" a="1"/>
  <c r="Z952" i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/>
  <c r="Z1000" i="1" a="1"/>
  <c r="Z1000" i="1"/>
  <c r="Z1001" i="1" a="1"/>
  <c r="Z1001" i="1" s="1"/>
  <c r="Z1002" i="1" a="1"/>
  <c r="Z1002" i="1" s="1"/>
  <c r="Z1003" i="1" a="1"/>
  <c r="Z1003" i="1" s="1"/>
  <c r="Z1004" i="1" a="1"/>
  <c r="Z1004" i="1"/>
  <c r="Z1005" i="1" a="1"/>
  <c r="Z1005" i="1" s="1"/>
  <c r="Z1006" i="1" a="1"/>
  <c r="Z1006" i="1"/>
  <c r="Z1007" i="1" a="1"/>
  <c r="Z1007" i="1"/>
  <c r="Z1008" i="1" a="1"/>
  <c r="Z1008" i="1" s="1"/>
  <c r="Z1009" i="1" a="1"/>
  <c r="Z1009" i="1" s="1"/>
  <c r="Z1010" i="1" a="1"/>
  <c r="Z1010" i="1"/>
  <c r="Z1011" i="1" a="1"/>
  <c r="Z1011" i="1" s="1"/>
  <c r="Z1012" i="1" a="1"/>
  <c r="Z1012" i="1"/>
  <c r="Z1013" i="1" a="1"/>
  <c r="Z1013" i="1" s="1"/>
  <c r="Z1014" i="1" a="1"/>
  <c r="Z1014" i="1"/>
  <c r="Z1015" i="1" a="1"/>
  <c r="Z1015" i="1" s="1"/>
  <c r="Z1016" i="1" a="1"/>
  <c r="Z1016" i="1" s="1"/>
  <c r="Z1017" i="1" a="1"/>
  <c r="Z1017" i="1" s="1"/>
  <c r="Z1018" i="1" a="1"/>
  <c r="Z1018" i="1"/>
  <c r="Z1019" i="1" a="1"/>
  <c r="Z1019" i="1" s="1"/>
  <c r="Z1020" i="1" a="1"/>
  <c r="Z1020" i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/>
  <c r="Z1030" i="1" a="1"/>
  <c r="Z1030" i="1" s="1"/>
  <c r="Z1031" i="1" a="1"/>
  <c r="Z1031" i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/>
  <c r="Z1044" i="1" a="1"/>
  <c r="Z1044" i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/>
  <c r="Z1057" i="1" a="1"/>
  <c r="Z1057" i="1" s="1"/>
  <c r="Z1058" i="1" a="1"/>
  <c r="Z1058" i="1" s="1"/>
  <c r="Z1059" i="1" a="1"/>
  <c r="Z1059" i="1" s="1"/>
  <c r="Z1060" i="1" a="1"/>
  <c r="Z1060" i="1"/>
  <c r="Z1061" i="1" a="1"/>
  <c r="Z1061" i="1" s="1"/>
  <c r="Z1062" i="1" a="1"/>
  <c r="Z1062" i="1"/>
  <c r="Z1063" i="1" a="1"/>
  <c r="Z1063" i="1" s="1"/>
  <c r="Z1064" i="1" a="1"/>
  <c r="Z1064" i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/>
  <c r="Z1078" i="1" a="1"/>
  <c r="Z1078" i="1" s="1"/>
  <c r="Z1079" i="1" a="1"/>
  <c r="Z1079" i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/>
  <c r="Z1089" i="1" a="1"/>
  <c r="Z1089" i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/>
  <c r="Z1096" i="1" a="1"/>
  <c r="Z1096" i="1" s="1"/>
  <c r="Z1097" i="1" a="1"/>
  <c r="Z1097" i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/>
  <c r="Z1113" i="1" a="1"/>
  <c r="Z1113" i="1" s="1"/>
  <c r="Z1114" i="1" a="1"/>
  <c r="Z1114" i="1"/>
  <c r="Z1115" i="1" a="1"/>
  <c r="Z1115" i="1" s="1"/>
  <c r="Z1116" i="1" a="1"/>
  <c r="Z1116" i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 s="1"/>
  <c r="Z1138" i="1" a="1"/>
  <c r="Z1138" i="1"/>
  <c r="Z1139" i="1" a="1"/>
  <c r="Z1139" i="1" s="1"/>
  <c r="Z1140" i="1" a="1"/>
  <c r="Z1140" i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/>
  <c r="Z1159" i="1" a="1"/>
  <c r="Z1159" i="1" s="1"/>
  <c r="Z1160" i="1" a="1"/>
  <c r="Z1160" i="1" s="1"/>
  <c r="Z1161" i="1" a="1"/>
  <c r="Z1161" i="1"/>
  <c r="Z1162" i="1" a="1"/>
  <c r="Z1162" i="1" s="1"/>
  <c r="Z1163" i="1" a="1"/>
  <c r="Z1163" i="1" s="1"/>
  <c r="Z1164" i="1" a="1"/>
  <c r="Z1164" i="1"/>
  <c r="Z1165" i="1" a="1"/>
  <c r="Z1165" i="1" s="1"/>
  <c r="Z1166" i="1" a="1"/>
  <c r="Z1166" i="1" s="1"/>
  <c r="Z1167" i="1" a="1"/>
  <c r="Z1167" i="1"/>
  <c r="Z1168" i="1" a="1"/>
  <c r="Z1168" i="1" s="1"/>
  <c r="Z1169" i="1" a="1"/>
  <c r="Z1169" i="1"/>
  <c r="Z1170" i="1" a="1"/>
  <c r="Z1170" i="1" s="1"/>
  <c r="Z1171" i="1" a="1"/>
  <c r="Z1171" i="1" s="1"/>
  <c r="Z1172" i="1" a="1"/>
  <c r="Z1172" i="1" s="1"/>
  <c r="Z1173" i="1" a="1"/>
  <c r="Z1173" i="1"/>
  <c r="Z1174" i="1" a="1"/>
  <c r="Z1174" i="1"/>
  <c r="AB529" i="1" a="1"/>
  <c r="AB529" i="1" s="1"/>
  <c r="AB530" i="1" a="1"/>
  <c r="AB530" i="1" s="1"/>
  <c r="AB531" i="1" a="1"/>
  <c r="AB531" i="1" s="1"/>
  <c r="AB532" i="1" a="1"/>
  <c r="AB532" i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/>
  <c r="AB539" i="1" a="1"/>
  <c r="AB539" i="1" s="1"/>
  <c r="AB540" i="1" a="1"/>
  <c r="AB540" i="1"/>
  <c r="AB541" i="1" a="1"/>
  <c r="AB541" i="1" s="1"/>
  <c r="AB542" i="1" a="1"/>
  <c r="AB542" i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/>
  <c r="AB561" i="1" a="1"/>
  <c r="AB561" i="1" s="1"/>
  <c r="AB562" i="1" a="1"/>
  <c r="AB562" i="1"/>
  <c r="AB563" i="1" a="1"/>
  <c r="AB563" i="1" s="1"/>
  <c r="AB564" i="1" a="1"/>
  <c r="AB564" i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/>
  <c r="AB575" i="1" a="1"/>
  <c r="AB575" i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/>
  <c r="AB587" i="1" a="1"/>
  <c r="AB587" i="1" s="1"/>
  <c r="AB588" i="1" a="1"/>
  <c r="AB588" i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/>
  <c r="AB601" i="1" a="1"/>
  <c r="AB601" i="1" s="1"/>
  <c r="AB602" i="1" a="1"/>
  <c r="AB602" i="1" s="1"/>
  <c r="AB603" i="1" a="1"/>
  <c r="AB603" i="1" s="1"/>
  <c r="AB604" i="1" a="1"/>
  <c r="AB604" i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/>
  <c r="AB633" i="1" a="1"/>
  <c r="AB633" i="1" s="1"/>
  <c r="AB634" i="1" a="1"/>
  <c r="AB634" i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/>
  <c r="AB678" i="1" a="1"/>
  <c r="AB678" i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/>
  <c r="AB686" i="1" a="1"/>
  <c r="AB686" i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/>
  <c r="AB704" i="1" a="1"/>
  <c r="AB704" i="1"/>
  <c r="AB705" i="1" a="1"/>
  <c r="AB705" i="1" s="1"/>
  <c r="AB706" i="1" a="1"/>
  <c r="AB706" i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/>
  <c r="AB714" i="1" a="1"/>
  <c r="AB714" i="1" s="1"/>
  <c r="AB715" i="1" a="1"/>
  <c r="AB715" i="1"/>
  <c r="AB716" i="1" a="1"/>
  <c r="AB716" i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/>
  <c r="AB755" i="1" a="1"/>
  <c r="AB755" i="1" s="1"/>
  <c r="AB756" i="1" a="1"/>
  <c r="AB756" i="1" s="1"/>
  <c r="AB757" i="1" a="1"/>
  <c r="AB757" i="1" s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/>
  <c r="AB779" i="1" a="1"/>
  <c r="AB779" i="1" s="1"/>
  <c r="AB780" i="1" a="1"/>
  <c r="AB780" i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/>
  <c r="AB801" i="1" a="1"/>
  <c r="AB801" i="1" s="1"/>
  <c r="AB802" i="1" a="1"/>
  <c r="AB802" i="1"/>
  <c r="AB803" i="1" a="1"/>
  <c r="AB803" i="1" s="1"/>
  <c r="AB804" i="1" a="1"/>
  <c r="AB804" i="1" s="1"/>
  <c r="AB805" i="1" a="1"/>
  <c r="AB805" i="1"/>
  <c r="AB806" i="1" a="1"/>
  <c r="AB806" i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/>
  <c r="AB831" i="1" a="1"/>
  <c r="AB831" i="1" s="1"/>
  <c r="AB832" i="1" a="1"/>
  <c r="AB832" i="1" s="1"/>
  <c r="AB833" i="1" a="1"/>
  <c r="AB833" i="1" s="1"/>
  <c r="AB834" i="1" a="1"/>
  <c r="AB834" i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/>
  <c r="AB843" i="1" a="1"/>
  <c r="AB843" i="1" s="1"/>
  <c r="AB844" i="1" a="1"/>
  <c r="AB844" i="1" s="1"/>
  <c r="AB845" i="1" a="1"/>
  <c r="AB845" i="1"/>
  <c r="AB846" i="1" a="1"/>
  <c r="AB846" i="1" s="1"/>
  <c r="AB847" i="1" a="1"/>
  <c r="AB847" i="1" s="1"/>
  <c r="AB848" i="1" a="1"/>
  <c r="AB848" i="1"/>
  <c r="AB849" i="1" a="1"/>
  <c r="AB849" i="1" s="1"/>
  <c r="AB850" i="1" a="1"/>
  <c r="AB850" i="1"/>
  <c r="AB851" i="1" a="1"/>
  <c r="AB851" i="1" s="1"/>
  <c r="AB852" i="1" a="1"/>
  <c r="AB852" i="1" s="1"/>
  <c r="AB853" i="1" a="1"/>
  <c r="AB853" i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/>
  <c r="AB863" i="1" a="1"/>
  <c r="AB863" i="1"/>
  <c r="AB864" i="1" a="1"/>
  <c r="AB864" i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/>
  <c r="AB872" i="1" a="1"/>
  <c r="AB872" i="1"/>
  <c r="AB873" i="1" a="1"/>
  <c r="AB873" i="1" s="1"/>
  <c r="AB874" i="1" a="1"/>
  <c r="AB874" i="1"/>
  <c r="AB875" i="1" a="1"/>
  <c r="AB875" i="1" s="1"/>
  <c r="AB876" i="1" a="1"/>
  <c r="AB876" i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/>
  <c r="AB903" i="1" a="1"/>
  <c r="AB903" i="1" s="1"/>
  <c r="AB904" i="1" a="1"/>
  <c r="AB904" i="1" s="1"/>
  <c r="AB905" i="1" a="1"/>
  <c r="AB905" i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/>
  <c r="AB911" i="1" a="1"/>
  <c r="AB911" i="1" s="1"/>
  <c r="AB912" i="1" a="1"/>
  <c r="AB912" i="1"/>
  <c r="AB913" i="1" a="1"/>
  <c r="AB913" i="1"/>
  <c r="AB914" i="1" a="1"/>
  <c r="AB914" i="1" s="1"/>
  <c r="AB915" i="1" a="1"/>
  <c r="AB915" i="1" s="1"/>
  <c r="AB916" i="1" a="1"/>
  <c r="AB916" i="1"/>
  <c r="AB917" i="1" a="1"/>
  <c r="AB917" i="1" s="1"/>
  <c r="AB918" i="1" a="1"/>
  <c r="AB918" i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/>
  <c r="AB924" i="1" a="1"/>
  <c r="AB924" i="1" s="1"/>
  <c r="AB925" i="1" a="1"/>
  <c r="AB925" i="1" s="1"/>
  <c r="AB926" i="1" a="1"/>
  <c r="AB926" i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/>
  <c r="AB933" i="1" a="1"/>
  <c r="AB933" i="1" s="1"/>
  <c r="AB934" i="1" a="1"/>
  <c r="AB934" i="1"/>
  <c r="AB935" i="1" a="1"/>
  <c r="AB935" i="1" s="1"/>
  <c r="AB936" i="1" a="1"/>
  <c r="AB936" i="1" s="1"/>
  <c r="AB937" i="1" a="1"/>
  <c r="AB937" i="1" s="1"/>
  <c r="AB938" i="1" a="1"/>
  <c r="AB938" i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/>
  <c r="AB958" i="1" a="1"/>
  <c r="AB958" i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/>
  <c r="AB968" i="1" a="1"/>
  <c r="AB968" i="1"/>
  <c r="AB969" i="1" a="1"/>
  <c r="AB969" i="1"/>
  <c r="AB970" i="1" a="1"/>
  <c r="AB970" i="1" s="1"/>
  <c r="AB971" i="1" a="1"/>
  <c r="AB971" i="1" s="1"/>
  <c r="AB972" i="1" a="1"/>
  <c r="AB972" i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/>
  <c r="AB991" i="1" a="1"/>
  <c r="AB991" i="1"/>
  <c r="AB992" i="1" a="1"/>
  <c r="AB992" i="1" s="1"/>
  <c r="AB993" i="1" a="1"/>
  <c r="AB993" i="1"/>
  <c r="AB994" i="1" a="1"/>
  <c r="AB994" i="1" s="1"/>
  <c r="AB995" i="1" a="1"/>
  <c r="AB995" i="1" s="1"/>
  <c r="AB996" i="1" a="1"/>
  <c r="AB996" i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/>
  <c r="AB1010" i="1" a="1"/>
  <c r="AB1010" i="1" s="1"/>
  <c r="AB1011" i="1" a="1"/>
  <c r="AB1011" i="1" s="1"/>
  <c r="AB1012" i="1" a="1"/>
  <c r="AB1012" i="1"/>
  <c r="AB1013" i="1" a="1"/>
  <c r="AB1013" i="1" s="1"/>
  <c r="AB1014" i="1" a="1"/>
  <c r="AB1014" i="1" s="1"/>
  <c r="AB1015" i="1" a="1"/>
  <c r="AB1015" i="1" s="1"/>
  <c r="AB1016" i="1" a="1"/>
  <c r="AB1016" i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/>
  <c r="AB1025" i="1" a="1"/>
  <c r="AB1025" i="1" s="1"/>
  <c r="AB1026" i="1" a="1"/>
  <c r="AB1026" i="1" s="1"/>
  <c r="AB1027" i="1" a="1"/>
  <c r="AB1027" i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/>
  <c r="AB1059" i="1" a="1"/>
  <c r="AB1059" i="1" s="1"/>
  <c r="AB1060" i="1" a="1"/>
  <c r="AB1060" i="1" s="1"/>
  <c r="AB1061" i="1" a="1"/>
  <c r="AB1061" i="1" s="1"/>
  <c r="AB1062" i="1" a="1"/>
  <c r="AB1062" i="1"/>
  <c r="AB1063" i="1" a="1"/>
  <c r="AB1063" i="1"/>
  <c r="AB1064" i="1" a="1"/>
  <c r="AB1064" i="1" s="1"/>
  <c r="AB1065" i="1" a="1"/>
  <c r="AB1065" i="1" s="1"/>
  <c r="AB1066" i="1" a="1"/>
  <c r="AB1066" i="1"/>
  <c r="AB1067" i="1" a="1"/>
  <c r="AB1067" i="1" s="1"/>
  <c r="AB1068" i="1" a="1"/>
  <c r="AB1068" i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 s="1"/>
  <c r="AB1074" i="1" a="1"/>
  <c r="AB1074" i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/>
  <c r="AB1084" i="1" a="1"/>
  <c r="AB1084" i="1"/>
  <c r="AB1085" i="1" a="1"/>
  <c r="AB1085" i="1" s="1"/>
  <c r="AB1086" i="1" a="1"/>
  <c r="AB1086" i="1" s="1"/>
  <c r="AB1087" i="1" a="1"/>
  <c r="AB1087" i="1"/>
  <c r="AB1088" i="1" a="1"/>
  <c r="AB1088" i="1" s="1"/>
  <c r="AB1089" i="1" a="1"/>
  <c r="AB1089" i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/>
  <c r="AB1099" i="1" a="1"/>
  <c r="AB1099" i="1" s="1"/>
  <c r="AB1100" i="1" a="1"/>
  <c r="AB1100" i="1" s="1"/>
  <c r="AB1101" i="1" a="1"/>
  <c r="AB1101" i="1" s="1"/>
  <c r="AB1102" i="1" a="1"/>
  <c r="AB1102" i="1"/>
  <c r="AB1103" i="1" a="1"/>
  <c r="AB1103" i="1" s="1"/>
  <c r="AB1104" i="1" a="1"/>
  <c r="AB1104" i="1"/>
  <c r="AB1105" i="1" a="1"/>
  <c r="AB1105" i="1" s="1"/>
  <c r="AB1106" i="1" a="1"/>
  <c r="AB1106" i="1" s="1"/>
  <c r="AB1107" i="1" a="1"/>
  <c r="AB1107" i="1"/>
  <c r="AB1108" i="1" a="1"/>
  <c r="AB1108" i="1" s="1"/>
  <c r="AB1109" i="1" a="1"/>
  <c r="AB1109" i="1" s="1"/>
  <c r="AB1110" i="1" a="1"/>
  <c r="AB1110" i="1" s="1"/>
  <c r="AB1111" i="1" a="1"/>
  <c r="AB1111" i="1"/>
  <c r="AB1112" i="1" a="1"/>
  <c r="AB1112" i="1" s="1"/>
  <c r="AB1113" i="1" a="1"/>
  <c r="AB1113" i="1"/>
  <c r="AB1114" i="1" a="1"/>
  <c r="AB1114" i="1" s="1"/>
  <c r="AB1115" i="1" a="1"/>
  <c r="AB1115" i="1" s="1"/>
  <c r="AB1116" i="1" a="1"/>
  <c r="AB1116" i="1"/>
  <c r="AB1117" i="1" a="1"/>
  <c r="AB1117" i="1"/>
  <c r="AB1118" i="1" a="1"/>
  <c r="AB1118" i="1" s="1"/>
  <c r="AB1119" i="1" a="1"/>
  <c r="AB1119" i="1" s="1"/>
  <c r="AB1120" i="1" a="1"/>
  <c r="AB1120" i="1"/>
  <c r="AB1121" i="1" a="1"/>
  <c r="AB1121" i="1" s="1"/>
  <c r="AB1122" i="1" a="1"/>
  <c r="AB1122" i="1" s="1"/>
  <c r="AB1123" i="1" a="1"/>
  <c r="AB1123" i="1" s="1"/>
  <c r="AB1124" i="1" a="1"/>
  <c r="AB1124" i="1"/>
  <c r="AB1125" i="1" a="1"/>
  <c r="AB1125" i="1"/>
  <c r="AB1126" i="1" a="1"/>
  <c r="AB1126" i="1"/>
  <c r="AB1127" i="1" a="1"/>
  <c r="AB1127" i="1" s="1"/>
  <c r="AB1128" i="1" a="1"/>
  <c r="AB1128" i="1" s="1"/>
  <c r="AB1129" i="1" a="1"/>
  <c r="AB1129" i="1"/>
  <c r="AB1130" i="1" a="1"/>
  <c r="AB1130" i="1"/>
  <c r="AB1131" i="1" a="1"/>
  <c r="AB1131" i="1" s="1"/>
  <c r="AB1132" i="1" a="1"/>
  <c r="AB1132" i="1" s="1"/>
  <c r="AB1133" i="1" a="1"/>
  <c r="AB1133" i="1" s="1"/>
  <c r="AB1134" i="1" a="1"/>
  <c r="AB1134" i="1"/>
  <c r="AB1135" i="1" a="1"/>
  <c r="AB1135" i="1" s="1"/>
  <c r="AB1136" i="1" a="1"/>
  <c r="AB1136" i="1" s="1"/>
  <c r="AB1137" i="1" a="1"/>
  <c r="AB1137" i="1"/>
  <c r="AB1138" i="1" a="1"/>
  <c r="AB1138" i="1"/>
  <c r="AB1139" i="1" a="1"/>
  <c r="AB1139" i="1" s="1"/>
  <c r="AB1140" i="1" a="1"/>
  <c r="AB1140" i="1" s="1"/>
  <c r="AB1141" i="1" a="1"/>
  <c r="AB1141" i="1" s="1"/>
  <c r="AB1142" i="1" a="1"/>
  <c r="AB1142" i="1"/>
  <c r="AB1143" i="1" a="1"/>
  <c r="AB1143" i="1"/>
  <c r="AB1144" i="1" a="1"/>
  <c r="AB1144" i="1" s="1"/>
  <c r="AB1145" i="1" a="1"/>
  <c r="AB1145" i="1" s="1"/>
  <c r="AB1146" i="1" a="1"/>
  <c r="AB1146" i="1"/>
  <c r="AB1147" i="1" a="1"/>
  <c r="AB1147" i="1"/>
  <c r="AB1148" i="1" a="1"/>
  <c r="AB1148" i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/>
  <c r="AB1159" i="1" a="1"/>
  <c r="AB1159" i="1" s="1"/>
  <c r="AB1160" i="1" a="1"/>
  <c r="AB1160" i="1"/>
  <c r="AB1161" i="1" a="1"/>
  <c r="AB1161" i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/>
  <c r="AB1167" i="1" a="1"/>
  <c r="AB1167" i="1" s="1"/>
  <c r="AB1168" i="1" a="1"/>
  <c r="AB1168" i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/>
  <c r="AB1174" i="1" a="1"/>
  <c r="AB1174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/>
  <c r="AD534" i="1" a="1"/>
  <c r="AD534" i="1" s="1"/>
  <c r="AD535" i="1" a="1"/>
  <c r="AD535" i="1" s="1"/>
  <c r="AD536" i="1" a="1"/>
  <c r="AD536" i="1" s="1"/>
  <c r="AD537" i="1" a="1"/>
  <c r="AD537" i="1"/>
  <c r="AD538" i="1" a="1"/>
  <c r="AD538" i="1" s="1"/>
  <c r="AD539" i="1" a="1"/>
  <c r="AD539" i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/>
  <c r="AD557" i="1" a="1"/>
  <c r="AD557" i="1" s="1"/>
  <c r="AD558" i="1" a="1"/>
  <c r="AD558" i="1" s="1"/>
  <c r="AD559" i="1" a="1"/>
  <c r="AD559" i="1" s="1"/>
  <c r="AD560" i="1" a="1"/>
  <c r="AD560" i="1"/>
  <c r="AD561" i="1" a="1"/>
  <c r="AD561" i="1" s="1"/>
  <c r="AD562" i="1" a="1"/>
  <c r="AD562" i="1" s="1"/>
  <c r="AD563" i="1" a="1"/>
  <c r="AD563" i="1" s="1"/>
  <c r="AD564" i="1" a="1"/>
  <c r="AD564" i="1"/>
  <c r="AD565" i="1" a="1"/>
  <c r="AD565" i="1" s="1"/>
  <c r="AD566" i="1" a="1"/>
  <c r="AD566" i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/>
  <c r="AD583" i="1" a="1"/>
  <c r="AD583" i="1" s="1"/>
  <c r="AD584" i="1" a="1"/>
  <c r="AD584" i="1" s="1"/>
  <c r="AD585" i="1" a="1"/>
  <c r="AD585" i="1" s="1"/>
  <c r="AD586" i="1" a="1"/>
  <c r="AD586" i="1"/>
  <c r="AD587" i="1" a="1"/>
  <c r="AD587" i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/>
  <c r="AD611" i="1" a="1"/>
  <c r="AD611" i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/>
  <c r="AD634" i="1" a="1"/>
  <c r="AD634" i="1" s="1"/>
  <c r="AD635" i="1" a="1"/>
  <c r="AD635" i="1"/>
  <c r="AD636" i="1" a="1"/>
  <c r="AD636" i="1" s="1"/>
  <c r="AD637" i="1" a="1"/>
  <c r="AD637" i="1" s="1"/>
  <c r="AD638" i="1" a="1"/>
  <c r="AD638" i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/>
  <c r="AD646" i="1" a="1"/>
  <c r="AD646" i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/>
  <c r="AD652" i="1" a="1"/>
  <c r="AD652" i="1" s="1"/>
  <c r="AD653" i="1" a="1"/>
  <c r="AD653" i="1" s="1"/>
  <c r="AD654" i="1" a="1"/>
  <c r="AD654" i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/>
  <c r="AD667" i="1" a="1"/>
  <c r="AD667" i="1" s="1"/>
  <c r="AD668" i="1" a="1"/>
  <c r="AD668" i="1"/>
  <c r="AD669" i="1" a="1"/>
  <c r="AD669" i="1" s="1"/>
  <c r="AD670" i="1" a="1"/>
  <c r="AD670" i="1" s="1"/>
  <c r="AD671" i="1" a="1"/>
  <c r="AD671" i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/>
  <c r="AD683" i="1" a="1"/>
  <c r="AD683" i="1" s="1"/>
  <c r="AD684" i="1" a="1"/>
  <c r="AD684" i="1"/>
  <c r="AD685" i="1" a="1"/>
  <c r="AD685" i="1" s="1"/>
  <c r="AD686" i="1" a="1"/>
  <c r="AD686" i="1" s="1"/>
  <c r="AD687" i="1" a="1"/>
  <c r="AD687" i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/>
  <c r="AD693" i="1" a="1"/>
  <c r="AD693" i="1" s="1"/>
  <c r="AD694" i="1" a="1"/>
  <c r="AD694" i="1" s="1"/>
  <c r="AD695" i="1" a="1"/>
  <c r="AD695" i="1"/>
  <c r="AD696" i="1" a="1"/>
  <c r="AD696" i="1" s="1"/>
  <c r="AD697" i="1" a="1"/>
  <c r="AD697" i="1" s="1"/>
  <c r="AD698" i="1" a="1"/>
  <c r="AD698" i="1" s="1"/>
  <c r="AD699" i="1" a="1"/>
  <c r="AD699" i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/>
  <c r="AD755" i="1" a="1"/>
  <c r="AD755" i="1" s="1"/>
  <c r="AD756" i="1" a="1"/>
  <c r="AD756" i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/>
  <c r="AD768" i="1" a="1"/>
  <c r="AD768" i="1" s="1"/>
  <c r="AD769" i="1" a="1"/>
  <c r="AD769" i="1" s="1"/>
  <c r="AD770" i="1" a="1"/>
  <c r="AD770" i="1" s="1"/>
  <c r="AD771" i="1" a="1"/>
  <c r="AD771" i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/>
  <c r="AD783" i="1" a="1"/>
  <c r="AD783" i="1" s="1"/>
  <c r="AD784" i="1" a="1"/>
  <c r="AD784" i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/>
  <c r="AD796" i="1" a="1"/>
  <c r="AD796" i="1" s="1"/>
  <c r="AD797" i="1" a="1"/>
  <c r="AD797" i="1" s="1"/>
  <c r="AD798" i="1" a="1"/>
  <c r="AD798" i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/>
  <c r="AD827" i="1" a="1"/>
  <c r="AD827" i="1" s="1"/>
  <c r="AD828" i="1" a="1"/>
  <c r="AD828" i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/>
  <c r="AD835" i="1" a="1"/>
  <c r="AD835" i="1" s="1"/>
  <c r="AD836" i="1" a="1"/>
  <c r="AD836" i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/>
  <c r="AD852" i="1" a="1"/>
  <c r="AD852" i="1" s="1"/>
  <c r="AD853" i="1" a="1"/>
  <c r="AD853" i="1" s="1"/>
  <c r="AD854" i="1" a="1"/>
  <c r="AD854" i="1"/>
  <c r="AD855" i="1" a="1"/>
  <c r="AD855" i="1" s="1"/>
  <c r="AD856" i="1" a="1"/>
  <c r="AD856" i="1"/>
  <c r="AD857" i="1" a="1"/>
  <c r="AD857" i="1"/>
  <c r="AD858" i="1" a="1"/>
  <c r="AD858" i="1" s="1"/>
  <c r="AD859" i="1" a="1"/>
  <c r="AD859" i="1" s="1"/>
  <c r="AD860" i="1" a="1"/>
  <c r="AD860" i="1" s="1"/>
  <c r="AD861" i="1" a="1"/>
  <c r="AD861" i="1"/>
  <c r="AD862" i="1" a="1"/>
  <c r="AD862" i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/>
  <c r="AD868" i="1" a="1"/>
  <c r="AD868" i="1" s="1"/>
  <c r="AD869" i="1" a="1"/>
  <c r="AD869" i="1"/>
  <c r="AD870" i="1" a="1"/>
  <c r="AD870" i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/>
  <c r="AD903" i="1" a="1"/>
  <c r="AD903" i="1" s="1"/>
  <c r="AD904" i="1" a="1"/>
  <c r="AD904" i="1" s="1"/>
  <c r="AD905" i="1" a="1"/>
  <c r="AD905" i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/>
  <c r="AD913" i="1" a="1"/>
  <c r="AD913" i="1" s="1"/>
  <c r="AD914" i="1" a="1"/>
  <c r="AD914" i="1"/>
  <c r="AD915" i="1" a="1"/>
  <c r="AD915" i="1" s="1"/>
  <c r="AD916" i="1" a="1"/>
  <c r="AD916" i="1" s="1"/>
  <c r="AD917" i="1" a="1"/>
  <c r="AD917" i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/>
  <c r="AD930" i="1" a="1"/>
  <c r="AD930" i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/>
  <c r="AD937" i="1" a="1"/>
  <c r="AD937" i="1" s="1"/>
  <c r="AD938" i="1" a="1"/>
  <c r="AD938" i="1"/>
  <c r="AD939" i="1" a="1"/>
  <c r="AD939" i="1" s="1"/>
  <c r="AD940" i="1" a="1"/>
  <c r="AD940" i="1" s="1"/>
  <c r="AD941" i="1" a="1"/>
  <c r="AD941" i="1"/>
  <c r="AD942" i="1" a="1"/>
  <c r="AD942" i="1" s="1"/>
  <c r="AD943" i="1" a="1"/>
  <c r="AD943" i="1" s="1"/>
  <c r="AD944" i="1" a="1"/>
  <c r="AD944" i="1"/>
  <c r="AD945" i="1" a="1"/>
  <c r="AD945" i="1"/>
  <c r="AD946" i="1" a="1"/>
  <c r="AD946" i="1" s="1"/>
  <c r="AD947" i="1" a="1"/>
  <c r="AD947" i="1"/>
  <c r="AD948" i="1" a="1"/>
  <c r="AD948" i="1"/>
  <c r="AD949" i="1" a="1"/>
  <c r="AD949" i="1" s="1"/>
  <c r="AD950" i="1" a="1"/>
  <c r="AD950" i="1"/>
  <c r="AD951" i="1" a="1"/>
  <c r="AD951" i="1"/>
  <c r="AD952" i="1" a="1"/>
  <c r="AD952" i="1" s="1"/>
  <c r="AD953" i="1" a="1"/>
  <c r="AD953" i="1" s="1"/>
  <c r="AD954" i="1" a="1"/>
  <c r="AD954" i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/>
  <c r="AD964" i="1" a="1"/>
  <c r="AD964" i="1" s="1"/>
  <c r="AD965" i="1" a="1"/>
  <c r="AD965" i="1" s="1"/>
  <c r="AD966" i="1" a="1"/>
  <c r="AD966" i="1"/>
  <c r="AD967" i="1" a="1"/>
  <c r="AD967" i="1" s="1"/>
  <c r="AD968" i="1" a="1"/>
  <c r="AD968" i="1" s="1"/>
  <c r="AD969" i="1" a="1"/>
  <c r="AD969" i="1"/>
  <c r="AD970" i="1" a="1"/>
  <c r="AD970" i="1" s="1"/>
  <c r="AD971" i="1" a="1"/>
  <c r="AD971" i="1"/>
  <c r="AD972" i="1" a="1"/>
  <c r="AD972" i="1"/>
  <c r="AD973" i="1" a="1"/>
  <c r="AD973" i="1" s="1"/>
  <c r="AD974" i="1" a="1"/>
  <c r="AD974" i="1"/>
  <c r="AD975" i="1" a="1"/>
  <c r="AD975" i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/>
  <c r="AD999" i="1" a="1"/>
  <c r="AD999" i="1" s="1"/>
  <c r="AD1000" i="1" a="1"/>
  <c r="AD1000" i="1" s="1"/>
  <c r="AD1001" i="1" a="1"/>
  <c r="AD1001" i="1"/>
  <c r="AD1002" i="1" a="1"/>
  <c r="AD1002" i="1" s="1"/>
  <c r="AD1003" i="1" a="1"/>
  <c r="AD1003" i="1" s="1"/>
  <c r="AD1004" i="1" a="1"/>
  <c r="AD1004" i="1" s="1"/>
  <c r="AD1005" i="1" a="1"/>
  <c r="AD1005" i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/>
  <c r="AD1017" i="1" a="1"/>
  <c r="AD1017" i="1" s="1"/>
  <c r="AD1018" i="1" a="1"/>
  <c r="AD1018" i="1" s="1"/>
  <c r="AD1019" i="1" a="1"/>
  <c r="AD1019" i="1"/>
  <c r="AD1020" i="1" a="1"/>
  <c r="AD1020" i="1" s="1"/>
  <c r="AD1021" i="1" a="1"/>
  <c r="AD1021" i="1" s="1"/>
  <c r="AD1022" i="1" a="1"/>
  <c r="AD1022" i="1" s="1"/>
  <c r="AD1023" i="1" a="1"/>
  <c r="AD1023" i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/>
  <c r="AD1053" i="1" a="1"/>
  <c r="AD1053" i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/>
  <c r="AD1167" i="1" a="1"/>
  <c r="AD1167" i="1" s="1"/>
  <c r="AD1168" i="1" a="1"/>
  <c r="AD1168" i="1" s="1"/>
  <c r="AD1169" i="1" a="1"/>
  <c r="AD1169" i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P544" i="1"/>
  <c r="P576" i="1"/>
  <c r="Q704" i="1"/>
  <c r="P750" i="1"/>
  <c r="P924" i="1"/>
  <c r="Q942" i="1"/>
  <c r="Q980" i="1"/>
  <c r="Q1024" i="1"/>
  <c r="Q1091" i="1"/>
  <c r="P1160" i="1"/>
  <c r="U8" i="22"/>
  <c r="U9" i="22"/>
  <c r="U10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D3" i="22"/>
  <c r="U6" i="22"/>
  <c r="U7" i="22"/>
  <c r="U5" i="22"/>
  <c r="Q924" i="1" l="1"/>
  <c r="P980" i="1"/>
  <c r="Q1174" i="1"/>
  <c r="P1174" i="1"/>
  <c r="Q1138" i="1"/>
  <c r="P1138" i="1"/>
  <c r="Q1102" i="1"/>
  <c r="P1102" i="1"/>
  <c r="Q1054" i="1"/>
  <c r="P1054" i="1"/>
  <c r="P1018" i="1"/>
  <c r="Q1018" i="1"/>
  <c r="P1006" i="1"/>
  <c r="Q1006" i="1"/>
  <c r="P958" i="1"/>
  <c r="Q958" i="1"/>
  <c r="Q910" i="1"/>
  <c r="P910" i="1"/>
  <c r="P874" i="1"/>
  <c r="Q874" i="1"/>
  <c r="P838" i="1"/>
  <c r="Q838" i="1"/>
  <c r="P802" i="1"/>
  <c r="Q802" i="1"/>
  <c r="P754" i="1"/>
  <c r="Q754" i="1"/>
  <c r="P718" i="1"/>
  <c r="Q718" i="1"/>
  <c r="P682" i="1"/>
  <c r="Q682" i="1"/>
  <c r="P658" i="1"/>
  <c r="Q658" i="1"/>
  <c r="P634" i="1"/>
  <c r="Q634" i="1"/>
  <c r="P598" i="1"/>
  <c r="Q598" i="1"/>
  <c r="Q574" i="1"/>
  <c r="P574" i="1"/>
  <c r="P1114" i="1"/>
  <c r="Q1114" i="1"/>
  <c r="Q1078" i="1"/>
  <c r="P1078" i="1"/>
  <c r="P1030" i="1"/>
  <c r="Q1030" i="1"/>
  <c r="P994" i="1"/>
  <c r="Q994" i="1"/>
  <c r="Q934" i="1"/>
  <c r="P934" i="1"/>
  <c r="P898" i="1"/>
  <c r="Q898" i="1"/>
  <c r="P862" i="1"/>
  <c r="Q862" i="1"/>
  <c r="P826" i="1"/>
  <c r="Q826" i="1"/>
  <c r="P778" i="1"/>
  <c r="Q778" i="1"/>
  <c r="P742" i="1"/>
  <c r="Q742" i="1"/>
  <c r="P706" i="1"/>
  <c r="Q706" i="1"/>
  <c r="Q622" i="1"/>
  <c r="P622" i="1"/>
  <c r="P1162" i="1"/>
  <c r="Q1162" i="1"/>
  <c r="Q1126" i="1"/>
  <c r="P1126" i="1"/>
  <c r="Q1090" i="1"/>
  <c r="P1090" i="1"/>
  <c r="Q1042" i="1"/>
  <c r="P1042" i="1"/>
  <c r="P982" i="1"/>
  <c r="Q982" i="1"/>
  <c r="P970" i="1"/>
  <c r="Q970" i="1"/>
  <c r="P922" i="1"/>
  <c r="Q922" i="1"/>
  <c r="Q886" i="1"/>
  <c r="P886" i="1"/>
  <c r="P850" i="1"/>
  <c r="Q850" i="1"/>
  <c r="Q814" i="1"/>
  <c r="P814" i="1"/>
  <c r="Q790" i="1"/>
  <c r="P790" i="1"/>
  <c r="Q766" i="1"/>
  <c r="P766" i="1"/>
  <c r="P730" i="1"/>
  <c r="Q730" i="1"/>
  <c r="P694" i="1"/>
  <c r="Q694" i="1"/>
  <c r="P670" i="1"/>
  <c r="Q670" i="1"/>
  <c r="Q646" i="1"/>
  <c r="P646" i="1"/>
  <c r="P610" i="1"/>
  <c r="Q610" i="1"/>
  <c r="P586" i="1"/>
  <c r="Q586" i="1"/>
  <c r="P562" i="1"/>
  <c r="Q562" i="1"/>
  <c r="P538" i="1"/>
  <c r="Q538" i="1"/>
  <c r="Q1150" i="1"/>
  <c r="P1150" i="1"/>
  <c r="P1066" i="1"/>
  <c r="Q1066" i="1"/>
  <c r="P946" i="1"/>
  <c r="Q946" i="1"/>
  <c r="P550" i="1"/>
  <c r="Q550" i="1"/>
  <c r="P1166" i="1"/>
  <c r="Q1166" i="1"/>
  <c r="P1154" i="1"/>
  <c r="Q1154" i="1"/>
  <c r="P1142" i="1"/>
  <c r="Q1142" i="1"/>
  <c r="P1130" i="1"/>
  <c r="Q1130" i="1"/>
  <c r="P1118" i="1"/>
  <c r="Q1118" i="1"/>
  <c r="P1106" i="1"/>
  <c r="Q1106" i="1"/>
  <c r="P1094" i="1"/>
  <c r="Q1094" i="1"/>
  <c r="P1082" i="1"/>
  <c r="Q1082" i="1"/>
  <c r="P1070" i="1"/>
  <c r="Q1070" i="1"/>
  <c r="P1058" i="1"/>
  <c r="Q1058" i="1"/>
  <c r="P1046" i="1"/>
  <c r="Q1046" i="1"/>
  <c r="Q1034" i="1"/>
  <c r="P1034" i="1"/>
  <c r="Q1022" i="1"/>
  <c r="P1022" i="1"/>
  <c r="P1010" i="1"/>
  <c r="Q1010" i="1"/>
  <c r="P998" i="1"/>
  <c r="Q998" i="1"/>
  <c r="P986" i="1"/>
  <c r="Q986" i="1"/>
  <c r="Q974" i="1"/>
  <c r="P974" i="1"/>
  <c r="Q962" i="1"/>
  <c r="P962" i="1"/>
  <c r="Q950" i="1"/>
  <c r="P950" i="1"/>
  <c r="P938" i="1"/>
  <c r="Q938" i="1"/>
  <c r="P926" i="1"/>
  <c r="Q926" i="1"/>
  <c r="P914" i="1"/>
  <c r="Q914" i="1"/>
  <c r="P902" i="1"/>
  <c r="Q902" i="1"/>
  <c r="P890" i="1"/>
  <c r="Q890" i="1"/>
  <c r="P878" i="1"/>
  <c r="Q878" i="1"/>
  <c r="P866" i="1"/>
  <c r="Q866" i="1"/>
  <c r="P854" i="1"/>
  <c r="Q854" i="1"/>
  <c r="P842" i="1"/>
  <c r="Q842" i="1"/>
  <c r="P830" i="1"/>
  <c r="Q830" i="1"/>
  <c r="P818" i="1"/>
  <c r="Q818" i="1"/>
  <c r="Q806" i="1"/>
  <c r="P806" i="1"/>
  <c r="P794" i="1"/>
  <c r="Q794" i="1"/>
  <c r="P782" i="1"/>
  <c r="Q782" i="1"/>
  <c r="P770" i="1"/>
  <c r="Q770" i="1"/>
  <c r="Q758" i="1"/>
  <c r="P758" i="1"/>
  <c r="P746" i="1"/>
  <c r="Q746" i="1"/>
  <c r="P734" i="1"/>
  <c r="Q734" i="1"/>
  <c r="P722" i="1"/>
  <c r="Q722" i="1"/>
  <c r="Q710" i="1"/>
  <c r="P710" i="1"/>
  <c r="P698" i="1"/>
  <c r="Q698" i="1"/>
  <c r="P686" i="1"/>
  <c r="Q686" i="1"/>
  <c r="Q674" i="1"/>
  <c r="P674" i="1"/>
  <c r="Q662" i="1"/>
  <c r="P662" i="1"/>
  <c r="P650" i="1"/>
  <c r="Q650" i="1"/>
  <c r="Q638" i="1"/>
  <c r="P638" i="1"/>
  <c r="Q626" i="1"/>
  <c r="P626" i="1"/>
  <c r="Q614" i="1"/>
  <c r="P614" i="1"/>
  <c r="P602" i="1"/>
  <c r="Q602" i="1"/>
  <c r="P590" i="1"/>
  <c r="Q590" i="1"/>
  <c r="P578" i="1"/>
  <c r="Q578" i="1"/>
  <c r="P566" i="1"/>
  <c r="Q566" i="1"/>
  <c r="P554" i="1"/>
  <c r="Q554" i="1"/>
  <c r="Q542" i="1"/>
  <c r="P542" i="1"/>
  <c r="P1165" i="1"/>
  <c r="Q1165" i="1"/>
  <c r="P1153" i="1"/>
  <c r="Q1153" i="1"/>
  <c r="P1141" i="1"/>
  <c r="Q1141" i="1"/>
  <c r="P1129" i="1"/>
  <c r="Q1129" i="1"/>
  <c r="P1117" i="1"/>
  <c r="Q1117" i="1"/>
  <c r="P1105" i="1"/>
  <c r="Q1105" i="1"/>
  <c r="P1093" i="1"/>
  <c r="Q1093" i="1"/>
  <c r="P1081" i="1"/>
  <c r="Q1081" i="1"/>
  <c r="P1069" i="1"/>
  <c r="Q1069" i="1"/>
  <c r="P1057" i="1"/>
  <c r="Q1057" i="1"/>
  <c r="P1045" i="1"/>
  <c r="Q1045" i="1"/>
  <c r="P1033" i="1"/>
  <c r="Q1033" i="1"/>
  <c r="P1021" i="1"/>
  <c r="Q1021" i="1"/>
  <c r="P1009" i="1"/>
  <c r="Q1009" i="1"/>
  <c r="P997" i="1"/>
  <c r="Q997" i="1"/>
  <c r="P985" i="1"/>
  <c r="Q985" i="1"/>
  <c r="P973" i="1"/>
  <c r="Q973" i="1"/>
  <c r="P961" i="1"/>
  <c r="Q961" i="1"/>
  <c r="P949" i="1"/>
  <c r="Q949" i="1"/>
  <c r="P937" i="1"/>
  <c r="Q937" i="1"/>
  <c r="P925" i="1"/>
  <c r="Q925" i="1"/>
  <c r="Q913" i="1"/>
  <c r="P913" i="1"/>
  <c r="P901" i="1"/>
  <c r="Q901" i="1"/>
  <c r="P889" i="1"/>
  <c r="Q889" i="1"/>
  <c r="Q877" i="1"/>
  <c r="P877" i="1"/>
  <c r="Q865" i="1"/>
  <c r="P865" i="1"/>
  <c r="P853" i="1"/>
  <c r="Q853" i="1"/>
  <c r="P841" i="1"/>
  <c r="Q841" i="1"/>
  <c r="P829" i="1"/>
  <c r="Q829" i="1"/>
  <c r="P817" i="1"/>
  <c r="Q817" i="1"/>
  <c r="Q805" i="1"/>
  <c r="P805" i="1"/>
  <c r="Q793" i="1"/>
  <c r="P793" i="1"/>
  <c r="P781" i="1"/>
  <c r="Q781" i="1"/>
  <c r="P769" i="1"/>
  <c r="Q769" i="1"/>
  <c r="P757" i="1"/>
  <c r="Q757" i="1"/>
  <c r="Q745" i="1"/>
  <c r="P745" i="1"/>
  <c r="P733" i="1"/>
  <c r="Q733" i="1"/>
  <c r="Q721" i="1"/>
  <c r="P721" i="1"/>
  <c r="P709" i="1"/>
  <c r="Q709" i="1"/>
  <c r="P697" i="1"/>
  <c r="Q697" i="1"/>
  <c r="P685" i="1"/>
  <c r="Q685" i="1"/>
  <c r="Q673" i="1"/>
  <c r="P673" i="1"/>
  <c r="Q661" i="1"/>
  <c r="P661" i="1"/>
  <c r="P649" i="1"/>
  <c r="Q649" i="1"/>
  <c r="P637" i="1"/>
  <c r="Q637" i="1"/>
  <c r="Q625" i="1"/>
  <c r="P625" i="1"/>
  <c r="P613" i="1"/>
  <c r="Q613" i="1"/>
  <c r="P601" i="1"/>
  <c r="Q601" i="1"/>
  <c r="P589" i="1"/>
  <c r="Q589" i="1"/>
  <c r="Q577" i="1"/>
  <c r="P577" i="1"/>
  <c r="P565" i="1"/>
  <c r="Q565" i="1"/>
  <c r="Q553" i="1"/>
  <c r="P553" i="1"/>
  <c r="P541" i="1"/>
  <c r="Q541" i="1"/>
  <c r="P529" i="1"/>
  <c r="Q529" i="1"/>
  <c r="P1173" i="1"/>
  <c r="Q1173" i="1"/>
  <c r="P1161" i="1"/>
  <c r="Q1161" i="1"/>
  <c r="P1149" i="1"/>
  <c r="Q1149" i="1"/>
  <c r="Q1137" i="1"/>
  <c r="P1137" i="1"/>
  <c r="P1125" i="1"/>
  <c r="Q1125" i="1"/>
  <c r="P1113" i="1"/>
  <c r="Q1113" i="1"/>
  <c r="P1101" i="1"/>
  <c r="Q1101" i="1"/>
  <c r="P1089" i="1"/>
  <c r="Q1089" i="1"/>
  <c r="Q1077" i="1"/>
  <c r="P1077" i="1"/>
  <c r="Q1065" i="1"/>
  <c r="P1065" i="1"/>
  <c r="P1053" i="1"/>
  <c r="Q1053" i="1"/>
  <c r="P1041" i="1"/>
  <c r="Q1041" i="1"/>
  <c r="P1029" i="1"/>
  <c r="Q1029" i="1"/>
  <c r="Q1017" i="1"/>
  <c r="P1017" i="1"/>
  <c r="Q1005" i="1"/>
  <c r="P1005" i="1"/>
  <c r="Q993" i="1"/>
  <c r="P993" i="1"/>
  <c r="P981" i="1"/>
  <c r="Q981" i="1"/>
  <c r="Q969" i="1"/>
  <c r="P969" i="1"/>
  <c r="P957" i="1"/>
  <c r="Q957" i="1"/>
  <c r="Q945" i="1"/>
  <c r="P945" i="1"/>
  <c r="P933" i="1"/>
  <c r="Q933" i="1"/>
  <c r="Q921" i="1"/>
  <c r="P921" i="1"/>
  <c r="Q909" i="1"/>
  <c r="P909" i="1"/>
  <c r="Q897" i="1"/>
  <c r="P897" i="1"/>
  <c r="P885" i="1"/>
  <c r="Q885" i="1"/>
  <c r="P873" i="1"/>
  <c r="Q873" i="1"/>
  <c r="P861" i="1"/>
  <c r="Q861" i="1"/>
  <c r="P849" i="1"/>
  <c r="Q849" i="1"/>
  <c r="P837" i="1"/>
  <c r="Q837" i="1"/>
  <c r="Q825" i="1"/>
  <c r="P825" i="1"/>
  <c r="P813" i="1"/>
  <c r="Q813" i="1"/>
  <c r="Q801" i="1"/>
  <c r="P801" i="1"/>
  <c r="P789" i="1"/>
  <c r="Q789" i="1"/>
  <c r="Q777" i="1"/>
  <c r="P777" i="1"/>
  <c r="P765" i="1"/>
  <c r="Q765" i="1"/>
  <c r="Q753" i="1"/>
  <c r="P753" i="1"/>
  <c r="Q741" i="1"/>
  <c r="P741" i="1"/>
  <c r="P729" i="1"/>
  <c r="Q729" i="1"/>
  <c r="P717" i="1"/>
  <c r="Q717" i="1"/>
  <c r="P705" i="1"/>
  <c r="Q705" i="1"/>
  <c r="Q693" i="1"/>
  <c r="P693" i="1"/>
  <c r="Q681" i="1"/>
  <c r="P681" i="1"/>
  <c r="P669" i="1"/>
  <c r="Q669" i="1"/>
  <c r="Q657" i="1"/>
  <c r="P657" i="1"/>
  <c r="P645" i="1"/>
  <c r="Q645" i="1"/>
  <c r="Q633" i="1"/>
  <c r="P633" i="1"/>
  <c r="P621" i="1"/>
  <c r="Q621" i="1"/>
  <c r="Q609" i="1"/>
  <c r="P609" i="1"/>
  <c r="P597" i="1"/>
  <c r="Q597" i="1"/>
  <c r="P585" i="1"/>
  <c r="Q585" i="1"/>
  <c r="P573" i="1"/>
  <c r="Q573" i="1"/>
  <c r="Q561" i="1"/>
  <c r="P561" i="1"/>
  <c r="P549" i="1"/>
  <c r="Q549" i="1"/>
  <c r="Q537" i="1"/>
  <c r="P537" i="1"/>
  <c r="P1169" i="1"/>
  <c r="Q1169" i="1"/>
  <c r="P1157" i="1"/>
  <c r="Q1157" i="1"/>
  <c r="P1145" i="1"/>
  <c r="Q1145" i="1"/>
  <c r="Q1133" i="1"/>
  <c r="P1133" i="1"/>
  <c r="Q1121" i="1"/>
  <c r="P1121" i="1"/>
  <c r="P1109" i="1"/>
  <c r="Q1109" i="1"/>
  <c r="P1097" i="1"/>
  <c r="Q1097" i="1"/>
  <c r="P1085" i="1"/>
  <c r="Q1085" i="1"/>
  <c r="P1073" i="1"/>
  <c r="Q1073" i="1"/>
  <c r="P1061" i="1"/>
  <c r="Q1061" i="1"/>
  <c r="P1049" i="1"/>
  <c r="Q1049" i="1"/>
  <c r="P1037" i="1"/>
  <c r="Q1037" i="1"/>
  <c r="P1025" i="1"/>
  <c r="Q1025" i="1"/>
  <c r="P1013" i="1"/>
  <c r="Q1013" i="1"/>
  <c r="P1001" i="1"/>
  <c r="Q1001" i="1"/>
  <c r="P989" i="1"/>
  <c r="Q989" i="1"/>
  <c r="P977" i="1"/>
  <c r="Q977" i="1"/>
  <c r="P965" i="1"/>
  <c r="Q965" i="1"/>
  <c r="P953" i="1"/>
  <c r="Q953" i="1"/>
  <c r="Q941" i="1"/>
  <c r="P941" i="1"/>
  <c r="Q929" i="1"/>
  <c r="P929" i="1"/>
  <c r="Q917" i="1"/>
  <c r="P917" i="1"/>
  <c r="Q905" i="1"/>
  <c r="P905" i="1"/>
  <c r="Q893" i="1"/>
  <c r="P893" i="1"/>
  <c r="P881" i="1"/>
  <c r="Q881" i="1"/>
  <c r="Q869" i="1"/>
  <c r="P869" i="1"/>
  <c r="Q857" i="1"/>
  <c r="P857" i="1"/>
  <c r="Q845" i="1"/>
  <c r="P845" i="1"/>
  <c r="Q833" i="1"/>
  <c r="P833" i="1"/>
  <c r="Q821" i="1"/>
  <c r="P821" i="1"/>
  <c r="Q809" i="1"/>
  <c r="P809" i="1"/>
  <c r="Q797" i="1"/>
  <c r="P797" i="1"/>
  <c r="Q785" i="1"/>
  <c r="P785" i="1"/>
  <c r="Q773" i="1"/>
  <c r="P773" i="1"/>
  <c r="Q761" i="1"/>
  <c r="P761" i="1"/>
  <c r="Q749" i="1"/>
  <c r="P749" i="1"/>
  <c r="P737" i="1"/>
  <c r="Q737" i="1"/>
  <c r="Q725" i="1"/>
  <c r="P725" i="1"/>
  <c r="Q713" i="1"/>
  <c r="P713" i="1"/>
  <c r="Q701" i="1"/>
  <c r="P701" i="1"/>
  <c r="Q689" i="1"/>
  <c r="P689" i="1"/>
  <c r="Q677" i="1"/>
  <c r="P677" i="1"/>
  <c r="Q665" i="1"/>
  <c r="P665" i="1"/>
  <c r="Q653" i="1"/>
  <c r="P653" i="1"/>
  <c r="Q641" i="1"/>
  <c r="P641" i="1"/>
  <c r="Q629" i="1"/>
  <c r="P629" i="1"/>
  <c r="Q617" i="1"/>
  <c r="P617" i="1"/>
  <c r="Q605" i="1"/>
  <c r="P605" i="1"/>
  <c r="P593" i="1"/>
  <c r="Q593" i="1"/>
  <c r="Q581" i="1"/>
  <c r="P581" i="1"/>
  <c r="Q569" i="1"/>
  <c r="P569" i="1"/>
  <c r="Q557" i="1"/>
  <c r="P557" i="1"/>
  <c r="Q545" i="1"/>
  <c r="P545" i="1"/>
  <c r="Q533" i="1"/>
  <c r="P533" i="1"/>
  <c r="P1167" i="1"/>
  <c r="Q1167" i="1"/>
  <c r="P1155" i="1"/>
  <c r="Q1155" i="1"/>
  <c r="P1143" i="1"/>
  <c r="Q1143" i="1"/>
  <c r="P1131" i="1"/>
  <c r="Q1131" i="1"/>
  <c r="P1119" i="1"/>
  <c r="Q1119" i="1"/>
  <c r="P1107" i="1"/>
  <c r="Q1107" i="1"/>
  <c r="P1095" i="1"/>
  <c r="Q1095" i="1"/>
  <c r="P1083" i="1"/>
  <c r="Q1083" i="1"/>
  <c r="P1071" i="1"/>
  <c r="Q1071" i="1"/>
  <c r="P1059" i="1"/>
  <c r="Q1059" i="1"/>
  <c r="P1047" i="1"/>
  <c r="Q1047" i="1"/>
  <c r="P1035" i="1"/>
  <c r="Q1035" i="1"/>
  <c r="P1023" i="1"/>
  <c r="Q1023" i="1"/>
  <c r="P1011" i="1"/>
  <c r="Q1011" i="1"/>
  <c r="P999" i="1"/>
  <c r="Q999" i="1"/>
  <c r="Q987" i="1"/>
  <c r="P987" i="1"/>
  <c r="Q975" i="1"/>
  <c r="P975" i="1"/>
  <c r="P963" i="1"/>
  <c r="Q963" i="1"/>
  <c r="P951" i="1"/>
  <c r="Q951" i="1"/>
  <c r="Q939" i="1"/>
  <c r="P939" i="1"/>
  <c r="P927" i="1"/>
  <c r="Q927" i="1"/>
  <c r="Q915" i="1"/>
  <c r="P915" i="1"/>
  <c r="P903" i="1"/>
  <c r="Q903" i="1"/>
  <c r="P891" i="1"/>
  <c r="Q891" i="1"/>
  <c r="P879" i="1"/>
  <c r="Q879" i="1"/>
  <c r="Q867" i="1"/>
  <c r="P867" i="1"/>
  <c r="P855" i="1"/>
  <c r="Q855" i="1"/>
  <c r="P843" i="1"/>
  <c r="Q843" i="1"/>
  <c r="Q831" i="1"/>
  <c r="P831" i="1"/>
  <c r="P819" i="1"/>
  <c r="Q819" i="1"/>
  <c r="P807" i="1"/>
  <c r="Q807" i="1"/>
  <c r="P795" i="1"/>
  <c r="Q795" i="1"/>
  <c r="Q783" i="1"/>
  <c r="P783" i="1"/>
  <c r="Q771" i="1"/>
  <c r="P771" i="1"/>
  <c r="P759" i="1"/>
  <c r="Q759" i="1"/>
  <c r="P747" i="1"/>
  <c r="Q747" i="1"/>
  <c r="P735" i="1"/>
  <c r="Q735" i="1"/>
  <c r="Q723" i="1"/>
  <c r="P723" i="1"/>
  <c r="P711" i="1"/>
  <c r="Q711" i="1"/>
  <c r="Q699" i="1"/>
  <c r="P699" i="1"/>
  <c r="P687" i="1"/>
  <c r="Q687" i="1"/>
  <c r="P675" i="1"/>
  <c r="Q675" i="1"/>
  <c r="P663" i="1"/>
  <c r="Q663" i="1"/>
  <c r="P651" i="1"/>
  <c r="Q651" i="1"/>
  <c r="P639" i="1"/>
  <c r="Q639" i="1"/>
  <c r="P627" i="1"/>
  <c r="Q627" i="1"/>
  <c r="Q615" i="1"/>
  <c r="P615" i="1"/>
  <c r="Q603" i="1"/>
  <c r="P603" i="1"/>
  <c r="P591" i="1"/>
  <c r="Q591" i="1"/>
  <c r="Q579" i="1"/>
  <c r="P579" i="1"/>
  <c r="P567" i="1"/>
  <c r="Q567" i="1"/>
  <c r="Q555" i="1"/>
  <c r="P555" i="1"/>
  <c r="Q543" i="1"/>
  <c r="P543" i="1"/>
  <c r="Q531" i="1"/>
  <c r="P531" i="1"/>
  <c r="P1168" i="1"/>
  <c r="Q1168" i="1"/>
  <c r="Q1156" i="1"/>
  <c r="P1156" i="1"/>
  <c r="P1144" i="1"/>
  <c r="Q1144" i="1"/>
  <c r="Q1132" i="1"/>
  <c r="P1132" i="1"/>
  <c r="P1120" i="1"/>
  <c r="Q1120" i="1"/>
  <c r="Q1108" i="1"/>
  <c r="P1108" i="1"/>
  <c r="P1096" i="1"/>
  <c r="Q1096" i="1"/>
  <c r="Q1160" i="1"/>
  <c r="P530" i="1"/>
  <c r="Q530" i="1"/>
  <c r="Q1164" i="1"/>
  <c r="P1164" i="1"/>
  <c r="P1152" i="1"/>
  <c r="Q1152" i="1"/>
  <c r="P1140" i="1"/>
  <c r="Q1140" i="1"/>
  <c r="Q1128" i="1"/>
  <c r="P1128" i="1"/>
  <c r="P1116" i="1"/>
  <c r="Q1116" i="1"/>
  <c r="Q1104" i="1"/>
  <c r="P1104" i="1"/>
  <c r="P1092" i="1"/>
  <c r="Q1092" i="1"/>
  <c r="Q1163" i="1"/>
  <c r="P1163" i="1"/>
  <c r="Q1151" i="1"/>
  <c r="P1151" i="1"/>
  <c r="Q1139" i="1"/>
  <c r="P1139" i="1"/>
  <c r="P1127" i="1"/>
  <c r="Q1127" i="1"/>
  <c r="Q1115" i="1"/>
  <c r="P1115" i="1"/>
  <c r="Q1103" i="1"/>
  <c r="P1103" i="1"/>
  <c r="Q1079" i="1"/>
  <c r="P1079" i="1"/>
  <c r="Q1067" i="1"/>
  <c r="P1067" i="1"/>
  <c r="P1055" i="1"/>
  <c r="Q1055" i="1"/>
  <c r="Q1043" i="1"/>
  <c r="P1043" i="1"/>
  <c r="Q1031" i="1"/>
  <c r="P1031" i="1"/>
  <c r="Q1019" i="1"/>
  <c r="P1019" i="1"/>
  <c r="Q1007" i="1"/>
  <c r="P1007" i="1"/>
  <c r="Q995" i="1"/>
  <c r="P995" i="1"/>
  <c r="P983" i="1"/>
  <c r="Q983" i="1"/>
  <c r="Q971" i="1"/>
  <c r="P971" i="1"/>
  <c r="P959" i="1"/>
  <c r="Q959" i="1"/>
  <c r="Q947" i="1"/>
  <c r="P947" i="1"/>
  <c r="P935" i="1"/>
  <c r="Q935" i="1"/>
  <c r="P923" i="1"/>
  <c r="Q923" i="1"/>
  <c r="Q911" i="1"/>
  <c r="P911" i="1"/>
  <c r="P899" i="1"/>
  <c r="Q899" i="1"/>
  <c r="P887" i="1"/>
  <c r="Q887" i="1"/>
  <c r="Q875" i="1"/>
  <c r="P875" i="1"/>
  <c r="P863" i="1"/>
  <c r="Q863" i="1"/>
  <c r="P851" i="1"/>
  <c r="Q851" i="1"/>
  <c r="P839" i="1"/>
  <c r="Q839" i="1"/>
  <c r="P827" i="1"/>
  <c r="Q827" i="1"/>
  <c r="P815" i="1"/>
  <c r="Q815" i="1"/>
  <c r="Q803" i="1"/>
  <c r="P803" i="1"/>
  <c r="P791" i="1"/>
  <c r="Q791" i="1"/>
  <c r="P779" i="1"/>
  <c r="Q779" i="1"/>
  <c r="Q767" i="1"/>
  <c r="P767" i="1"/>
  <c r="P755" i="1"/>
  <c r="Q755" i="1"/>
  <c r="P743" i="1"/>
  <c r="Q743" i="1"/>
  <c r="P731" i="1"/>
  <c r="Q731" i="1"/>
  <c r="Q719" i="1"/>
  <c r="P719" i="1"/>
  <c r="Q707" i="1"/>
  <c r="P707" i="1"/>
  <c r="P695" i="1"/>
  <c r="Q695" i="1"/>
  <c r="P683" i="1"/>
  <c r="Q683" i="1"/>
  <c r="P671" i="1"/>
  <c r="Q671" i="1"/>
  <c r="Q659" i="1"/>
  <c r="P659" i="1"/>
  <c r="P647" i="1"/>
  <c r="Q647" i="1"/>
  <c r="Q635" i="1"/>
  <c r="P635" i="1"/>
  <c r="P623" i="1"/>
  <c r="Q623" i="1"/>
  <c r="P611" i="1"/>
  <c r="Q611" i="1"/>
  <c r="P599" i="1"/>
  <c r="Q599" i="1"/>
  <c r="P587" i="1"/>
  <c r="Q587" i="1"/>
  <c r="P575" i="1"/>
  <c r="Q575" i="1"/>
  <c r="Q563" i="1"/>
  <c r="P563" i="1"/>
  <c r="P551" i="1"/>
  <c r="Q551" i="1"/>
  <c r="Q539" i="1"/>
  <c r="P539" i="1"/>
  <c r="P1091" i="1"/>
  <c r="P1172" i="1"/>
  <c r="Q1172" i="1"/>
  <c r="P1148" i="1"/>
  <c r="Q1148" i="1"/>
  <c r="Q1136" i="1"/>
  <c r="P1136" i="1"/>
  <c r="P1124" i="1"/>
  <c r="Q1124" i="1"/>
  <c r="P1112" i="1"/>
  <c r="Q1112" i="1"/>
  <c r="P1100" i="1"/>
  <c r="Q1100" i="1"/>
  <c r="P1088" i="1"/>
  <c r="Q1088" i="1"/>
  <c r="Q1076" i="1"/>
  <c r="P1076" i="1"/>
  <c r="P1064" i="1"/>
  <c r="Q1064" i="1"/>
  <c r="Q1052" i="1"/>
  <c r="P1052" i="1"/>
  <c r="Q1040" i="1"/>
  <c r="P1040" i="1"/>
  <c r="P1028" i="1"/>
  <c r="Q1028" i="1"/>
  <c r="Q1016" i="1"/>
  <c r="P1016" i="1"/>
  <c r="Q1004" i="1"/>
  <c r="P1004" i="1"/>
  <c r="Q992" i="1"/>
  <c r="P992" i="1"/>
  <c r="P968" i="1"/>
  <c r="Q968" i="1"/>
  <c r="P956" i="1"/>
  <c r="Q956" i="1"/>
  <c r="P944" i="1"/>
  <c r="Q944" i="1"/>
  <c r="P932" i="1"/>
  <c r="Q932" i="1"/>
  <c r="P920" i="1"/>
  <c r="Q920" i="1"/>
  <c r="Q908" i="1"/>
  <c r="P908" i="1"/>
  <c r="P896" i="1"/>
  <c r="Q896" i="1"/>
  <c r="P884" i="1"/>
  <c r="Q884" i="1"/>
  <c r="P872" i="1"/>
  <c r="Q872" i="1"/>
  <c r="P860" i="1"/>
  <c r="Q860" i="1"/>
  <c r="P848" i="1"/>
  <c r="Q848" i="1"/>
  <c r="Q836" i="1"/>
  <c r="P836" i="1"/>
  <c r="P824" i="1"/>
  <c r="Q824" i="1"/>
  <c r="Q812" i="1"/>
  <c r="P812" i="1"/>
  <c r="P800" i="1"/>
  <c r="Q800" i="1"/>
  <c r="Q788" i="1"/>
  <c r="P788" i="1"/>
  <c r="P776" i="1"/>
  <c r="Q776" i="1"/>
  <c r="Q764" i="1"/>
  <c r="P764" i="1"/>
  <c r="P752" i="1"/>
  <c r="Q752" i="1"/>
  <c r="P740" i="1"/>
  <c r="Q740" i="1"/>
  <c r="P728" i="1"/>
  <c r="Q728" i="1"/>
  <c r="P716" i="1"/>
  <c r="Q716" i="1"/>
  <c r="P692" i="1"/>
  <c r="Q692" i="1"/>
  <c r="P680" i="1"/>
  <c r="Q680" i="1"/>
  <c r="Q668" i="1"/>
  <c r="P668" i="1"/>
  <c r="P656" i="1"/>
  <c r="Q656" i="1"/>
  <c r="Q644" i="1"/>
  <c r="P644" i="1"/>
  <c r="P632" i="1"/>
  <c r="Q632" i="1"/>
  <c r="Q620" i="1"/>
  <c r="P620" i="1"/>
  <c r="P608" i="1"/>
  <c r="Q608" i="1"/>
  <c r="Q596" i="1"/>
  <c r="P596" i="1"/>
  <c r="P584" i="1"/>
  <c r="Q584" i="1"/>
  <c r="Q572" i="1"/>
  <c r="P572" i="1"/>
  <c r="P560" i="1"/>
  <c r="Q560" i="1"/>
  <c r="P548" i="1"/>
  <c r="Q548" i="1"/>
  <c r="Q536" i="1"/>
  <c r="P536" i="1"/>
  <c r="P942" i="1"/>
  <c r="P1171" i="1"/>
  <c r="Q1171" i="1"/>
  <c r="P1159" i="1"/>
  <c r="Q1159" i="1"/>
  <c r="P1147" i="1"/>
  <c r="Q1147" i="1"/>
  <c r="Q1135" i="1"/>
  <c r="P1135" i="1"/>
  <c r="P1123" i="1"/>
  <c r="Q1123" i="1"/>
  <c r="P1111" i="1"/>
  <c r="Q1111" i="1"/>
  <c r="P1099" i="1"/>
  <c r="Q1099" i="1"/>
  <c r="P1087" i="1"/>
  <c r="Q1087" i="1"/>
  <c r="Q1075" i="1"/>
  <c r="P1075" i="1"/>
  <c r="Q1063" i="1"/>
  <c r="P1063" i="1"/>
  <c r="P1051" i="1"/>
  <c r="Q1051" i="1"/>
  <c r="P1039" i="1"/>
  <c r="Q1039" i="1"/>
  <c r="P1027" i="1"/>
  <c r="Q1027" i="1"/>
  <c r="P1015" i="1"/>
  <c r="Q1015" i="1"/>
  <c r="P1003" i="1"/>
  <c r="Q1003" i="1"/>
  <c r="P991" i="1"/>
  <c r="Q991" i="1"/>
  <c r="P979" i="1"/>
  <c r="Q979" i="1"/>
  <c r="P967" i="1"/>
  <c r="Q967" i="1"/>
  <c r="Q955" i="1"/>
  <c r="P955" i="1"/>
  <c r="P943" i="1"/>
  <c r="Q943" i="1"/>
  <c r="P931" i="1"/>
  <c r="Q931" i="1"/>
  <c r="P919" i="1"/>
  <c r="Q919" i="1"/>
  <c r="P907" i="1"/>
  <c r="Q907" i="1"/>
  <c r="Q895" i="1"/>
  <c r="P895" i="1"/>
  <c r="P883" i="1"/>
  <c r="Q883" i="1"/>
  <c r="P871" i="1"/>
  <c r="Q871" i="1"/>
  <c r="P859" i="1"/>
  <c r="Q859" i="1"/>
  <c r="Q847" i="1"/>
  <c r="P847" i="1"/>
  <c r="P835" i="1"/>
  <c r="Q835" i="1"/>
  <c r="P823" i="1"/>
  <c r="Q823" i="1"/>
  <c r="P811" i="1"/>
  <c r="Q811" i="1"/>
  <c r="P799" i="1"/>
  <c r="Q799" i="1"/>
  <c r="P787" i="1"/>
  <c r="Q787" i="1"/>
  <c r="P775" i="1"/>
  <c r="Q775" i="1"/>
  <c r="P763" i="1"/>
  <c r="Q763" i="1"/>
  <c r="Q751" i="1"/>
  <c r="P751" i="1"/>
  <c r="P739" i="1"/>
  <c r="Q739" i="1"/>
  <c r="Q727" i="1"/>
  <c r="P727" i="1"/>
  <c r="P715" i="1"/>
  <c r="Q715" i="1"/>
  <c r="Q703" i="1"/>
  <c r="P703" i="1"/>
  <c r="Q691" i="1"/>
  <c r="P691" i="1"/>
  <c r="Q679" i="1"/>
  <c r="P679" i="1"/>
  <c r="P667" i="1"/>
  <c r="Q667" i="1"/>
  <c r="P655" i="1"/>
  <c r="Q655" i="1"/>
  <c r="P643" i="1"/>
  <c r="Q643" i="1"/>
  <c r="Q631" i="1"/>
  <c r="P631" i="1"/>
  <c r="P619" i="1"/>
  <c r="Q619" i="1"/>
  <c r="Q607" i="1"/>
  <c r="P607" i="1"/>
  <c r="Q595" i="1"/>
  <c r="P595" i="1"/>
  <c r="Q583" i="1"/>
  <c r="P583" i="1"/>
  <c r="P571" i="1"/>
  <c r="Q571" i="1"/>
  <c r="P559" i="1"/>
  <c r="Q559" i="1"/>
  <c r="P547" i="1"/>
  <c r="Q547" i="1"/>
  <c r="Q535" i="1"/>
  <c r="P535" i="1"/>
  <c r="P704" i="1"/>
  <c r="P1170" i="1"/>
  <c r="Q1170" i="1"/>
  <c r="Q1158" i="1"/>
  <c r="P1158" i="1"/>
  <c r="P1146" i="1"/>
  <c r="Q1146" i="1"/>
  <c r="P1134" i="1"/>
  <c r="Q1134" i="1"/>
  <c r="P1122" i="1"/>
  <c r="Q1122" i="1"/>
  <c r="P1110" i="1"/>
  <c r="Q1110" i="1"/>
  <c r="Q1098" i="1"/>
  <c r="P1098" i="1"/>
  <c r="P1086" i="1"/>
  <c r="Q1086" i="1"/>
  <c r="Q1074" i="1"/>
  <c r="P1074" i="1"/>
  <c r="Q1062" i="1"/>
  <c r="P1062" i="1"/>
  <c r="Q1050" i="1"/>
  <c r="P1050" i="1"/>
  <c r="P1038" i="1"/>
  <c r="Q1038" i="1"/>
  <c r="P1026" i="1"/>
  <c r="Q1026" i="1"/>
  <c r="P1014" i="1"/>
  <c r="Q1014" i="1"/>
  <c r="Q1002" i="1"/>
  <c r="P1002" i="1"/>
  <c r="Q990" i="1"/>
  <c r="P990" i="1"/>
  <c r="Q978" i="1"/>
  <c r="P978" i="1"/>
  <c r="P966" i="1"/>
  <c r="Q966" i="1"/>
  <c r="Q954" i="1"/>
  <c r="P954" i="1"/>
  <c r="P930" i="1"/>
  <c r="Q930" i="1"/>
  <c r="P918" i="1"/>
  <c r="Q918" i="1"/>
  <c r="P906" i="1"/>
  <c r="Q906" i="1"/>
  <c r="P894" i="1"/>
  <c r="Q894" i="1"/>
  <c r="Q882" i="1"/>
  <c r="P882" i="1"/>
  <c r="P870" i="1"/>
  <c r="Q870" i="1"/>
  <c r="P858" i="1"/>
  <c r="Q858" i="1"/>
  <c r="P846" i="1"/>
  <c r="Q846" i="1"/>
  <c r="Q834" i="1"/>
  <c r="P834" i="1"/>
  <c r="P822" i="1"/>
  <c r="Q822" i="1"/>
  <c r="P810" i="1"/>
  <c r="Q810" i="1"/>
  <c r="P798" i="1"/>
  <c r="Q798" i="1"/>
  <c r="Q786" i="1"/>
  <c r="P786" i="1"/>
  <c r="P1024" i="1"/>
  <c r="P774" i="1"/>
  <c r="Q774" i="1"/>
  <c r="P762" i="1"/>
  <c r="Q762" i="1"/>
  <c r="Q738" i="1"/>
  <c r="P738" i="1"/>
  <c r="P726" i="1"/>
  <c r="Q726" i="1"/>
  <c r="Q714" i="1"/>
  <c r="P714" i="1"/>
  <c r="P702" i="1"/>
  <c r="Q702" i="1"/>
  <c r="P690" i="1"/>
  <c r="Q690" i="1"/>
  <c r="Q678" i="1"/>
  <c r="P678" i="1"/>
  <c r="Q666" i="1"/>
  <c r="P666" i="1"/>
  <c r="P654" i="1"/>
  <c r="Q654" i="1"/>
  <c r="Q642" i="1"/>
  <c r="P642" i="1"/>
  <c r="P630" i="1"/>
  <c r="Q630" i="1"/>
  <c r="P618" i="1"/>
  <c r="Q618" i="1"/>
  <c r="P606" i="1"/>
  <c r="Q606" i="1"/>
  <c r="Q594" i="1"/>
  <c r="P594" i="1"/>
  <c r="Q582" i="1"/>
  <c r="P582" i="1"/>
  <c r="Q570" i="1"/>
  <c r="P570" i="1"/>
  <c r="P558" i="1"/>
  <c r="Q558" i="1"/>
  <c r="Q546" i="1"/>
  <c r="P546" i="1"/>
  <c r="Q534" i="1"/>
  <c r="P534" i="1"/>
  <c r="Q750" i="1"/>
  <c r="P1084" i="1"/>
  <c r="Q1084" i="1"/>
  <c r="Q1072" i="1"/>
  <c r="P1072" i="1"/>
  <c r="Q1060" i="1"/>
  <c r="P1060" i="1"/>
  <c r="Q1048" i="1"/>
  <c r="P1048" i="1"/>
  <c r="Q1036" i="1"/>
  <c r="P1036" i="1"/>
  <c r="P1012" i="1"/>
  <c r="Q1012" i="1"/>
  <c r="P1000" i="1"/>
  <c r="Q1000" i="1"/>
  <c r="P988" i="1"/>
  <c r="Q988" i="1"/>
  <c r="Q976" i="1"/>
  <c r="P976" i="1"/>
  <c r="P964" i="1"/>
  <c r="Q964" i="1"/>
  <c r="P952" i="1"/>
  <c r="Q952" i="1"/>
  <c r="Q940" i="1"/>
  <c r="P940" i="1"/>
  <c r="Q928" i="1"/>
  <c r="P928" i="1"/>
  <c r="P916" i="1"/>
  <c r="Q916" i="1"/>
  <c r="P904" i="1"/>
  <c r="Q904" i="1"/>
  <c r="P892" i="1"/>
  <c r="Q892" i="1"/>
  <c r="P880" i="1"/>
  <c r="Q880" i="1"/>
  <c r="P868" i="1"/>
  <c r="Q868" i="1"/>
  <c r="Q856" i="1"/>
  <c r="P856" i="1"/>
  <c r="P844" i="1"/>
  <c r="Q844" i="1"/>
  <c r="P832" i="1"/>
  <c r="Q832" i="1"/>
  <c r="P820" i="1"/>
  <c r="Q820" i="1"/>
  <c r="Q808" i="1"/>
  <c r="P808" i="1"/>
  <c r="P796" i="1"/>
  <c r="Q796" i="1"/>
  <c r="P784" i="1"/>
  <c r="Q784" i="1"/>
  <c r="P772" i="1"/>
  <c r="Q772" i="1"/>
  <c r="Q760" i="1"/>
  <c r="P760" i="1"/>
  <c r="P748" i="1"/>
  <c r="Q748" i="1"/>
  <c r="P736" i="1"/>
  <c r="Q736" i="1"/>
  <c r="P724" i="1"/>
  <c r="Q724" i="1"/>
  <c r="P712" i="1"/>
  <c r="Q712" i="1"/>
  <c r="P700" i="1"/>
  <c r="Q700" i="1"/>
  <c r="Q688" i="1"/>
  <c r="P688" i="1"/>
  <c r="Q676" i="1"/>
  <c r="P676" i="1"/>
  <c r="P664" i="1"/>
  <c r="Q664" i="1"/>
  <c r="P652" i="1"/>
  <c r="Q652" i="1"/>
  <c r="Q640" i="1"/>
  <c r="P640" i="1"/>
  <c r="P628" i="1"/>
  <c r="Q628" i="1"/>
  <c r="P616" i="1"/>
  <c r="Q616" i="1"/>
  <c r="P604" i="1"/>
  <c r="Q604" i="1"/>
  <c r="P592" i="1"/>
  <c r="Q592" i="1"/>
  <c r="P580" i="1"/>
  <c r="Q580" i="1"/>
  <c r="P568" i="1"/>
  <c r="Q568" i="1"/>
  <c r="Q556" i="1"/>
  <c r="P556" i="1"/>
  <c r="P532" i="1"/>
  <c r="Q532" i="1"/>
  <c r="Q576" i="1"/>
  <c r="Q1080" i="1"/>
  <c r="P1080" i="1"/>
  <c r="P1068" i="1"/>
  <c r="Q1068" i="1"/>
  <c r="P1056" i="1"/>
  <c r="Q1056" i="1"/>
  <c r="Q1044" i="1"/>
  <c r="P1044" i="1"/>
  <c r="Q1032" i="1"/>
  <c r="P1032" i="1"/>
  <c r="Q1020" i="1"/>
  <c r="P1020" i="1"/>
  <c r="P1008" i="1"/>
  <c r="Q1008" i="1"/>
  <c r="P996" i="1"/>
  <c r="Q996" i="1"/>
  <c r="P984" i="1"/>
  <c r="Q984" i="1"/>
  <c r="P972" i="1"/>
  <c r="Q972" i="1"/>
  <c r="P960" i="1"/>
  <c r="Q960" i="1"/>
  <c r="P948" i="1"/>
  <c r="Q948" i="1"/>
  <c r="P936" i="1"/>
  <c r="Q936" i="1"/>
  <c r="P912" i="1"/>
  <c r="Q912" i="1"/>
  <c r="P900" i="1"/>
  <c r="Q900" i="1"/>
  <c r="P888" i="1"/>
  <c r="Q888" i="1"/>
  <c r="P876" i="1"/>
  <c r="Q876" i="1"/>
  <c r="P864" i="1"/>
  <c r="Q864" i="1"/>
  <c r="P852" i="1"/>
  <c r="Q852" i="1"/>
  <c r="P840" i="1"/>
  <c r="Q840" i="1"/>
  <c r="P828" i="1"/>
  <c r="Q828" i="1"/>
  <c r="P816" i="1"/>
  <c r="Q816" i="1"/>
  <c r="P804" i="1"/>
  <c r="Q804" i="1"/>
  <c r="P792" i="1"/>
  <c r="Q792" i="1"/>
  <c r="P780" i="1"/>
  <c r="Q780" i="1"/>
  <c r="P768" i="1"/>
  <c r="Q768" i="1"/>
  <c r="P756" i="1"/>
  <c r="Q756" i="1"/>
  <c r="P744" i="1"/>
  <c r="Q744" i="1"/>
  <c r="P732" i="1"/>
  <c r="Q732" i="1"/>
  <c r="P720" i="1"/>
  <c r="Q720" i="1"/>
  <c r="P708" i="1"/>
  <c r="Q708" i="1"/>
  <c r="P696" i="1"/>
  <c r="Q696" i="1"/>
  <c r="P684" i="1"/>
  <c r="Q684" i="1"/>
  <c r="P672" i="1"/>
  <c r="Q672" i="1"/>
  <c r="P660" i="1"/>
  <c r="Q660" i="1"/>
  <c r="P648" i="1"/>
  <c r="Q648" i="1"/>
  <c r="P636" i="1"/>
  <c r="Q636" i="1"/>
  <c r="P624" i="1"/>
  <c r="Q624" i="1"/>
  <c r="P612" i="1"/>
  <c r="Q612" i="1"/>
  <c r="P600" i="1"/>
  <c r="Q600" i="1"/>
  <c r="P588" i="1"/>
  <c r="Q588" i="1"/>
  <c r="P564" i="1"/>
  <c r="Q564" i="1"/>
  <c r="P552" i="1"/>
  <c r="Q552" i="1"/>
  <c r="P540" i="1"/>
  <c r="Q540" i="1"/>
  <c r="Q544" i="1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I14" i="1" l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/>
  <c r="V226" i="1" a="1"/>
  <c r="V226" i="1" s="1"/>
  <c r="V227" i="1" a="1"/>
  <c r="V227" i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 s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/>
  <c r="X110" i="1" a="1"/>
  <c r="X110" i="1"/>
  <c r="X111" i="1" a="1"/>
  <c r="X111" i="1" s="1"/>
  <c r="X112" i="1" a="1"/>
  <c r="X112" i="1" s="1"/>
  <c r="X113" i="1" a="1"/>
  <c r="X113" i="1" s="1"/>
  <c r="X114" i="1" a="1"/>
  <c r="X114" i="1" s="1"/>
  <c r="X115" i="1" a="1"/>
  <c r="X115" i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/>
  <c r="X178" i="1" a="1"/>
  <c r="X178" i="1" s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/>
  <c r="X245" i="1" a="1"/>
  <c r="X245" i="1" s="1"/>
  <c r="X246" i="1" a="1"/>
  <c r="X246" i="1" s="1"/>
  <c r="X247" i="1" a="1"/>
  <c r="X247" i="1" s="1"/>
  <c r="X248" i="1" a="1"/>
  <c r="X248" i="1" s="1"/>
  <c r="X249" i="1" a="1"/>
  <c r="X249" i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/>
  <c r="X329" i="1" a="1"/>
  <c r="X329" i="1" s="1"/>
  <c r="X330" i="1" a="1"/>
  <c r="X330" i="1" s="1"/>
  <c r="X331" i="1" a="1"/>
  <c r="X331" i="1" s="1"/>
  <c r="X332" i="1" a="1"/>
  <c r="X332" i="1" s="1"/>
  <c r="X333" i="1" a="1"/>
  <c r="X333" i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/>
  <c r="X490" i="1" a="1"/>
  <c r="X490" i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/>
  <c r="Z101" i="1" a="1"/>
  <c r="Z101" i="1" s="1"/>
  <c r="Z102" i="1" a="1"/>
  <c r="Z102" i="1" s="1"/>
  <c r="Z103" i="1" a="1"/>
  <c r="Z103" i="1" s="1"/>
  <c r="Z104" i="1" a="1"/>
  <c r="Z104" i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/>
  <c r="Z153" i="1" a="1"/>
  <c r="Z153" i="1" s="1"/>
  <c r="Z154" i="1" a="1"/>
  <c r="Z154" i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/>
  <c r="Z426" i="1" a="1"/>
  <c r="Z426" i="1" s="1"/>
  <c r="Z427" i="1" a="1"/>
  <c r="Z427" i="1" s="1"/>
  <c r="Z428" i="1" a="1"/>
  <c r="Z428" i="1"/>
  <c r="Z429" i="1" a="1"/>
  <c r="Z429" i="1" s="1"/>
  <c r="Z430" i="1" a="1"/>
  <c r="Z430" i="1" s="1"/>
  <c r="Z431" i="1" a="1"/>
  <c r="Z431" i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/>
  <c r="Z491" i="1" a="1"/>
  <c r="Z491" i="1" s="1"/>
  <c r="Z492" i="1" a="1"/>
  <c r="Z492" i="1" s="1"/>
  <c r="Z493" i="1" a="1"/>
  <c r="Z493" i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P518" i="1" l="1"/>
  <c r="Q518" i="1"/>
  <c r="P506" i="1"/>
  <c r="Q506" i="1"/>
  <c r="P494" i="1"/>
  <c r="Q494" i="1"/>
  <c r="P482" i="1"/>
  <c r="Q482" i="1"/>
  <c r="Q470" i="1"/>
  <c r="P470" i="1"/>
  <c r="P458" i="1"/>
  <c r="Q458" i="1"/>
  <c r="P446" i="1"/>
  <c r="Q446" i="1"/>
  <c r="Q434" i="1"/>
  <c r="P434" i="1"/>
  <c r="P422" i="1"/>
  <c r="Q422" i="1"/>
  <c r="P410" i="1"/>
  <c r="Q410" i="1"/>
  <c r="P398" i="1"/>
  <c r="Q398" i="1"/>
  <c r="P386" i="1"/>
  <c r="Q386" i="1"/>
  <c r="Q374" i="1"/>
  <c r="P374" i="1"/>
  <c r="P362" i="1"/>
  <c r="Q362" i="1"/>
  <c r="P350" i="1"/>
  <c r="Q350" i="1"/>
  <c r="Q338" i="1"/>
  <c r="P338" i="1"/>
  <c r="Q326" i="1"/>
  <c r="P326" i="1"/>
  <c r="P314" i="1"/>
  <c r="Q314" i="1"/>
  <c r="P302" i="1"/>
  <c r="Q302" i="1"/>
  <c r="P290" i="1"/>
  <c r="Q290" i="1"/>
  <c r="P278" i="1"/>
  <c r="Q278" i="1"/>
  <c r="P266" i="1"/>
  <c r="Q266" i="1"/>
  <c r="P254" i="1"/>
  <c r="Q254" i="1"/>
  <c r="P242" i="1"/>
  <c r="Q242" i="1"/>
  <c r="Q230" i="1"/>
  <c r="P230" i="1"/>
  <c r="Q218" i="1"/>
  <c r="P218" i="1"/>
  <c r="Q206" i="1"/>
  <c r="P206" i="1"/>
  <c r="Q194" i="1"/>
  <c r="P194" i="1"/>
  <c r="P182" i="1"/>
  <c r="Q182" i="1"/>
  <c r="Q170" i="1"/>
  <c r="P170" i="1"/>
  <c r="P158" i="1"/>
  <c r="Q158" i="1"/>
  <c r="P146" i="1"/>
  <c r="Q146" i="1"/>
  <c r="Q134" i="1"/>
  <c r="P134" i="1"/>
  <c r="Q122" i="1"/>
  <c r="P122" i="1"/>
  <c r="Q110" i="1"/>
  <c r="P110" i="1"/>
  <c r="P98" i="1"/>
  <c r="Q98" i="1"/>
  <c r="Q86" i="1"/>
  <c r="P86" i="1"/>
  <c r="Q74" i="1"/>
  <c r="P74" i="1"/>
  <c r="P62" i="1"/>
  <c r="Q62" i="1"/>
  <c r="Q50" i="1"/>
  <c r="P50" i="1"/>
  <c r="P38" i="1"/>
  <c r="Q38" i="1"/>
  <c r="Q26" i="1"/>
  <c r="P26" i="1"/>
  <c r="Q14" i="1"/>
  <c r="P14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527" i="1"/>
  <c r="Q527" i="1"/>
  <c r="P515" i="1"/>
  <c r="Q515" i="1"/>
  <c r="P503" i="1"/>
  <c r="Q503" i="1"/>
  <c r="P491" i="1"/>
  <c r="Q491" i="1"/>
  <c r="P479" i="1"/>
  <c r="Q479" i="1"/>
  <c r="P467" i="1"/>
  <c r="Q467" i="1"/>
  <c r="P455" i="1"/>
  <c r="Q455" i="1"/>
  <c r="P443" i="1"/>
  <c r="Q443" i="1"/>
  <c r="P431" i="1"/>
  <c r="Q431" i="1"/>
  <c r="P419" i="1"/>
  <c r="Q419" i="1"/>
  <c r="P407" i="1"/>
  <c r="Q407" i="1"/>
  <c r="P395" i="1"/>
  <c r="Q395" i="1"/>
  <c r="P383" i="1"/>
  <c r="Q383" i="1"/>
  <c r="P371" i="1"/>
  <c r="Q371" i="1"/>
  <c r="P359" i="1"/>
  <c r="Q359" i="1"/>
  <c r="P347" i="1"/>
  <c r="Q347" i="1"/>
  <c r="P335" i="1"/>
  <c r="Q335" i="1"/>
  <c r="P323" i="1"/>
  <c r="Q323" i="1"/>
  <c r="P311" i="1"/>
  <c r="Q311" i="1"/>
  <c r="P299" i="1"/>
  <c r="Q299" i="1"/>
  <c r="P287" i="1"/>
  <c r="Q287" i="1"/>
  <c r="P275" i="1"/>
  <c r="Q275" i="1"/>
  <c r="P263" i="1"/>
  <c r="Q263" i="1"/>
  <c r="P251" i="1"/>
  <c r="Q251" i="1"/>
  <c r="P239" i="1"/>
  <c r="Q239" i="1"/>
  <c r="P227" i="1"/>
  <c r="Q227" i="1"/>
  <c r="P215" i="1"/>
  <c r="Q215" i="1"/>
  <c r="P203" i="1"/>
  <c r="Q203" i="1"/>
  <c r="P191" i="1"/>
  <c r="Q191" i="1"/>
  <c r="P179" i="1"/>
  <c r="Q179" i="1"/>
  <c r="P167" i="1"/>
  <c r="Q167" i="1"/>
  <c r="P155" i="1"/>
  <c r="Q155" i="1"/>
  <c r="P143" i="1"/>
  <c r="Q143" i="1"/>
  <c r="P131" i="1"/>
  <c r="Q131" i="1"/>
  <c r="P119" i="1"/>
  <c r="Q119" i="1"/>
  <c r="P107" i="1"/>
  <c r="Q107" i="1"/>
  <c r="P95" i="1"/>
  <c r="Q95" i="1"/>
  <c r="P83" i="1"/>
  <c r="Q83" i="1"/>
  <c r="P71" i="1"/>
  <c r="Q71" i="1"/>
  <c r="P59" i="1"/>
  <c r="Q59" i="1"/>
  <c r="P47" i="1"/>
  <c r="Q47" i="1"/>
  <c r="P35" i="1"/>
  <c r="Q35" i="1"/>
  <c r="P23" i="1"/>
  <c r="Q23" i="1"/>
  <c r="P524" i="1"/>
  <c r="Q524" i="1"/>
  <c r="P512" i="1"/>
  <c r="Q512" i="1"/>
  <c r="P500" i="1"/>
  <c r="Q500" i="1"/>
  <c r="P488" i="1"/>
  <c r="Q488" i="1"/>
  <c r="Q476" i="1"/>
  <c r="P476" i="1"/>
  <c r="P464" i="1"/>
  <c r="Q464" i="1"/>
  <c r="P452" i="1"/>
  <c r="Q452" i="1"/>
  <c r="P440" i="1"/>
  <c r="Q440" i="1"/>
  <c r="Q428" i="1"/>
  <c r="P428" i="1"/>
  <c r="P416" i="1"/>
  <c r="Q416" i="1"/>
  <c r="P404" i="1"/>
  <c r="Q404" i="1"/>
  <c r="P392" i="1"/>
  <c r="Q392" i="1"/>
  <c r="Q380" i="1"/>
  <c r="P380" i="1"/>
  <c r="P368" i="1"/>
  <c r="Q368" i="1"/>
  <c r="P356" i="1"/>
  <c r="Q356" i="1"/>
  <c r="P344" i="1"/>
  <c r="Q344" i="1"/>
  <c r="P332" i="1"/>
  <c r="Q332" i="1"/>
  <c r="P320" i="1"/>
  <c r="Q320" i="1"/>
  <c r="P308" i="1"/>
  <c r="Q308" i="1"/>
  <c r="P296" i="1"/>
  <c r="Q296" i="1"/>
  <c r="Q284" i="1"/>
  <c r="P284" i="1"/>
  <c r="P272" i="1"/>
  <c r="Q272" i="1"/>
  <c r="P260" i="1"/>
  <c r="Q260" i="1"/>
  <c r="P248" i="1"/>
  <c r="Q248" i="1"/>
  <c r="Q236" i="1"/>
  <c r="P236" i="1"/>
  <c r="P224" i="1"/>
  <c r="Q224" i="1"/>
  <c r="P212" i="1"/>
  <c r="Q212" i="1"/>
  <c r="P200" i="1"/>
  <c r="Q200" i="1"/>
  <c r="P188" i="1"/>
  <c r="Q188" i="1"/>
  <c r="P176" i="1"/>
  <c r="Q176" i="1"/>
  <c r="P164" i="1"/>
  <c r="Q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Q56" i="1"/>
  <c r="P56" i="1"/>
  <c r="P44" i="1"/>
  <c r="Q44" i="1"/>
  <c r="P32" i="1"/>
  <c r="Q32" i="1"/>
  <c r="P20" i="1"/>
  <c r="Q20" i="1"/>
  <c r="P523" i="1"/>
  <c r="Q523" i="1"/>
  <c r="Q511" i="1"/>
  <c r="P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Q415" i="1"/>
  <c r="P415" i="1"/>
  <c r="P403" i="1"/>
  <c r="Q403" i="1"/>
  <c r="Q391" i="1"/>
  <c r="P391" i="1"/>
  <c r="P379" i="1"/>
  <c r="Q379" i="1"/>
  <c r="P367" i="1"/>
  <c r="Q367" i="1"/>
  <c r="P355" i="1"/>
  <c r="Q355" i="1"/>
  <c r="Q343" i="1"/>
  <c r="P343" i="1"/>
  <c r="P331" i="1"/>
  <c r="Q331" i="1"/>
  <c r="P319" i="1"/>
  <c r="Q319" i="1"/>
  <c r="P307" i="1"/>
  <c r="Q307" i="1"/>
  <c r="P295" i="1"/>
  <c r="Q295" i="1"/>
  <c r="P283" i="1"/>
  <c r="Q283" i="1"/>
  <c r="Q271" i="1"/>
  <c r="P271" i="1"/>
  <c r="P259" i="1"/>
  <c r="Q259" i="1"/>
  <c r="Q247" i="1"/>
  <c r="P247" i="1"/>
  <c r="P235" i="1"/>
  <c r="Q235" i="1"/>
  <c r="P223" i="1"/>
  <c r="Q223" i="1"/>
  <c r="P211" i="1"/>
  <c r="Q211" i="1"/>
  <c r="Q199" i="1"/>
  <c r="P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Q19" i="1"/>
  <c r="P19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526" i="1"/>
  <c r="Q526" i="1"/>
  <c r="Q514" i="1"/>
  <c r="P514" i="1"/>
  <c r="P502" i="1"/>
  <c r="Q502" i="1"/>
  <c r="P490" i="1"/>
  <c r="Q490" i="1"/>
  <c r="P478" i="1"/>
  <c r="Q478" i="1"/>
  <c r="P466" i="1"/>
  <c r="Q466" i="1"/>
  <c r="Q454" i="1"/>
  <c r="P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Q214" i="1"/>
  <c r="P214" i="1"/>
  <c r="P202" i="1"/>
  <c r="Q202" i="1"/>
  <c r="Q190" i="1"/>
  <c r="P190" i="1"/>
  <c r="Q178" i="1"/>
  <c r="P178" i="1"/>
  <c r="Q166" i="1"/>
  <c r="P166" i="1"/>
  <c r="Q154" i="1"/>
  <c r="P154" i="1"/>
  <c r="Q142" i="1"/>
  <c r="P142" i="1"/>
  <c r="Q130" i="1"/>
  <c r="P130" i="1"/>
  <c r="P118" i="1"/>
  <c r="Q118" i="1"/>
  <c r="Q106" i="1"/>
  <c r="P106" i="1"/>
  <c r="Q94" i="1"/>
  <c r="P94" i="1"/>
  <c r="Q82" i="1"/>
  <c r="P82" i="1"/>
  <c r="Q70" i="1"/>
  <c r="P70" i="1"/>
  <c r="P58" i="1"/>
  <c r="Q58" i="1"/>
  <c r="Q46" i="1"/>
  <c r="P46" i="1"/>
  <c r="P34" i="1"/>
  <c r="Q34" i="1"/>
  <c r="Q22" i="1"/>
  <c r="P22" i="1"/>
  <c r="P525" i="1"/>
  <c r="Q525" i="1"/>
  <c r="Q513" i="1"/>
  <c r="P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Q437" i="1"/>
  <c r="P437" i="1"/>
  <c r="P425" i="1"/>
  <c r="Q425" i="1"/>
  <c r="P413" i="1"/>
  <c r="Q413" i="1"/>
  <c r="P401" i="1"/>
  <c r="Q401" i="1"/>
  <c r="Q389" i="1"/>
  <c r="P389" i="1"/>
  <c r="P377" i="1"/>
  <c r="Q377" i="1"/>
  <c r="P365" i="1"/>
  <c r="Q365" i="1"/>
  <c r="P353" i="1"/>
  <c r="Q353" i="1"/>
  <c r="Q341" i="1"/>
  <c r="P341" i="1"/>
  <c r="P329" i="1"/>
  <c r="Q329" i="1"/>
  <c r="P317" i="1"/>
  <c r="Q317" i="1"/>
  <c r="P305" i="1"/>
  <c r="Q305" i="1"/>
  <c r="Q293" i="1"/>
  <c r="P293" i="1"/>
  <c r="P281" i="1"/>
  <c r="Q281" i="1"/>
  <c r="P269" i="1"/>
  <c r="Q269" i="1"/>
  <c r="P257" i="1"/>
  <c r="Q257" i="1"/>
  <c r="Q245" i="1"/>
  <c r="P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Q137" i="1"/>
  <c r="P137" i="1"/>
  <c r="P125" i="1"/>
  <c r="Q125" i="1"/>
  <c r="Q113" i="1"/>
  <c r="P113" i="1"/>
  <c r="P101" i="1"/>
  <c r="Q101" i="1"/>
  <c r="P89" i="1"/>
  <c r="Q89" i="1"/>
  <c r="Q77" i="1"/>
  <c r="P77" i="1"/>
  <c r="P65" i="1"/>
  <c r="Q65" i="1"/>
  <c r="P53" i="1"/>
  <c r="Q53" i="1"/>
  <c r="P41" i="1"/>
  <c r="Q41" i="1"/>
  <c r="P29" i="1"/>
  <c r="Q29" i="1"/>
  <c r="Q17" i="1"/>
  <c r="P17" i="1"/>
  <c r="P519" i="1"/>
  <c r="Q519" i="1"/>
  <c r="Q507" i="1"/>
  <c r="P507" i="1"/>
  <c r="P495" i="1"/>
  <c r="Q495" i="1"/>
  <c r="P483" i="1"/>
  <c r="Q483" i="1"/>
  <c r="P471" i="1"/>
  <c r="Q471" i="1"/>
  <c r="P459" i="1"/>
  <c r="Q459" i="1"/>
  <c r="P447" i="1"/>
  <c r="Q447" i="1"/>
  <c r="Q435" i="1"/>
  <c r="P435" i="1"/>
  <c r="P423" i="1"/>
  <c r="Q423" i="1"/>
  <c r="P411" i="1"/>
  <c r="Q411" i="1"/>
  <c r="P399" i="1"/>
  <c r="Q399" i="1"/>
  <c r="Q387" i="1"/>
  <c r="P387" i="1"/>
  <c r="P375" i="1"/>
  <c r="Q375" i="1"/>
  <c r="P363" i="1"/>
  <c r="Q363" i="1"/>
  <c r="P351" i="1"/>
  <c r="Q351" i="1"/>
  <c r="Q339" i="1"/>
  <c r="P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Q243" i="1"/>
  <c r="P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P87" i="1"/>
  <c r="Q87" i="1"/>
  <c r="P75" i="1"/>
  <c r="Q75" i="1"/>
  <c r="P63" i="1"/>
  <c r="Q63" i="1"/>
  <c r="P51" i="1"/>
  <c r="Q51" i="1"/>
  <c r="P39" i="1"/>
  <c r="Q39" i="1"/>
  <c r="Q27" i="1"/>
  <c r="P27" i="1"/>
  <c r="P15" i="1"/>
  <c r="Q15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Q37" i="1"/>
  <c r="P37" i="1"/>
  <c r="Q25" i="1"/>
  <c r="P25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Q24" i="1"/>
  <c r="P24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  <c r="AB41" i="16" l="1"/>
  <c r="T4" i="16"/>
  <c r="AB42" i="16"/>
  <c r="AB23" i="16"/>
  <c r="W4" i="16"/>
  <c r="AC4" i="16" l="1"/>
  <c r="Q4" i="16"/>
  <c r="AB52" i="16"/>
  <c r="AB14" i="16"/>
  <c r="AB22" i="16"/>
  <c r="AF4" i="16"/>
  <c r="AB11" i="16"/>
  <c r="AB39" i="16"/>
  <c r="Y4" i="16"/>
  <c r="AB49" i="16"/>
  <c r="AB32" i="16"/>
  <c r="R4" i="16"/>
  <c r="AB37" i="16"/>
  <c r="AB33" i="16"/>
  <c r="Z4" i="16"/>
  <c r="AB54" i="16"/>
  <c r="L4" i="16"/>
  <c r="AB16" i="16"/>
  <c r="AB12" i="16"/>
  <c r="V4" i="16"/>
  <c r="AB31" i="16"/>
  <c r="AB18" i="16"/>
  <c r="AB24" i="16"/>
  <c r="AB17" i="16"/>
  <c r="AE4" i="16"/>
  <c r="AB7" i="16"/>
  <c r="AB43" i="16"/>
  <c r="AB20" i="16"/>
  <c r="AB40" i="16"/>
  <c r="K4" i="16"/>
  <c r="U4" i="16"/>
  <c r="AB35" i="16"/>
  <c r="AB13" i="16"/>
  <c r="AB9" i="16"/>
  <c r="AA4" i="16"/>
  <c r="AB44" i="16"/>
  <c r="AB47" i="16"/>
  <c r="AB30" i="16"/>
  <c r="AB27" i="16"/>
  <c r="AB56" i="16"/>
  <c r="X4" i="16"/>
  <c r="M4" i="16"/>
  <c r="AB46" i="16"/>
  <c r="AB28" i="16"/>
  <c r="AB29" i="16"/>
  <c r="AB26" i="16"/>
  <c r="S4" i="16"/>
  <c r="AB45" i="16"/>
  <c r="AB10" i="16"/>
  <c r="AB48" i="16"/>
  <c r="AB55" i="16"/>
  <c r="AB50" i="16"/>
  <c r="AB6" i="16"/>
  <c r="AB53" i="16"/>
  <c r="N4" i="16"/>
  <c r="AB25" i="16"/>
  <c r="AB21" i="16"/>
  <c r="O4" i="16"/>
  <c r="AB8" i="16"/>
  <c r="AB36" i="16"/>
  <c r="P4" i="16"/>
  <c r="AB51" i="16"/>
  <c r="AB34" i="16"/>
  <c r="AB38" i="16"/>
  <c r="AD4" i="16"/>
  <c r="AB19" i="16"/>
  <c r="AB1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<sst xmlns="http://schemas.openxmlformats.org/spreadsheetml/2006/main" count="17189" uniqueCount="337">
  <si>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</si>
  <si>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</si>
  <si>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</si>
  <si>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</si>
  <si>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</si>
  <si>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</si>
  <si>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</si>
  <si>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</si>
  <si>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</si>
  <si>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</si>
  <si>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</si>
  <si>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</si>
  <si>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</si>
  <si>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</si>
  <si>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</si>
  <si>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</si>
  <si>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</si>
  <si>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</si>
  <si>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</si>
  <si>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</si>
  <si>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</si>
  <si>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</si>
  <si>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</si>
  <si>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</si>
  <si>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</si>
  <si>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</si>
  <si>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</si>
  <si>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</si>
  <si>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</si>
  <si>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</si>
  <si>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</si>
  <si>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</si>
  <si>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</si>
  <si>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</si>
  <si>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</si>
  <si>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</si>
  <si>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</si>
  <si>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</si>
  <si>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</si>
  <si>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</si>
  <si>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</si>
  <si>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</si>
  <si>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</si>
  <si>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</si>
  <si>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</si>
  <si>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</si>
  <si>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</si>
  <si>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</si>
  <si>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</si>
  <si>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</si>
  <si>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</si>
  <si>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</si>
  <si>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</si>
  <si>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</si>
  <si>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</si>
  <si>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</si>
  <si>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</si>
  <si>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</si>
  <si>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</si>
  <si>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</si>
  <si>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</si>
  <si>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</si>
  <si>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</si>
  <si>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</si>
  <si>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</si>
  <si>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</si>
  <si>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</si>
  <si>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</si>
  <si>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</si>
  <si>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</si>
  <si>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</si>
  <si>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</si>
  <si>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</si>
  <si>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</si>
  <si>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</si>
  <si>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</si>
  <si>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</si>
  <si>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</si>
  <si>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</si>
  <si>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</si>
  <si>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</si>
  <si>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</si>
  <si>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</si>
  <si>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</si>
  <si>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</si>
  <si>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</si>
  <si>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</si>
  <si>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</si>
  <si>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</si>
  <si>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</si>
  <si>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</si>
  <si>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</si>
  <si>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</si>
  <si>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</si>
  <si>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</si>
  <si>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</si>
  <si>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</si>
  <si>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</si>
  <si>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</si>
  <si>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</si>
  <si>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</si>
  <si>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</si>
  <si>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</si>
  <si>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</si>
  <si>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</si>
  <si>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</si>
  <si>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</si>
  <si>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</si>
  <si>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</si>
  <si>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</si>
  <si>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</si>
  <si>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</si>
  <si>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</si>
  <si>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</si>
  <si>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</si>
  <si>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</si>
  <si>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</si>
  <si>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</si>
  <si>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</si>
  <si>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</si>
  <si>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</si>
  <si>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</si>
  <si>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</si>
  <si>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</si>
  <si>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</si>
  <si>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</si>
  <si>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</si>
  <si>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</si>
  <si>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</si>
  <si>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</si>
  <si>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</si>
  <si>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</si>
  <si>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</si>
  <si>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</si>
  <si>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</si>
  <si>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</si>
  <si>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</si>
  <si>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</si>
  <si>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</si>
  <si>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</si>
  <si>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</si>
  <si>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</si>
  <si>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</si>
  <si>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</si>
  <si>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</si>
  <si>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</si>
  <si>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</si>
  <si>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</si>
  <si>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</si>
  <si>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</si>
  <si>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</si>
  <si>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</si>
  <si>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</si>
  <si>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</si>
  <si>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</si>
  <si>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</si>
  <si>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</si>
  <si>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</si>
  <si>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</si>
  <si>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</si>
  <si>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</si>
  <si>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</si>
  <si>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</si>
  <si>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</si>
  <si>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</si>
  <si>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</si>
  <si>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</si>
  <si>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</si>
  <si>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</si>
  <si>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</si>
  <si>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</si>
  <si>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</si>
  <si>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</si>
  <si>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</si>
  <si>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</si>
  <si>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</si>
  <si>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</si>
  <si>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</si>
  <si>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</si>
  <si>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</si>
  <si>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</si>
  <si>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</si>
  <si>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</si>
  <si>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</si>
  <si>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</si>
  <si>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</si>
  <si>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</si>
  <si>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</si>
  <si>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</si>
  <si>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</si>
  <si>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LLAVE</t>
  </si>
  <si>
    <t>LLAVE2</t>
  </si>
  <si>
    <t>CAL</t>
  </si>
  <si>
    <t>Cloud</t>
  </si>
  <si>
    <t>#Evaluados</t>
  </si>
  <si>
    <t>% Distribución</t>
  </si>
  <si>
    <t># Evaluados</t>
  </si>
  <si>
    <t>Arquitectura de datos BCP</t>
  </si>
  <si>
    <t>Captura de valor</t>
  </si>
  <si>
    <t>Compliance</t>
  </si>
  <si>
    <t>Customer Experience</t>
  </si>
  <si>
    <t>Promedio de capacidades</t>
  </si>
  <si>
    <t>Promedio de Domain Expertise</t>
  </si>
  <si>
    <t>Alerta</t>
  </si>
  <si>
    <t>S33627</t>
  </si>
  <si>
    <t>U17771</t>
  </si>
  <si>
    <t>S06457</t>
  </si>
  <si>
    <t>T26185</t>
  </si>
  <si>
    <t>S78302</t>
  </si>
  <si>
    <t>E14077</t>
  </si>
  <si>
    <t>FELTON POMPEYO SILVA PAREDES</t>
  </si>
  <si>
    <t>JAVIER ARTURO MIRANDA PEREZ</t>
  </si>
  <si>
    <t>JUAN DE DIOS MANUEL VARGAS TREPAUD</t>
  </si>
  <si>
    <t>RICARDO REYES BELTRAN</t>
  </si>
  <si>
    <t>JUAN CARLOS SILVA SANTISTEBAN ALEGRE</t>
  </si>
  <si>
    <t>MAURICIO JAVIER CARBAJAL CORDOVA</t>
  </si>
  <si>
    <t>ARQUITECTURA DE NEGOCIOS</t>
  </si>
  <si>
    <t>E16928</t>
  </si>
  <si>
    <t>E18005</t>
  </si>
  <si>
    <t>E20264</t>
  </si>
  <si>
    <t>E21298</t>
  </si>
  <si>
    <t>S00114</t>
  </si>
  <si>
    <t>S04412</t>
  </si>
  <si>
    <t>S08814</t>
  </si>
  <si>
    <t>S11183</t>
  </si>
  <si>
    <t>S40389</t>
  </si>
  <si>
    <t>S61472</t>
  </si>
  <si>
    <t>S75056</t>
  </si>
  <si>
    <t>S89670</t>
  </si>
  <si>
    <t>S91248</t>
  </si>
  <si>
    <t>S97403</t>
  </si>
  <si>
    <t>T07648</t>
  </si>
  <si>
    <t>T12010</t>
  </si>
  <si>
    <t>T13428</t>
  </si>
  <si>
    <t>T16561</t>
  </si>
  <si>
    <t>T17204</t>
  </si>
  <si>
    <t>T18496</t>
  </si>
  <si>
    <t>T18506</t>
  </si>
  <si>
    <t>T19481</t>
  </si>
  <si>
    <t>T19752</t>
  </si>
  <si>
    <t>T20824</t>
  </si>
  <si>
    <t>T22000</t>
  </si>
  <si>
    <t>U13264</t>
  </si>
  <si>
    <t>U16387</t>
  </si>
  <si>
    <t>U17038</t>
  </si>
  <si>
    <t>U17474</t>
  </si>
  <si>
    <t>U19208</t>
  </si>
  <si>
    <t>S90378</t>
  </si>
  <si>
    <t>T26592</t>
  </si>
  <si>
    <t>IVONNE KARINA SALVADOR MAYHUA</t>
  </si>
  <si>
    <t>MARIA ALEJANDRA ZUNIGA RAMOS</t>
  </si>
  <si>
    <t>JOSE MEDINA LLONTOP</t>
  </si>
  <si>
    <t>MARJANE GLENDA DELGADO CHACON</t>
  </si>
  <si>
    <t>JONATHAN LOJA YOPLAC</t>
  </si>
  <si>
    <t>FERNANDO MIGUEL BARRIG JO</t>
  </si>
  <si>
    <t>ROGER BENJAMIN VIGO LUNA</t>
  </si>
  <si>
    <t>ROCIO MARLENE SOSA PONCE</t>
  </si>
  <si>
    <t>EDUARDO ALONSO DE JESUS SILVA ZUÑIGA</t>
  </si>
  <si>
    <t>ALESSANDRO PATRICIO TORRES CALDERON</t>
  </si>
  <si>
    <t>MARIA DEL PILAR GARCIA ECHEVARRIA</t>
  </si>
  <si>
    <t>MOISES DAVID SANCHEZ SAAVEDRA</t>
  </si>
  <si>
    <t>MEYLIN KATHERINE ENDO LINO</t>
  </si>
  <si>
    <t>ENRIQUE ANTONIO JUNIOR LAVALLE ERAZO</t>
  </si>
  <si>
    <t>RICHARD MIGUEL APAZA AGUERO</t>
  </si>
  <si>
    <t>ERICK JESUS SANCHEZ CARDENAS</t>
  </si>
  <si>
    <t>SAUL JHONATAN CASTAÑEDA MUÑOZ</t>
  </si>
  <si>
    <t>ROGER VICENTE URBANO MAMANI</t>
  </si>
  <si>
    <t>JIMENA VICTORIA VARGAS PAREDES</t>
  </si>
  <si>
    <t>XAVIER ALBERTO GUTIERREZ CORAL</t>
  </si>
  <si>
    <t>SERGIO MAYORGA MARQUEZ</t>
  </si>
  <si>
    <t>MARTHA MILAGROS BAZÁN JUÁREZ</t>
  </si>
  <si>
    <t>LILIA KATHLEEN POLO VILLANUEVA</t>
  </si>
  <si>
    <t>GIANNFRANCO JULIO DE LA CRUZ ALVAREZ</t>
  </si>
  <si>
    <t>RENÁN ESNOVER GALLARDO YUPANQUI</t>
  </si>
  <si>
    <t>MARTHA ELENA GUERRERO ORTIZ</t>
  </si>
  <si>
    <t>LAURA MARIA ESPINOZA JUSTO</t>
  </si>
  <si>
    <t>CAREN SOTIL POZO</t>
  </si>
  <si>
    <t>JOSE MARTIN JARA ESTRADA</t>
  </si>
  <si>
    <t>SUSAN SILVA RIVERA</t>
  </si>
  <si>
    <t>PAULA CESPEDES LOAYZA</t>
  </si>
  <si>
    <t>DANIEL ANTONIO JIMÉNEZ QUINTANA</t>
  </si>
  <si>
    <t>mauriciocarbajalc@bcp.com.pe</t>
  </si>
  <si>
    <t>isalvador@bcp.com.pe</t>
  </si>
  <si>
    <t>mzuniga@bcp.com.pe</t>
  </si>
  <si>
    <t>jmedinall@bcp.com.pe</t>
  </si>
  <si>
    <t>marjanedelgadoch@bcp.com.pe</t>
  </si>
  <si>
    <t>jlojay@bcp.com.pe</t>
  </si>
  <si>
    <t>fbarrig@bcp.com.pe</t>
  </si>
  <si>
    <t>rogervigol@bcp.com.pe</t>
  </si>
  <si>
    <t>rociososap@bcp.com.pe</t>
  </si>
  <si>
    <t>eduardosilvaz@bcp.com.pe</t>
  </si>
  <si>
    <t>alessandrotorresc@bcp.com.pe</t>
  </si>
  <si>
    <t>mariagarciae@bcp.com.pe</t>
  </si>
  <si>
    <t>moisessanchezs@bcp.com.pe</t>
  </si>
  <si>
    <t>mendo@bcp.com.pe</t>
  </si>
  <si>
    <t>enriquelavalle@bcp.com.pe</t>
  </si>
  <si>
    <t>richardmapaza@bcp.com.pe</t>
  </si>
  <si>
    <t>ericksanchez@bcp.com.pe</t>
  </si>
  <si>
    <t>saulcastaneda@bcp.com.pe</t>
  </si>
  <si>
    <t>rogerurbano@bcp.com.pe</t>
  </si>
  <si>
    <t>jimenavargas@bcp.com.pe</t>
  </si>
  <si>
    <t>xaviergutierrez@bcp.com.pe</t>
  </si>
  <si>
    <t>marthabazan@bcp.com.pe</t>
  </si>
  <si>
    <t>giannfrancodelacruz@bcp.com.pe</t>
  </si>
  <si>
    <t>renangallardo@bcp.com.pe</t>
  </si>
  <si>
    <t>mguerrero@bcp.com.pe</t>
  </si>
  <si>
    <t>lespinoza@bcp.com.pe</t>
  </si>
  <si>
    <t>csotil@bcp.com.pe</t>
  </si>
  <si>
    <t>mjara@bcp.com.pe</t>
  </si>
  <si>
    <t>javiermiranda@bcp.com.pe</t>
  </si>
  <si>
    <t>ssilvar@bcp.com.pe</t>
  </si>
  <si>
    <t>paulacespedesl@bcp.com.pe</t>
  </si>
  <si>
    <t>danieljimenez@bcp.com.pe</t>
  </si>
  <si>
    <t>Patrones de arquitectura tecnológica</t>
  </si>
  <si>
    <t>Soluciones de industria</t>
  </si>
  <si>
    <t>Modelado</t>
  </si>
  <si>
    <t>Plataforma de soluciones BCP</t>
  </si>
  <si>
    <t>Negocio bancario</t>
  </si>
  <si>
    <t>Evolución ágil de productos digitales</t>
  </si>
  <si>
    <t>Story Telling</t>
  </si>
  <si>
    <t>Gestión de cambios</t>
  </si>
  <si>
    <t>Innovación</t>
  </si>
  <si>
    <t>Modelos Bancarios</t>
  </si>
  <si>
    <t>Principios de seguridad</t>
  </si>
  <si>
    <t>Frameworks de arquitectura empresarial</t>
  </si>
  <si>
    <t>EVALUACION ANTERIOR</t>
  </si>
  <si>
    <t>EVALUACIÓN</t>
  </si>
  <si>
    <t>S4</t>
  </si>
  <si>
    <t>A1</t>
  </si>
  <si>
    <t>A2</t>
  </si>
  <si>
    <t>S3</t>
  </si>
  <si>
    <t>Bajó Análisis y solución de problemas, Bajó Fit Cultural</t>
  </si>
  <si>
    <t>Bajó Liderazgo y Comunicación, Bajó Fit Cultural</t>
  </si>
  <si>
    <t>Bajó Liderazgo y Comunicación</t>
  </si>
  <si>
    <t>Bajó Fit Cultural</t>
  </si>
  <si>
    <t>Bajó capacidad, Subió capacidad más de un nivel, Bajó Liderazgo y Comunicación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</si>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</sst>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9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8" xfId="0" applyFont="1" applyFill="1" applyBorder="1" applyAlignment="1">
      <alignment textRotation="90"/>
    </xf>
    <xf numFmtId="0" fontId="8" fillId="10" borderId="0" xfId="0" applyFont="1" applyFill="1" applyAlignment="1">
      <alignment textRotation="90"/>
    </xf>
    <xf numFmtId="164" fontId="0" fillId="0" borderId="0" xfId="0" applyNumberFormat="1"/>
    <xf numFmtId="0" fontId="6" fillId="11" borderId="7" xfId="0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77430555" backgroundQuery="1" createdVersion="8" refreshedVersion="8" minRefreshableVersion="3" recordCount="0" supportSubquery="1" supportAdvancedDrill="1" xr:uid="{80FB73EB-C9F8-4717-A941-34345508695E}">
  <cacheSource type="external" connectionId="1"/>
  <cacheFields count="4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79050926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79861111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80787035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81712966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85648146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MAURICIO JAVIER CARBAJAL CORDOVA"/>
      </sharedItems>
    </cacheField>
    <cacheField name="[Rango].[Capability].[Capability]" caption="Capability" numFmtId="0" hierarchy="43" level="1">
      <sharedItems count="12">
        <s v="Arquitectura de datos BCP"/>
        <s v="Compliance"/>
        <s v="Customer Experience"/>
        <s v="Evolución ágil de productos digitales"/>
        <s v="Gestión de cambios"/>
        <s v="Innovación"/>
        <s v="Modelado"/>
        <s v="Negocio bancario"/>
        <s v="Patrones de arquitectura tecnológica"/>
        <s v="Plataforma de soluciones BCP"/>
        <s v="Soluciones de industria"/>
        <s v="Story Telling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467675694446" backgroundQuery="1" createdVersion="3" refreshedVersion="8" minRefreshableVersion="3" recordCount="0" supportSubquery="1" supportAdvancedDrill="1" xr:uid="{E557F0F2-DCE2-4955-9A0F-91C2094E71E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2833806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7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9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3">
              <x v="0"/>
              <x v="1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</pivotTables>
  <data>
    <olap pivotCacheId="828338066">
      <levels count="2">
        <level uniqueName="[BASE].[NombresCalificador].[(All)]" sourceCaption="(All)" count="0"/>
        <level uniqueName="[BASE].[NombresCalificador].[NombresCalificador]" sourceCaption="NombresCalificador" count="6">
          <ranges>
            <range startItem="0">
              <i n="[BASE].[NombresCalificador].&amp;[FELTON POMPEYO SILVA PAREDES]" c="FELTON POMPEYO SILVA PAREDES"/>
              <i n="[BASE].[NombresCalificador].&amp;[JAVIER ARTURO MIRANDA PEREZ]" c="JAVIER ARTURO MIRANDA PEREZ"/>
              <i n="[BASE].[NombresCalificador].&amp;[JUAN CARLOS SILVA SANTISTEBAN ALEGRE]" c="JUAN CARLOS SILVA SANTISTEBAN ALEGRE"/>
              <i n="[BASE].[NombresCalificador].&amp;[JUAN DE DIOS MANUEL VARGAS TREPAUD]" c="JUAN DE DIOS MANUEL VARGAS TREPAUD"/>
              <i n="[BASE].[NombresCalificador].&amp;[MAURICIO JAVIER CARBAJAL CORDOVA]" c="MAURICIO JAVIER CARBAJAL CORDOVA"/>
              <i n="[BASE].[NombresCalificador].&amp;[RICARDO REYES BELTRAN]" c="RICARDO REYES BELTRAN"/>
            </range>
          </ranges>
        </level>
      </levels>
      <selections count="1">
        <selection n="[BASE].[NombresCalificado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174" totalsRowShown="0" headerRowDxfId="22" dataDxfId="21">
  <autoFilter ref="A1:AE1174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IF(COUNTIFS($E$2:$E$1174,E2,$O$2:$O$1174,"PRINCIPAL",$R$2:$R$1174,0)&gt;0,"SI","NO")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174"/>
  <sheetViews>
    <sheetView zoomScale="85" zoomScaleNormal="85" workbookViewId="0">
      <pane ySplit="1" topLeftCell="A2" activePane="bottomLeft" state="frozen"/>
      <selection pane="bottomLeft" activeCell="C21" sqref="C21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26</v>
      </c>
      <c r="P1" s="1" t="s">
        <v>190</v>
      </c>
      <c r="Q1" s="1" t="s">
        <v>191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184</v>
      </c>
    </row>
    <row r="2" spans="1:31" x14ac:dyDescent="0.25">
      <c r="A2" t="s">
        <v>204</v>
      </c>
      <c r="B2" t="s">
        <v>210</v>
      </c>
      <c r="C2" t="s">
        <v>185</v>
      </c>
      <c r="D2" t="s">
        <v>216</v>
      </c>
      <c r="E2" t="s">
        <v>209</v>
      </c>
      <c r="F2" t="s">
        <v>215</v>
      </c>
      <c r="G2" t="s">
        <v>281</v>
      </c>
      <c r="H2" s="4"/>
      <c r="I2" s="1">
        <f t="shared" ref="I2:I13" ca="1" si="0">DATEDIF(H2,TODAY(),"m")</f>
        <v>1483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65" si="2">IF(COUNTIFS($E$2:$E$1174,E2,$O$2:$O$1174,"PRINCIPAL",$R$2:$R$1174,0)&gt;0,"SI","NO")</f>
        <v>NO</v>
      </c>
      <c r="L2" t="s">
        <v>186</v>
      </c>
      <c r="M2" t="s">
        <v>313</v>
      </c>
      <c r="N2" t="s">
        <v>188</v>
      </c>
      <c r="O2" t="s">
        <v>188</v>
      </c>
      <c r="P2" t="str">
        <f t="shared" ref="P2:P13" si="3">F2&amp;M2&amp;AE2</f>
        <v>MAURICIO JAVIER CARBAJAL CORDOVAPatrones de arquitectura tecnológicaEVALUACION ANTERIOR</v>
      </c>
      <c r="Q2" t="str">
        <f>BASE[[#This Row],[NombresCalificado]]&amp;BASE[[#This Row],[TipoEvaluacion]]</f>
        <v>MAURICIO JAVIER CARBAJAL CORDOVAEVALUACION ANTERIOR</v>
      </c>
      <c r="R2">
        <v>3</v>
      </c>
      <c r="S2" t="s">
        <v>5</v>
      </c>
      <c r="T2" t="s">
        <v>21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325</v>
      </c>
    </row>
    <row r="3" spans="1:31" x14ac:dyDescent="0.25">
      <c r="A3" t="s">
        <v>204</v>
      </c>
      <c r="B3" t="s">
        <v>210</v>
      </c>
      <c r="C3" t="s">
        <v>185</v>
      </c>
      <c r="D3" t="s">
        <v>216</v>
      </c>
      <c r="E3" t="s">
        <v>209</v>
      </c>
      <c r="F3" t="s">
        <v>215</v>
      </c>
      <c r="G3" t="s">
        <v>281</v>
      </c>
      <c r="H3" s="4"/>
      <c r="I3" s="1">
        <f t="shared" ca="1" si="0"/>
        <v>1483</v>
      </c>
      <c r="J3" s="1" t="str">
        <f t="shared" ca="1" si="1"/>
        <v>3. Mayor a 6 meses</v>
      </c>
      <c r="K3" t="str">
        <f t="shared" si="2"/>
        <v>NO</v>
      </c>
      <c r="L3" t="s">
        <v>186</v>
      </c>
      <c r="M3" t="s">
        <v>314</v>
      </c>
      <c r="N3" t="s">
        <v>187</v>
      </c>
      <c r="O3" t="s">
        <v>188</v>
      </c>
      <c r="P3" t="str">
        <f t="shared" si="3"/>
        <v>MAURICIO JAVIER CARBAJAL CORDOVASoluciones de industriaEVALUACION ANTERIOR</v>
      </c>
      <c r="Q3" t="str">
        <f>BASE[[#This Row],[NombresCalificado]]&amp;BASE[[#This Row],[TipoEvaluacion]]</f>
        <v>MAURICIO JAVIER CARBAJAL CORDOVAEVALUACION ANTERIOR</v>
      </c>
      <c r="R3">
        <v>4</v>
      </c>
      <c r="S3" t="s">
        <v>7</v>
      </c>
      <c r="T3" t="s">
        <v>21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325</v>
      </c>
    </row>
    <row r="4" spans="1:31" x14ac:dyDescent="0.25">
      <c r="A4" t="s">
        <v>204</v>
      </c>
      <c r="B4" t="s">
        <v>210</v>
      </c>
      <c r="C4" t="s">
        <v>185</v>
      </c>
      <c r="D4" t="s">
        <v>216</v>
      </c>
      <c r="E4" t="s">
        <v>209</v>
      </c>
      <c r="F4" t="s">
        <v>215</v>
      </c>
      <c r="G4" t="s">
        <v>281</v>
      </c>
      <c r="H4" s="4"/>
      <c r="I4" s="1">
        <f t="shared" ca="1" si="0"/>
        <v>1483</v>
      </c>
      <c r="J4" s="1" t="str">
        <f t="shared" ca="1" si="1"/>
        <v>3. Mayor a 6 meses</v>
      </c>
      <c r="K4" t="str">
        <f t="shared" si="2"/>
        <v>NO</v>
      </c>
      <c r="L4" t="s">
        <v>186</v>
      </c>
      <c r="M4" t="s">
        <v>197</v>
      </c>
      <c r="N4" t="s">
        <v>187</v>
      </c>
      <c r="O4" t="s">
        <v>188</v>
      </c>
      <c r="P4" t="str">
        <f t="shared" si="3"/>
        <v>MAURICIO JAVIER CARBAJAL CORDOVAArquitectura de datos BCPEVALUACION ANTERIOR</v>
      </c>
      <c r="Q4" t="str">
        <f>BASE[[#This Row],[NombresCalificado]]&amp;BASE[[#This Row],[TipoEvaluacion]]</f>
        <v>MAURICIO JAVIER CARBAJAL CORDOVAEVALUACION ANTERIOR</v>
      </c>
      <c r="R4">
        <v>3</v>
      </c>
      <c r="S4" t="s">
        <v>5</v>
      </c>
      <c r="T4" t="s">
        <v>21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325</v>
      </c>
    </row>
    <row r="5" spans="1:31" x14ac:dyDescent="0.25">
      <c r="A5" t="s">
        <v>204</v>
      </c>
      <c r="B5" t="s">
        <v>210</v>
      </c>
      <c r="C5" t="s">
        <v>185</v>
      </c>
      <c r="D5" t="s">
        <v>216</v>
      </c>
      <c r="E5" t="s">
        <v>209</v>
      </c>
      <c r="F5" t="s">
        <v>215</v>
      </c>
      <c r="G5" t="s">
        <v>281</v>
      </c>
      <c r="H5" s="4"/>
      <c r="I5" s="1">
        <f t="shared" ca="1" si="0"/>
        <v>1483</v>
      </c>
      <c r="J5" s="1" t="str">
        <f t="shared" ca="1" si="1"/>
        <v>3. Mayor a 6 meses</v>
      </c>
      <c r="K5" t="str">
        <f t="shared" si="2"/>
        <v>NO</v>
      </c>
      <c r="L5" t="s">
        <v>186</v>
      </c>
      <c r="M5" t="s">
        <v>315</v>
      </c>
      <c r="N5" t="s">
        <v>29</v>
      </c>
      <c r="O5" t="s">
        <v>29</v>
      </c>
      <c r="P5" t="str">
        <f t="shared" si="3"/>
        <v>MAURICIO JAVIER CARBAJAL CORDOVAModeladoEVALUACION ANTERIOR</v>
      </c>
      <c r="Q5" t="str">
        <f>BASE[[#This Row],[NombresCalificado]]&amp;BASE[[#This Row],[TipoEvaluacion]]</f>
        <v>MAURICIO JAVIER CARBAJAL CORDOVAEVALUACION ANTERIOR</v>
      </c>
      <c r="R5">
        <v>3</v>
      </c>
      <c r="S5" t="s">
        <v>5</v>
      </c>
      <c r="T5" t="s">
        <v>21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325</v>
      </c>
    </row>
    <row r="6" spans="1:31" x14ac:dyDescent="0.25">
      <c r="A6" t="s">
        <v>204</v>
      </c>
      <c r="B6" t="s">
        <v>210</v>
      </c>
      <c r="C6" t="s">
        <v>185</v>
      </c>
      <c r="D6" t="s">
        <v>216</v>
      </c>
      <c r="E6" t="s">
        <v>209</v>
      </c>
      <c r="F6" t="s">
        <v>215</v>
      </c>
      <c r="G6" t="s">
        <v>281</v>
      </c>
      <c r="H6" s="4"/>
      <c r="I6" s="1">
        <f t="shared" ca="1" si="0"/>
        <v>1483</v>
      </c>
      <c r="J6" s="1" t="str">
        <f t="shared" ca="1" si="1"/>
        <v>3. Mayor a 6 meses</v>
      </c>
      <c r="K6" t="str">
        <f t="shared" si="2"/>
        <v>NO</v>
      </c>
      <c r="L6" t="s">
        <v>186</v>
      </c>
      <c r="M6" t="s">
        <v>316</v>
      </c>
      <c r="N6" t="s">
        <v>187</v>
      </c>
      <c r="O6" t="s">
        <v>188</v>
      </c>
      <c r="P6" t="str">
        <f t="shared" si="3"/>
        <v>MAURICIO JAVIER CARBAJAL CORDOVAPlataforma de soluciones BCPEVALUACION ANTERIOR</v>
      </c>
      <c r="Q6" t="str">
        <f>BASE[[#This Row],[NombresCalificado]]&amp;BASE[[#This Row],[TipoEvaluacion]]</f>
        <v>MAURICIO JAVIER CARBAJAL CORDOVAEVALUACION ANTERIOR</v>
      </c>
      <c r="R6">
        <v>4</v>
      </c>
      <c r="S6" t="s">
        <v>7</v>
      </c>
      <c r="T6" t="s">
        <v>21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325</v>
      </c>
    </row>
    <row r="7" spans="1:31" x14ac:dyDescent="0.25">
      <c r="A7" t="s">
        <v>204</v>
      </c>
      <c r="B7" t="s">
        <v>210</v>
      </c>
      <c r="C7" t="s">
        <v>185</v>
      </c>
      <c r="D7" t="s">
        <v>216</v>
      </c>
      <c r="E7" t="s">
        <v>209</v>
      </c>
      <c r="F7" t="s">
        <v>215</v>
      </c>
      <c r="G7" t="s">
        <v>281</v>
      </c>
      <c r="H7" s="4"/>
      <c r="I7" s="1">
        <f t="shared" ca="1" si="0"/>
        <v>1483</v>
      </c>
      <c r="J7" s="1" t="str">
        <f t="shared" ca="1" si="1"/>
        <v>3. Mayor a 6 meses</v>
      </c>
      <c r="K7" t="str">
        <f t="shared" si="2"/>
        <v>NO</v>
      </c>
      <c r="L7" t="s">
        <v>186</v>
      </c>
      <c r="M7" t="s">
        <v>317</v>
      </c>
      <c r="N7" t="s">
        <v>29</v>
      </c>
      <c r="O7" t="s">
        <v>29</v>
      </c>
      <c r="P7" t="str">
        <f t="shared" si="3"/>
        <v>MAURICIO JAVIER CARBAJAL CORDOVANegocio bancarioEVALUACION ANTERIOR</v>
      </c>
      <c r="Q7" t="str">
        <f>BASE[[#This Row],[NombresCalificado]]&amp;BASE[[#This Row],[TipoEvaluacion]]</f>
        <v>MAURICIO JAVIER CARBAJAL CORDOVAEVALUACION ANTERIOR</v>
      </c>
      <c r="R7">
        <v>4</v>
      </c>
      <c r="S7" t="s">
        <v>7</v>
      </c>
      <c r="T7" t="s">
        <v>21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325</v>
      </c>
    </row>
    <row r="8" spans="1:31" x14ac:dyDescent="0.25">
      <c r="A8" t="s">
        <v>204</v>
      </c>
      <c r="B8" t="s">
        <v>210</v>
      </c>
      <c r="C8" t="s">
        <v>185</v>
      </c>
      <c r="D8" t="s">
        <v>216</v>
      </c>
      <c r="E8" t="s">
        <v>209</v>
      </c>
      <c r="F8" t="s">
        <v>215</v>
      </c>
      <c r="G8" t="s">
        <v>281</v>
      </c>
      <c r="H8" s="4"/>
      <c r="I8" s="1">
        <f t="shared" ca="1" si="0"/>
        <v>1483</v>
      </c>
      <c r="J8" s="1" t="str">
        <f t="shared" ca="1" si="1"/>
        <v>3. Mayor a 6 meses</v>
      </c>
      <c r="K8" t="str">
        <f t="shared" si="2"/>
        <v>NO</v>
      </c>
      <c r="L8" t="s">
        <v>186</v>
      </c>
      <c r="M8" t="s">
        <v>199</v>
      </c>
      <c r="N8" t="s">
        <v>188</v>
      </c>
      <c r="O8" t="s">
        <v>188</v>
      </c>
      <c r="P8" t="str">
        <f t="shared" si="3"/>
        <v>MAURICIO JAVIER CARBAJAL CORDOVAComplianceEVALUACION ANTERIOR</v>
      </c>
      <c r="Q8" t="str">
        <f>BASE[[#This Row],[NombresCalificado]]&amp;BASE[[#This Row],[TipoEvaluacion]]</f>
        <v>MAURICIO JAVIER CARBAJAL CORDOVAEVALUACION ANTERIOR</v>
      </c>
      <c r="R8">
        <v>4</v>
      </c>
      <c r="S8" t="s">
        <v>7</v>
      </c>
      <c r="T8" t="s">
        <v>21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325</v>
      </c>
    </row>
    <row r="9" spans="1:31" x14ac:dyDescent="0.25">
      <c r="A9" t="s">
        <v>204</v>
      </c>
      <c r="B9" t="s">
        <v>210</v>
      </c>
      <c r="C9" t="s">
        <v>185</v>
      </c>
      <c r="D9" t="s">
        <v>216</v>
      </c>
      <c r="E9" t="s">
        <v>209</v>
      </c>
      <c r="F9" t="s">
        <v>215</v>
      </c>
      <c r="G9" t="s">
        <v>281</v>
      </c>
      <c r="H9" s="4"/>
      <c r="I9" s="1">
        <f t="shared" ca="1" si="0"/>
        <v>1483</v>
      </c>
      <c r="J9" s="1" t="str">
        <f t="shared" ca="1" si="1"/>
        <v>3. Mayor a 6 meses</v>
      </c>
      <c r="K9" t="str">
        <f t="shared" si="2"/>
        <v>NO</v>
      </c>
      <c r="L9" t="s">
        <v>186</v>
      </c>
      <c r="M9" t="s">
        <v>200</v>
      </c>
      <c r="N9" t="s">
        <v>187</v>
      </c>
      <c r="O9" t="s">
        <v>188</v>
      </c>
      <c r="P9" t="str">
        <f t="shared" si="3"/>
        <v>MAURICIO JAVIER CARBAJAL CORDOVACustomer ExperienceEVALUACION ANTERIOR</v>
      </c>
      <c r="Q9" t="str">
        <f>BASE[[#This Row],[NombresCalificado]]&amp;BASE[[#This Row],[TipoEvaluacion]]</f>
        <v>MAURICIO JAVIER CARBAJAL CORDOVAEVALUACION ANTERIOR</v>
      </c>
      <c r="R9">
        <v>2</v>
      </c>
      <c r="S9" t="s">
        <v>4</v>
      </c>
      <c r="T9" t="s">
        <v>21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325</v>
      </c>
    </row>
    <row r="10" spans="1:31" x14ac:dyDescent="0.25">
      <c r="A10" t="s">
        <v>204</v>
      </c>
      <c r="B10" t="s">
        <v>210</v>
      </c>
      <c r="C10" t="s">
        <v>185</v>
      </c>
      <c r="D10" t="s">
        <v>216</v>
      </c>
      <c r="E10" t="s">
        <v>209</v>
      </c>
      <c r="F10" t="s">
        <v>215</v>
      </c>
      <c r="G10" t="s">
        <v>281</v>
      </c>
      <c r="H10" s="4"/>
      <c r="I10" s="1">
        <f t="shared" ca="1" si="0"/>
        <v>1483</v>
      </c>
      <c r="J10" s="1" t="str">
        <f t="shared" ca="1" si="1"/>
        <v>3. Mayor a 6 meses</v>
      </c>
      <c r="K10" t="str">
        <f t="shared" si="2"/>
        <v>NO</v>
      </c>
      <c r="L10" t="s">
        <v>186</v>
      </c>
      <c r="M10" t="s">
        <v>318</v>
      </c>
      <c r="N10" t="s">
        <v>188</v>
      </c>
      <c r="O10" t="s">
        <v>188</v>
      </c>
      <c r="P10" t="str">
        <f t="shared" si="3"/>
        <v>MAURICIO JAVIER CARBAJAL CORDOVAEvolución ágil de productos digitalesEVALUACION ANTERIOR</v>
      </c>
      <c r="Q10" t="str">
        <f>BASE[[#This Row],[NombresCalificado]]&amp;BASE[[#This Row],[TipoEvaluacion]]</f>
        <v>MAURICIO JAVIER CARBAJAL CORDOVAEVALUACION ANTERIOR</v>
      </c>
      <c r="R10">
        <v>2</v>
      </c>
      <c r="S10" t="s">
        <v>4</v>
      </c>
      <c r="T10" t="s">
        <v>21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325</v>
      </c>
    </row>
    <row r="11" spans="1:31" x14ac:dyDescent="0.25">
      <c r="A11" t="s">
        <v>204</v>
      </c>
      <c r="B11" t="s">
        <v>210</v>
      </c>
      <c r="C11" t="s">
        <v>185</v>
      </c>
      <c r="D11" t="s">
        <v>216</v>
      </c>
      <c r="E11" t="s">
        <v>209</v>
      </c>
      <c r="F11" t="s">
        <v>215</v>
      </c>
      <c r="G11" t="s">
        <v>281</v>
      </c>
      <c r="H11" s="4"/>
      <c r="I11" s="1">
        <f t="shared" ca="1" si="0"/>
        <v>1483</v>
      </c>
      <c r="J11" s="1" t="str">
        <f t="shared" ca="1" si="1"/>
        <v>3. Mayor a 6 meses</v>
      </c>
      <c r="K11" t="str">
        <f t="shared" si="2"/>
        <v>NO</v>
      </c>
      <c r="L11" t="s">
        <v>186</v>
      </c>
      <c r="M11" t="s">
        <v>319</v>
      </c>
      <c r="N11" t="s">
        <v>187</v>
      </c>
      <c r="O11" t="s">
        <v>188</v>
      </c>
      <c r="P11" t="str">
        <f t="shared" si="3"/>
        <v>MAURICIO JAVIER CARBAJAL CORDOVAStory TellingEVALUACION ANTERIOR</v>
      </c>
      <c r="Q11" t="str">
        <f>BASE[[#This Row],[NombresCalificado]]&amp;BASE[[#This Row],[TipoEvaluacion]]</f>
        <v>MAURICIO JAVIER CARBAJAL CORDOVAEVALUACION ANTERIOR</v>
      </c>
      <c r="R11">
        <v>2</v>
      </c>
      <c r="S11" t="s">
        <v>4</v>
      </c>
      <c r="T11" t="s">
        <v>21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325</v>
      </c>
    </row>
    <row r="12" spans="1:31" x14ac:dyDescent="0.25">
      <c r="A12" t="s">
        <v>204</v>
      </c>
      <c r="B12" t="s">
        <v>210</v>
      </c>
      <c r="C12" t="s">
        <v>185</v>
      </c>
      <c r="D12" t="s">
        <v>216</v>
      </c>
      <c r="E12" t="s">
        <v>209</v>
      </c>
      <c r="F12" t="s">
        <v>215</v>
      </c>
      <c r="G12" t="s">
        <v>281</v>
      </c>
      <c r="H12" s="4"/>
      <c r="I12" s="1">
        <f t="shared" ca="1" si="0"/>
        <v>1483</v>
      </c>
      <c r="J12" s="1" t="str">
        <f t="shared" ca="1" si="1"/>
        <v>3. Mayor a 6 meses</v>
      </c>
      <c r="K12" t="str">
        <f t="shared" si="2"/>
        <v>NO</v>
      </c>
      <c r="L12" t="s">
        <v>186</v>
      </c>
      <c r="M12" t="s">
        <v>320</v>
      </c>
      <c r="N12" t="s">
        <v>188</v>
      </c>
      <c r="O12" t="s">
        <v>188</v>
      </c>
      <c r="P12" t="str">
        <f t="shared" si="3"/>
        <v>MAURICIO JAVIER CARBAJAL CORDOVAGestión de cambiosEVALUACION ANTERIOR</v>
      </c>
      <c r="Q12" t="str">
        <f>BASE[[#This Row],[NombresCalificado]]&amp;BASE[[#This Row],[TipoEvaluacion]]</f>
        <v>MAURICIO JAVIER CARBAJAL CORDOVAEVALUACION ANTERIOR</v>
      </c>
      <c r="R12">
        <v>1</v>
      </c>
      <c r="S12" t="s">
        <v>6</v>
      </c>
      <c r="T12" t="s">
        <v>21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325</v>
      </c>
    </row>
    <row r="13" spans="1:31" x14ac:dyDescent="0.25">
      <c r="A13" t="s">
        <v>204</v>
      </c>
      <c r="B13" t="s">
        <v>210</v>
      </c>
      <c r="C13" t="s">
        <v>185</v>
      </c>
      <c r="D13" t="s">
        <v>216</v>
      </c>
      <c r="E13" t="s">
        <v>209</v>
      </c>
      <c r="F13" t="s">
        <v>215</v>
      </c>
      <c r="G13" t="s">
        <v>281</v>
      </c>
      <c r="H13" s="4"/>
      <c r="I13" s="1">
        <f t="shared" ca="1" si="0"/>
        <v>1483</v>
      </c>
      <c r="J13" s="1" t="str">
        <f t="shared" ca="1" si="1"/>
        <v>3. Mayor a 6 meses</v>
      </c>
      <c r="K13" t="str">
        <f t="shared" si="2"/>
        <v>NO</v>
      </c>
      <c r="L13" t="s">
        <v>186</v>
      </c>
      <c r="M13" t="s">
        <v>321</v>
      </c>
      <c r="N13" t="s">
        <v>29</v>
      </c>
      <c r="O13" t="s">
        <v>29</v>
      </c>
      <c r="P13" t="str">
        <f t="shared" si="3"/>
        <v>MAURICIO JAVIER CARBAJAL CORDOVAInnovaciónEVALUACION ANTERIOR</v>
      </c>
      <c r="Q13" t="str">
        <f>BASE[[#This Row],[NombresCalificado]]&amp;BASE[[#This Row],[TipoEvaluacion]]</f>
        <v>MAURICIO JAVIER CARBAJAL CORDOVAEVALUACION ANTERIOR</v>
      </c>
      <c r="R13">
        <v>2</v>
      </c>
      <c r="S13" t="s">
        <v>4</v>
      </c>
      <c r="T13" t="s">
        <v>21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325</v>
      </c>
    </row>
    <row r="14" spans="1:31" x14ac:dyDescent="0.25">
      <c r="A14" t="s">
        <v>204</v>
      </c>
      <c r="B14" t="s">
        <v>210</v>
      </c>
      <c r="C14" t="s">
        <v>185</v>
      </c>
      <c r="D14" t="s">
        <v>216</v>
      </c>
      <c r="E14" t="s">
        <v>209</v>
      </c>
      <c r="F14" t="s">
        <v>215</v>
      </c>
      <c r="G14" t="s">
        <v>281</v>
      </c>
      <c r="H14" s="4"/>
      <c r="I14" s="1">
        <f t="shared" ref="I14:I77" ca="1" si="4">DATEDIF(H14,TODAY(),"m")</f>
        <v>1483</v>
      </c>
      <c r="J14" s="1" t="str">
        <f t="shared" ref="J14:J77" ca="1" si="5">IF(I14&lt;=3,"1. Menor o igual a 3 meses",IF(I14&lt;=6,"2. Entre 4 - 6 meses","3. Mayor a 6 meses"))</f>
        <v>3. Mayor a 6 meses</v>
      </c>
      <c r="K14" t="str">
        <f t="shared" si="2"/>
        <v>NO</v>
      </c>
      <c r="L14" t="s">
        <v>186</v>
      </c>
      <c r="M14" t="s">
        <v>198</v>
      </c>
      <c r="N14" t="s">
        <v>187</v>
      </c>
      <c r="O14" t="s">
        <v>188</v>
      </c>
      <c r="P14" t="str">
        <f t="shared" ref="P14:P77" si="6">F14&amp;M14&amp;AE14</f>
        <v>MAURICIO JAVIER CARBAJAL CORDOVACaptura de valorEVALUACION ANTERIOR</v>
      </c>
      <c r="Q14" t="str">
        <f>BASE[[#This Row],[NombresCalificado]]&amp;BASE[[#This Row],[TipoEvaluacion]]</f>
        <v>MAURICIO JAVIER CARBAJAL CORDOVAEVALUACION ANTERIOR</v>
      </c>
      <c r="R14">
        <v>2</v>
      </c>
      <c r="S14" t="s">
        <v>4</v>
      </c>
      <c r="T14" t="s">
        <v>21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325</v>
      </c>
    </row>
    <row r="15" spans="1:31" x14ac:dyDescent="0.25">
      <c r="A15" t="s">
        <v>204</v>
      </c>
      <c r="B15" t="s">
        <v>210</v>
      </c>
      <c r="C15" t="s">
        <v>185</v>
      </c>
      <c r="D15" t="s">
        <v>216</v>
      </c>
      <c r="E15" t="s">
        <v>209</v>
      </c>
      <c r="F15" t="s">
        <v>215</v>
      </c>
      <c r="G15" t="s">
        <v>281</v>
      </c>
      <c r="H15" s="4"/>
      <c r="I15" s="1">
        <f t="shared" ca="1" si="4"/>
        <v>1483</v>
      </c>
      <c r="J15" s="1" t="str">
        <f t="shared" ca="1" si="5"/>
        <v>3. Mayor a 6 meses</v>
      </c>
      <c r="K15" t="str">
        <f t="shared" si="2"/>
        <v>NO</v>
      </c>
      <c r="L15" t="s">
        <v>186</v>
      </c>
      <c r="M15" t="s">
        <v>322</v>
      </c>
      <c r="N15" t="s">
        <v>29</v>
      </c>
      <c r="O15" t="s">
        <v>29</v>
      </c>
      <c r="P15" t="str">
        <f t="shared" si="6"/>
        <v>MAURICIO JAVIER CARBAJAL CORDOVAModelos BancariosEVALUACION ANTERIOR</v>
      </c>
      <c r="Q15" t="str">
        <f>BASE[[#This Row],[NombresCalificado]]&amp;BASE[[#This Row],[TipoEvaluacion]]</f>
        <v>MAURICIO JAVIER CARBAJAL CORDOVAEVALUACION ANTERIOR</v>
      </c>
      <c r="R15">
        <v>3</v>
      </c>
      <c r="S15" t="s">
        <v>5</v>
      </c>
      <c r="T15" t="s">
        <v>21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325</v>
      </c>
    </row>
    <row r="16" spans="1:31" x14ac:dyDescent="0.25">
      <c r="A16" t="s">
        <v>204</v>
      </c>
      <c r="B16" t="s">
        <v>210</v>
      </c>
      <c r="C16" t="s">
        <v>185</v>
      </c>
      <c r="D16" t="s">
        <v>216</v>
      </c>
      <c r="E16" t="s">
        <v>209</v>
      </c>
      <c r="F16" t="s">
        <v>215</v>
      </c>
      <c r="G16" t="s">
        <v>281</v>
      </c>
      <c r="H16" s="4"/>
      <c r="I16" s="1">
        <f t="shared" ca="1" si="4"/>
        <v>1483</v>
      </c>
      <c r="J16" s="1" t="str">
        <f t="shared" ca="1" si="5"/>
        <v>3. Mayor a 6 meses</v>
      </c>
      <c r="K16" t="str">
        <f t="shared" si="2"/>
        <v>NO</v>
      </c>
      <c r="L16" t="s">
        <v>186</v>
      </c>
      <c r="M16" t="s">
        <v>323</v>
      </c>
      <c r="N16" t="s">
        <v>188</v>
      </c>
      <c r="O16" t="s">
        <v>188</v>
      </c>
      <c r="P16" t="str">
        <f t="shared" si="6"/>
        <v>MAURICIO JAVIER CARBAJAL CORDOVAPrincipios de seguridadEVALUACION ANTERIOR</v>
      </c>
      <c r="Q16" t="str">
        <f>BASE[[#This Row],[NombresCalificado]]&amp;BASE[[#This Row],[TipoEvaluacion]]</f>
        <v>MAURICIO JAVIER CARBAJAL CORDOVAEVALUACION ANTERIOR</v>
      </c>
      <c r="R16">
        <v>2</v>
      </c>
      <c r="S16" t="s">
        <v>4</v>
      </c>
      <c r="T16" t="s">
        <v>21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325</v>
      </c>
    </row>
    <row r="17" spans="1:31" x14ac:dyDescent="0.25">
      <c r="A17" t="s">
        <v>204</v>
      </c>
      <c r="B17" t="s">
        <v>210</v>
      </c>
      <c r="C17" t="s">
        <v>185</v>
      </c>
      <c r="D17" t="s">
        <v>216</v>
      </c>
      <c r="E17" t="s">
        <v>209</v>
      </c>
      <c r="F17" t="s">
        <v>215</v>
      </c>
      <c r="G17" t="s">
        <v>281</v>
      </c>
      <c r="H17" s="4"/>
      <c r="I17" s="1">
        <f t="shared" ca="1" si="4"/>
        <v>1483</v>
      </c>
      <c r="J17" s="1" t="str">
        <f t="shared" ca="1" si="5"/>
        <v>3. Mayor a 6 meses</v>
      </c>
      <c r="K17" t="str">
        <f t="shared" si="2"/>
        <v>NO</v>
      </c>
      <c r="L17" t="s">
        <v>186</v>
      </c>
      <c r="M17" t="s">
        <v>193</v>
      </c>
      <c r="N17" t="s">
        <v>188</v>
      </c>
      <c r="O17" t="s">
        <v>188</v>
      </c>
      <c r="P17" t="str">
        <f t="shared" si="6"/>
        <v>MAURICIO JAVIER CARBAJAL CORDOVACloudEVALUACION ANTERIOR</v>
      </c>
      <c r="Q17" t="str">
        <f>BASE[[#This Row],[NombresCalificado]]&amp;BASE[[#This Row],[TipoEvaluacion]]</f>
        <v>MAURICIO JAVIER CARBAJAL CORDOVAEVALUACION ANTERIOR</v>
      </c>
      <c r="R17">
        <v>1</v>
      </c>
      <c r="S17" t="s">
        <v>6</v>
      </c>
      <c r="T17" t="s">
        <v>21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325</v>
      </c>
    </row>
    <row r="18" spans="1:31" x14ac:dyDescent="0.25">
      <c r="A18" t="s">
        <v>204</v>
      </c>
      <c r="B18" t="s">
        <v>210</v>
      </c>
      <c r="C18" t="s">
        <v>185</v>
      </c>
      <c r="D18" t="s">
        <v>216</v>
      </c>
      <c r="E18" t="s">
        <v>209</v>
      </c>
      <c r="F18" t="s">
        <v>215</v>
      </c>
      <c r="G18" t="s">
        <v>281</v>
      </c>
      <c r="H18" s="4"/>
      <c r="I18" s="1">
        <f t="shared" ca="1" si="4"/>
        <v>1483</v>
      </c>
      <c r="J18" s="1" t="str">
        <f t="shared" ca="1" si="5"/>
        <v>3. Mayor a 6 meses</v>
      </c>
      <c r="K18" t="str">
        <f t="shared" si="2"/>
        <v>NO</v>
      </c>
      <c r="L18" t="s">
        <v>186</v>
      </c>
      <c r="M18" t="s">
        <v>324</v>
      </c>
      <c r="N18" t="s">
        <v>29</v>
      </c>
      <c r="O18" t="s">
        <v>29</v>
      </c>
      <c r="P18" t="str">
        <f t="shared" si="6"/>
        <v>MAURICIO JAVIER CARBAJAL CORDOVAFrameworks de arquitectura empresarialEVALUACION ANTERIOR</v>
      </c>
      <c r="Q18" t="str">
        <f>BASE[[#This Row],[NombresCalificado]]&amp;BASE[[#This Row],[TipoEvaluacion]]</f>
        <v>MAURICIO JAVIER CARBAJAL CORDOVAEVALUACION ANTERIOR</v>
      </c>
      <c r="R18">
        <v>3</v>
      </c>
      <c r="S18" t="s">
        <v>5</v>
      </c>
      <c r="T18" t="s">
        <v>21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325</v>
      </c>
    </row>
    <row r="19" spans="1:31" x14ac:dyDescent="0.25">
      <c r="A19" t="s">
        <v>205</v>
      </c>
      <c r="B19" t="s">
        <v>211</v>
      </c>
      <c r="C19" t="s">
        <v>185</v>
      </c>
      <c r="D19" t="s">
        <v>216</v>
      </c>
      <c r="E19" t="s">
        <v>217</v>
      </c>
      <c r="F19" t="s">
        <v>249</v>
      </c>
      <c r="G19" t="s">
        <v>282</v>
      </c>
      <c r="H19" s="4"/>
      <c r="I19" s="1">
        <f t="shared" ca="1" si="4"/>
        <v>1483</v>
      </c>
      <c r="J19" s="1" t="str">
        <f t="shared" ca="1" si="5"/>
        <v>3. Mayor a 6 meses</v>
      </c>
      <c r="K19" t="str">
        <f t="shared" si="2"/>
        <v>NO</v>
      </c>
      <c r="L19" t="s">
        <v>186</v>
      </c>
      <c r="M19" t="s">
        <v>193</v>
      </c>
      <c r="N19" t="s">
        <v>188</v>
      </c>
      <c r="O19" t="s">
        <v>188</v>
      </c>
      <c r="P19" t="str">
        <f t="shared" si="6"/>
        <v>IVONNE KARINA SALVADOR MAYHUACloudEVALUACION ANTERIOR</v>
      </c>
      <c r="Q19" t="str">
        <f>BASE[[#This Row],[NombresCalificado]]&amp;BASE[[#This Row],[TipoEvaluacion]]</f>
        <v>IVONNE KARINA SALVADOR MAYHUAEVALUACION ANTERIOR</v>
      </c>
      <c r="R19">
        <v>1</v>
      </c>
      <c r="S19" t="s">
        <v>6</v>
      </c>
      <c r="T19" t="s">
        <v>21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325</v>
      </c>
    </row>
    <row r="20" spans="1:31" x14ac:dyDescent="0.25">
      <c r="A20" t="s">
        <v>205</v>
      </c>
      <c r="B20" t="s">
        <v>211</v>
      </c>
      <c r="C20" t="s">
        <v>185</v>
      </c>
      <c r="D20" t="s">
        <v>216</v>
      </c>
      <c r="E20" t="s">
        <v>217</v>
      </c>
      <c r="F20" t="s">
        <v>249</v>
      </c>
      <c r="G20" t="s">
        <v>282</v>
      </c>
      <c r="H20" s="4"/>
      <c r="I20" s="1">
        <f t="shared" ca="1" si="4"/>
        <v>1483</v>
      </c>
      <c r="J20" s="1" t="str">
        <f t="shared" ca="1" si="5"/>
        <v>3. Mayor a 6 meses</v>
      </c>
      <c r="K20" t="str">
        <f t="shared" si="2"/>
        <v>NO</v>
      </c>
      <c r="L20" t="s">
        <v>186</v>
      </c>
      <c r="M20" t="s">
        <v>313</v>
      </c>
      <c r="N20" t="s">
        <v>188</v>
      </c>
      <c r="O20" t="s">
        <v>188</v>
      </c>
      <c r="P20" t="str">
        <f t="shared" si="6"/>
        <v>IVONNE KARINA SALVADOR MAYHUAPatrones de arquitectura tecnológicaEVALUACION ANTERIOR</v>
      </c>
      <c r="Q20" t="str">
        <f>BASE[[#This Row],[NombresCalificado]]&amp;BASE[[#This Row],[TipoEvaluacion]]</f>
        <v>IVONNE KARINA SALVADOR MAYHUAEVALUACION ANTERIOR</v>
      </c>
      <c r="R20">
        <v>2</v>
      </c>
      <c r="S20" t="s">
        <v>4</v>
      </c>
      <c r="T20" t="s">
        <v>21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325</v>
      </c>
    </row>
    <row r="21" spans="1:31" x14ac:dyDescent="0.25">
      <c r="A21" t="s">
        <v>205</v>
      </c>
      <c r="B21" t="s">
        <v>211</v>
      </c>
      <c r="C21" t="s">
        <v>185</v>
      </c>
      <c r="D21" t="s">
        <v>216</v>
      </c>
      <c r="E21" t="s">
        <v>217</v>
      </c>
      <c r="F21" t="s">
        <v>249</v>
      </c>
      <c r="G21" t="s">
        <v>282</v>
      </c>
      <c r="H21" s="4"/>
      <c r="I21" s="1">
        <f t="shared" ca="1" si="4"/>
        <v>1483</v>
      </c>
      <c r="J21" s="1" t="str">
        <f t="shared" ca="1" si="5"/>
        <v>3. Mayor a 6 meses</v>
      </c>
      <c r="K21" t="str">
        <f t="shared" si="2"/>
        <v>NO</v>
      </c>
      <c r="L21" t="s">
        <v>186</v>
      </c>
      <c r="M21" t="s">
        <v>313</v>
      </c>
      <c r="N21" t="s">
        <v>188</v>
      </c>
      <c r="O21" t="s">
        <v>188</v>
      </c>
      <c r="P21" t="str">
        <f t="shared" si="6"/>
        <v>IVONNE KARINA SALVADOR MAYHUAPatrones de arquitectura tecnológicaEVALUACION ANTERIOR</v>
      </c>
      <c r="Q21" t="str">
        <f>BASE[[#This Row],[NombresCalificado]]&amp;BASE[[#This Row],[TipoEvaluacion]]</f>
        <v>IVONNE KARINA SALVADOR MAYHUAEVALUACION ANTERIOR</v>
      </c>
      <c r="R21">
        <v>1</v>
      </c>
      <c r="S21" t="s">
        <v>6</v>
      </c>
      <c r="T21" t="s">
        <v>21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325</v>
      </c>
    </row>
    <row r="22" spans="1:31" x14ac:dyDescent="0.25">
      <c r="A22" t="s">
        <v>205</v>
      </c>
      <c r="B22" t="s">
        <v>211</v>
      </c>
      <c r="C22" t="s">
        <v>185</v>
      </c>
      <c r="D22" t="s">
        <v>216</v>
      </c>
      <c r="E22" t="s">
        <v>217</v>
      </c>
      <c r="F22" t="s">
        <v>249</v>
      </c>
      <c r="G22" t="s">
        <v>282</v>
      </c>
      <c r="H22" s="4"/>
      <c r="I22" s="1">
        <f t="shared" ca="1" si="4"/>
        <v>1483</v>
      </c>
      <c r="J22" s="1" t="str">
        <f t="shared" ca="1" si="5"/>
        <v>3. Mayor a 6 meses</v>
      </c>
      <c r="K22" t="str">
        <f t="shared" si="2"/>
        <v>NO</v>
      </c>
      <c r="L22" t="s">
        <v>186</v>
      </c>
      <c r="M22" t="s">
        <v>314</v>
      </c>
      <c r="N22" t="s">
        <v>187</v>
      </c>
      <c r="O22" t="s">
        <v>188</v>
      </c>
      <c r="P22" t="str">
        <f t="shared" si="6"/>
        <v>IVONNE KARINA SALVADOR MAYHUASoluciones de industriaEVALUACION ANTERIOR</v>
      </c>
      <c r="Q22" t="str">
        <f>BASE[[#This Row],[NombresCalificado]]&amp;BASE[[#This Row],[TipoEvaluacion]]</f>
        <v>IVONNE KARINA SALVADOR MAYHUAEVALUACION ANTERIOR</v>
      </c>
      <c r="R22">
        <v>3</v>
      </c>
      <c r="S22" t="s">
        <v>5</v>
      </c>
      <c r="T22" t="s">
        <v>21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325</v>
      </c>
    </row>
    <row r="23" spans="1:31" x14ac:dyDescent="0.25">
      <c r="A23" t="s">
        <v>205</v>
      </c>
      <c r="B23" t="s">
        <v>211</v>
      </c>
      <c r="C23" t="s">
        <v>185</v>
      </c>
      <c r="D23" t="s">
        <v>216</v>
      </c>
      <c r="E23" t="s">
        <v>217</v>
      </c>
      <c r="F23" t="s">
        <v>249</v>
      </c>
      <c r="G23" t="s">
        <v>282</v>
      </c>
      <c r="H23" s="4"/>
      <c r="I23" s="1">
        <f t="shared" ca="1" si="4"/>
        <v>1483</v>
      </c>
      <c r="J23" s="1" t="str">
        <f t="shared" ca="1" si="5"/>
        <v>3. Mayor a 6 meses</v>
      </c>
      <c r="K23" t="str">
        <f t="shared" si="2"/>
        <v>NO</v>
      </c>
      <c r="L23" t="s">
        <v>186</v>
      </c>
      <c r="M23" t="s">
        <v>314</v>
      </c>
      <c r="N23" t="s">
        <v>187</v>
      </c>
      <c r="O23" t="s">
        <v>188</v>
      </c>
      <c r="P23" t="str">
        <f t="shared" si="6"/>
        <v>IVONNE KARINA SALVADOR MAYHUASoluciones de industriaEVALUACION ANTERIOR</v>
      </c>
      <c r="Q23" t="str">
        <f>BASE[[#This Row],[NombresCalificado]]&amp;BASE[[#This Row],[TipoEvaluacion]]</f>
        <v>IVONNE KARINA SALVADOR MAYHUAEVALUACION ANTERIOR</v>
      </c>
      <c r="R23">
        <v>3</v>
      </c>
      <c r="S23" t="s">
        <v>5</v>
      </c>
      <c r="T23" t="s">
        <v>21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325</v>
      </c>
    </row>
    <row r="24" spans="1:31" x14ac:dyDescent="0.25">
      <c r="A24" t="s">
        <v>205</v>
      </c>
      <c r="B24" t="s">
        <v>211</v>
      </c>
      <c r="C24" t="s">
        <v>185</v>
      </c>
      <c r="D24" t="s">
        <v>216</v>
      </c>
      <c r="E24" t="s">
        <v>217</v>
      </c>
      <c r="F24" t="s">
        <v>249</v>
      </c>
      <c r="G24" t="s">
        <v>282</v>
      </c>
      <c r="H24" s="4"/>
      <c r="I24" s="1">
        <f t="shared" ca="1" si="4"/>
        <v>1483</v>
      </c>
      <c r="J24" s="1" t="str">
        <f t="shared" ca="1" si="5"/>
        <v>3. Mayor a 6 meses</v>
      </c>
      <c r="K24" t="str">
        <f t="shared" si="2"/>
        <v>NO</v>
      </c>
      <c r="L24" t="s">
        <v>186</v>
      </c>
      <c r="M24" t="s">
        <v>197</v>
      </c>
      <c r="N24" t="s">
        <v>187</v>
      </c>
      <c r="O24" t="s">
        <v>188</v>
      </c>
      <c r="P24" t="str">
        <f t="shared" si="6"/>
        <v>IVONNE KARINA SALVADOR MAYHUAArquitectura de datos BCPEVALUACION ANTERIOR</v>
      </c>
      <c r="Q24" t="str">
        <f>BASE[[#This Row],[NombresCalificado]]&amp;BASE[[#This Row],[TipoEvaluacion]]</f>
        <v>IVONNE KARINA SALVADOR MAYHUAEVALUACION ANTERIOR</v>
      </c>
      <c r="R24">
        <v>3</v>
      </c>
      <c r="S24" t="s">
        <v>5</v>
      </c>
      <c r="T24" t="s">
        <v>21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325</v>
      </c>
    </row>
    <row r="25" spans="1:31" x14ac:dyDescent="0.25">
      <c r="A25" t="s">
        <v>205</v>
      </c>
      <c r="B25" t="s">
        <v>211</v>
      </c>
      <c r="C25" t="s">
        <v>185</v>
      </c>
      <c r="D25" t="s">
        <v>216</v>
      </c>
      <c r="E25" t="s">
        <v>217</v>
      </c>
      <c r="F25" t="s">
        <v>249</v>
      </c>
      <c r="G25" t="s">
        <v>282</v>
      </c>
      <c r="H25" s="4"/>
      <c r="I25" s="1">
        <f t="shared" ca="1" si="4"/>
        <v>1483</v>
      </c>
      <c r="J25" s="1" t="str">
        <f t="shared" ca="1" si="5"/>
        <v>3. Mayor a 6 meses</v>
      </c>
      <c r="K25" t="str">
        <f t="shared" si="2"/>
        <v>NO</v>
      </c>
      <c r="L25" t="s">
        <v>186</v>
      </c>
      <c r="M25" t="s">
        <v>197</v>
      </c>
      <c r="N25" t="s">
        <v>187</v>
      </c>
      <c r="O25" t="s">
        <v>188</v>
      </c>
      <c r="P25" t="str">
        <f t="shared" si="6"/>
        <v>IVONNE KARINA SALVADOR MAYHUAArquitectura de datos BCPEVALUACION ANTERIOR</v>
      </c>
      <c r="Q25" t="str">
        <f>BASE[[#This Row],[NombresCalificado]]&amp;BASE[[#This Row],[TipoEvaluacion]]</f>
        <v>IVONNE KARINA SALVADOR MAYHUAEVALUACION ANTERIOR</v>
      </c>
      <c r="R25">
        <v>3</v>
      </c>
      <c r="S25" t="s">
        <v>5</v>
      </c>
      <c r="T25" t="s">
        <v>21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325</v>
      </c>
    </row>
    <row r="26" spans="1:31" x14ac:dyDescent="0.25">
      <c r="A26" t="s">
        <v>205</v>
      </c>
      <c r="B26" t="s">
        <v>211</v>
      </c>
      <c r="C26" t="s">
        <v>185</v>
      </c>
      <c r="D26" t="s">
        <v>216</v>
      </c>
      <c r="E26" t="s">
        <v>217</v>
      </c>
      <c r="F26" t="s">
        <v>249</v>
      </c>
      <c r="G26" t="s">
        <v>282</v>
      </c>
      <c r="H26" s="4"/>
      <c r="I26" s="1">
        <f t="shared" ca="1" si="4"/>
        <v>1483</v>
      </c>
      <c r="J26" s="1" t="str">
        <f t="shared" ca="1" si="5"/>
        <v>3. Mayor a 6 meses</v>
      </c>
      <c r="K26" t="str">
        <f t="shared" si="2"/>
        <v>NO</v>
      </c>
      <c r="L26" t="s">
        <v>186</v>
      </c>
      <c r="M26" t="s">
        <v>316</v>
      </c>
      <c r="N26" t="s">
        <v>187</v>
      </c>
      <c r="O26" t="s">
        <v>188</v>
      </c>
      <c r="P26" t="str">
        <f t="shared" si="6"/>
        <v>IVONNE KARINA SALVADOR MAYHUAPlataforma de soluciones BCPEVALUACION ANTERIOR</v>
      </c>
      <c r="Q26" t="str">
        <f>BASE[[#This Row],[NombresCalificado]]&amp;BASE[[#This Row],[TipoEvaluacion]]</f>
        <v>IVONNE KARINA SALVADOR MAYHUAEVALUACION ANTERIOR</v>
      </c>
      <c r="R26">
        <v>2</v>
      </c>
      <c r="S26" t="s">
        <v>4</v>
      </c>
      <c r="T26" t="s">
        <v>21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325</v>
      </c>
    </row>
    <row r="27" spans="1:31" x14ac:dyDescent="0.25">
      <c r="A27" t="s">
        <v>205</v>
      </c>
      <c r="B27" t="s">
        <v>211</v>
      </c>
      <c r="C27" t="s">
        <v>185</v>
      </c>
      <c r="D27" t="s">
        <v>216</v>
      </c>
      <c r="E27" t="s">
        <v>217</v>
      </c>
      <c r="F27" t="s">
        <v>249</v>
      </c>
      <c r="G27" t="s">
        <v>282</v>
      </c>
      <c r="H27" s="4"/>
      <c r="I27" s="1">
        <f t="shared" ca="1" si="4"/>
        <v>1483</v>
      </c>
      <c r="J27" s="1" t="str">
        <f t="shared" ca="1" si="5"/>
        <v>3. Mayor a 6 meses</v>
      </c>
      <c r="K27" t="str">
        <f t="shared" si="2"/>
        <v>NO</v>
      </c>
      <c r="L27" t="s">
        <v>186</v>
      </c>
      <c r="M27" t="s">
        <v>316</v>
      </c>
      <c r="N27" t="s">
        <v>187</v>
      </c>
      <c r="O27" t="s">
        <v>188</v>
      </c>
      <c r="P27" t="str">
        <f t="shared" si="6"/>
        <v>IVONNE KARINA SALVADOR MAYHUAPlataforma de soluciones BCPEVALUACION ANTERIOR</v>
      </c>
      <c r="Q27" t="str">
        <f>BASE[[#This Row],[NombresCalificado]]&amp;BASE[[#This Row],[TipoEvaluacion]]</f>
        <v>IVONNE KARINA SALVADOR MAYHUAEVALUACION ANTERIOR</v>
      </c>
      <c r="R27">
        <v>3</v>
      </c>
      <c r="S27" t="s">
        <v>5</v>
      </c>
      <c r="T27" t="s">
        <v>21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325</v>
      </c>
    </row>
    <row r="28" spans="1:31" x14ac:dyDescent="0.25">
      <c r="A28" t="s">
        <v>205</v>
      </c>
      <c r="B28" t="s">
        <v>211</v>
      </c>
      <c r="C28" t="s">
        <v>185</v>
      </c>
      <c r="D28" t="s">
        <v>216</v>
      </c>
      <c r="E28" t="s">
        <v>217</v>
      </c>
      <c r="F28" t="s">
        <v>249</v>
      </c>
      <c r="G28" t="s">
        <v>282</v>
      </c>
      <c r="H28" s="4"/>
      <c r="I28" s="1">
        <f t="shared" ca="1" si="4"/>
        <v>1483</v>
      </c>
      <c r="J28" s="1" t="str">
        <f t="shared" ca="1" si="5"/>
        <v>3. Mayor a 6 meses</v>
      </c>
      <c r="K28" t="str">
        <f t="shared" si="2"/>
        <v>NO</v>
      </c>
      <c r="L28" t="s">
        <v>186</v>
      </c>
      <c r="M28" t="s">
        <v>315</v>
      </c>
      <c r="N28" t="s">
        <v>29</v>
      </c>
      <c r="O28" t="s">
        <v>29</v>
      </c>
      <c r="P28" t="str">
        <f t="shared" si="6"/>
        <v>IVONNE KARINA SALVADOR MAYHUAModeladoEVALUACION ANTERIOR</v>
      </c>
      <c r="Q28" t="str">
        <f>BASE[[#This Row],[NombresCalificado]]&amp;BASE[[#This Row],[TipoEvaluacion]]</f>
        <v>IVONNE KARINA SALVADOR MAYHUAEVALUACION ANTERIOR</v>
      </c>
      <c r="R28">
        <v>3</v>
      </c>
      <c r="S28" t="s">
        <v>5</v>
      </c>
      <c r="T28" t="s">
        <v>21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325</v>
      </c>
    </row>
    <row r="29" spans="1:31" x14ac:dyDescent="0.25">
      <c r="A29" t="s">
        <v>205</v>
      </c>
      <c r="B29" t="s">
        <v>211</v>
      </c>
      <c r="C29" t="s">
        <v>185</v>
      </c>
      <c r="D29" t="s">
        <v>216</v>
      </c>
      <c r="E29" t="s">
        <v>217</v>
      </c>
      <c r="F29" t="s">
        <v>249</v>
      </c>
      <c r="G29" t="s">
        <v>282</v>
      </c>
      <c r="H29" s="4"/>
      <c r="I29" s="1">
        <f t="shared" ca="1" si="4"/>
        <v>1483</v>
      </c>
      <c r="J29" s="1" t="str">
        <f t="shared" ca="1" si="5"/>
        <v>3. Mayor a 6 meses</v>
      </c>
      <c r="K29" t="str">
        <f t="shared" si="2"/>
        <v>NO</v>
      </c>
      <c r="L29" t="s">
        <v>186</v>
      </c>
      <c r="M29" t="s">
        <v>315</v>
      </c>
      <c r="N29" t="s">
        <v>29</v>
      </c>
      <c r="O29" t="s">
        <v>29</v>
      </c>
      <c r="P29" t="str">
        <f t="shared" si="6"/>
        <v>IVONNE KARINA SALVADOR MAYHUAModeladoEVALUACION ANTERIOR</v>
      </c>
      <c r="Q29" t="str">
        <f>BASE[[#This Row],[NombresCalificado]]&amp;BASE[[#This Row],[TipoEvaluacion]]</f>
        <v>IVONNE KARINA SALVADOR MAYHUAEVALUACION ANTERIOR</v>
      </c>
      <c r="R29">
        <v>3</v>
      </c>
      <c r="S29" t="s">
        <v>5</v>
      </c>
      <c r="T29" t="s">
        <v>21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325</v>
      </c>
    </row>
    <row r="30" spans="1:31" x14ac:dyDescent="0.25">
      <c r="A30" t="s">
        <v>205</v>
      </c>
      <c r="B30" t="s">
        <v>211</v>
      </c>
      <c r="C30" t="s">
        <v>185</v>
      </c>
      <c r="D30" t="s">
        <v>216</v>
      </c>
      <c r="E30" t="s">
        <v>217</v>
      </c>
      <c r="F30" t="s">
        <v>249</v>
      </c>
      <c r="G30" t="s">
        <v>282</v>
      </c>
      <c r="H30" s="4"/>
      <c r="I30" s="1">
        <f t="shared" ca="1" si="4"/>
        <v>1483</v>
      </c>
      <c r="J30" s="1" t="str">
        <f t="shared" ca="1" si="5"/>
        <v>3. Mayor a 6 meses</v>
      </c>
      <c r="K30" t="str">
        <f t="shared" si="2"/>
        <v>NO</v>
      </c>
      <c r="L30" t="s">
        <v>186</v>
      </c>
      <c r="M30" t="s">
        <v>199</v>
      </c>
      <c r="N30" t="s">
        <v>188</v>
      </c>
      <c r="O30" t="s">
        <v>188</v>
      </c>
      <c r="P30" t="str">
        <f t="shared" si="6"/>
        <v>IVONNE KARINA SALVADOR MAYHUAComplianceEVALUACION ANTERIOR</v>
      </c>
      <c r="Q30" t="str">
        <f>BASE[[#This Row],[NombresCalificado]]&amp;BASE[[#This Row],[TipoEvaluacion]]</f>
        <v>IVONNE KARINA SALVADOR MAYHUAEVALUACION ANTERIOR</v>
      </c>
      <c r="R30">
        <v>2</v>
      </c>
      <c r="S30" t="s">
        <v>4</v>
      </c>
      <c r="T30" t="s">
        <v>21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325</v>
      </c>
    </row>
    <row r="31" spans="1:31" x14ac:dyDescent="0.25">
      <c r="A31" t="s">
        <v>205</v>
      </c>
      <c r="B31" t="s">
        <v>211</v>
      </c>
      <c r="C31" t="s">
        <v>185</v>
      </c>
      <c r="D31" t="s">
        <v>216</v>
      </c>
      <c r="E31" t="s">
        <v>217</v>
      </c>
      <c r="F31" t="s">
        <v>249</v>
      </c>
      <c r="G31" t="s">
        <v>282</v>
      </c>
      <c r="H31" s="4"/>
      <c r="I31" s="1">
        <f t="shared" ca="1" si="4"/>
        <v>1483</v>
      </c>
      <c r="J31" s="1" t="str">
        <f t="shared" ca="1" si="5"/>
        <v>3. Mayor a 6 meses</v>
      </c>
      <c r="K31" t="str">
        <f t="shared" si="2"/>
        <v>NO</v>
      </c>
      <c r="L31" t="s">
        <v>186</v>
      </c>
      <c r="M31" t="s">
        <v>199</v>
      </c>
      <c r="N31" t="s">
        <v>188</v>
      </c>
      <c r="O31" t="s">
        <v>188</v>
      </c>
      <c r="P31" t="str">
        <f t="shared" si="6"/>
        <v>IVONNE KARINA SALVADOR MAYHUAComplianceEVALUACION ANTERIOR</v>
      </c>
      <c r="Q31" t="str">
        <f>BASE[[#This Row],[NombresCalificado]]&amp;BASE[[#This Row],[TipoEvaluacion]]</f>
        <v>IVONNE KARINA SALVADOR MAYHUAEVALUACION ANTERIOR</v>
      </c>
      <c r="R31">
        <v>2</v>
      </c>
      <c r="S31" t="s">
        <v>4</v>
      </c>
      <c r="T31" t="s">
        <v>21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325</v>
      </c>
    </row>
    <row r="32" spans="1:31" x14ac:dyDescent="0.25">
      <c r="A32" t="s">
        <v>205</v>
      </c>
      <c r="B32" t="s">
        <v>211</v>
      </c>
      <c r="C32" t="s">
        <v>185</v>
      </c>
      <c r="D32" t="s">
        <v>216</v>
      </c>
      <c r="E32" t="s">
        <v>217</v>
      </c>
      <c r="F32" t="s">
        <v>249</v>
      </c>
      <c r="G32" t="s">
        <v>282</v>
      </c>
      <c r="H32" s="4"/>
      <c r="I32" s="1">
        <f t="shared" ca="1" si="4"/>
        <v>1483</v>
      </c>
      <c r="J32" s="1" t="str">
        <f t="shared" ca="1" si="5"/>
        <v>3. Mayor a 6 meses</v>
      </c>
      <c r="K32" t="str">
        <f t="shared" si="2"/>
        <v>NO</v>
      </c>
      <c r="L32" t="s">
        <v>186</v>
      </c>
      <c r="M32" t="s">
        <v>317</v>
      </c>
      <c r="N32" t="s">
        <v>29</v>
      </c>
      <c r="O32" t="s">
        <v>29</v>
      </c>
      <c r="P32" t="str">
        <f t="shared" si="6"/>
        <v>IVONNE KARINA SALVADOR MAYHUANegocio bancarioEVALUACION ANTERIOR</v>
      </c>
      <c r="Q32" t="str">
        <f>BASE[[#This Row],[NombresCalificado]]&amp;BASE[[#This Row],[TipoEvaluacion]]</f>
        <v>IVONNE KARINA SALVADOR MAYHUAEVALUACION ANTERIOR</v>
      </c>
      <c r="R32">
        <v>4</v>
      </c>
      <c r="S32" t="s">
        <v>7</v>
      </c>
      <c r="T32" t="s">
        <v>21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325</v>
      </c>
    </row>
    <row r="33" spans="1:31" x14ac:dyDescent="0.25">
      <c r="A33" t="s">
        <v>205</v>
      </c>
      <c r="B33" t="s">
        <v>211</v>
      </c>
      <c r="C33" t="s">
        <v>185</v>
      </c>
      <c r="D33" t="s">
        <v>216</v>
      </c>
      <c r="E33" t="s">
        <v>217</v>
      </c>
      <c r="F33" t="s">
        <v>249</v>
      </c>
      <c r="G33" t="s">
        <v>282</v>
      </c>
      <c r="H33" s="4"/>
      <c r="I33" s="1">
        <f t="shared" ca="1" si="4"/>
        <v>1483</v>
      </c>
      <c r="J33" s="1" t="str">
        <f t="shared" ca="1" si="5"/>
        <v>3. Mayor a 6 meses</v>
      </c>
      <c r="K33" t="str">
        <f t="shared" si="2"/>
        <v>NO</v>
      </c>
      <c r="L33" t="s">
        <v>186</v>
      </c>
      <c r="M33" t="s">
        <v>317</v>
      </c>
      <c r="N33" t="s">
        <v>29</v>
      </c>
      <c r="O33" t="s">
        <v>29</v>
      </c>
      <c r="P33" t="str">
        <f t="shared" si="6"/>
        <v>IVONNE KARINA SALVADOR MAYHUANegocio bancarioEVALUACION ANTERIOR</v>
      </c>
      <c r="Q33" t="str">
        <f>BASE[[#This Row],[NombresCalificado]]&amp;BASE[[#This Row],[TipoEvaluacion]]</f>
        <v>IVONNE KARINA SALVADOR MAYHUAEVALUACION ANTERIOR</v>
      </c>
      <c r="R33">
        <v>4</v>
      </c>
      <c r="S33" t="s">
        <v>7</v>
      </c>
      <c r="T33" t="s">
        <v>21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325</v>
      </c>
    </row>
    <row r="34" spans="1:31" x14ac:dyDescent="0.25">
      <c r="A34" t="s">
        <v>205</v>
      </c>
      <c r="B34" t="s">
        <v>211</v>
      </c>
      <c r="C34" t="s">
        <v>185</v>
      </c>
      <c r="D34" t="s">
        <v>216</v>
      </c>
      <c r="E34" t="s">
        <v>217</v>
      </c>
      <c r="F34" t="s">
        <v>249</v>
      </c>
      <c r="G34" t="s">
        <v>282</v>
      </c>
      <c r="H34" s="4"/>
      <c r="I34" s="1">
        <f t="shared" ca="1" si="4"/>
        <v>1483</v>
      </c>
      <c r="J34" s="1" t="str">
        <f t="shared" ca="1" si="5"/>
        <v>3. Mayor a 6 meses</v>
      </c>
      <c r="K34" t="str">
        <f t="shared" si="2"/>
        <v>NO</v>
      </c>
      <c r="L34" t="s">
        <v>186</v>
      </c>
      <c r="M34" t="s">
        <v>318</v>
      </c>
      <c r="N34" t="s">
        <v>188</v>
      </c>
      <c r="O34" t="s">
        <v>188</v>
      </c>
      <c r="P34" t="str">
        <f t="shared" si="6"/>
        <v>IVONNE KARINA SALVADOR MAYHUAEvolución ágil de productos digitalesEVALUACION ANTERIOR</v>
      </c>
      <c r="Q34" t="str">
        <f>BASE[[#This Row],[NombresCalificado]]&amp;BASE[[#This Row],[TipoEvaluacion]]</f>
        <v>IVONNE KARINA SALVADOR MAYHUAEVALUACION ANTERIOR</v>
      </c>
      <c r="R34">
        <v>3</v>
      </c>
      <c r="S34" t="s">
        <v>5</v>
      </c>
      <c r="T34" t="s">
        <v>21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325</v>
      </c>
    </row>
    <row r="35" spans="1:31" x14ac:dyDescent="0.25">
      <c r="A35" t="s">
        <v>205</v>
      </c>
      <c r="B35" t="s">
        <v>211</v>
      </c>
      <c r="C35" t="s">
        <v>185</v>
      </c>
      <c r="D35" t="s">
        <v>216</v>
      </c>
      <c r="E35" t="s">
        <v>217</v>
      </c>
      <c r="F35" t="s">
        <v>249</v>
      </c>
      <c r="G35" t="s">
        <v>282</v>
      </c>
      <c r="H35" s="4"/>
      <c r="I35" s="1">
        <f t="shared" ca="1" si="4"/>
        <v>1483</v>
      </c>
      <c r="J35" s="1" t="str">
        <f t="shared" ca="1" si="5"/>
        <v>3. Mayor a 6 meses</v>
      </c>
      <c r="K35" t="str">
        <f t="shared" si="2"/>
        <v>NO</v>
      </c>
      <c r="L35" t="s">
        <v>186</v>
      </c>
      <c r="M35" t="s">
        <v>318</v>
      </c>
      <c r="N35" t="s">
        <v>188</v>
      </c>
      <c r="O35" t="s">
        <v>188</v>
      </c>
      <c r="P35" t="str">
        <f t="shared" si="6"/>
        <v>IVONNE KARINA SALVADOR MAYHUAEvolución ágil de productos digitalesEVALUACION ANTERIOR</v>
      </c>
      <c r="Q35" t="str">
        <f>BASE[[#This Row],[NombresCalificado]]&amp;BASE[[#This Row],[TipoEvaluacion]]</f>
        <v>IVONNE KARINA SALVADOR MAYHUAEVALUACION ANTERIOR</v>
      </c>
      <c r="R35">
        <v>3</v>
      </c>
      <c r="S35" t="s">
        <v>5</v>
      </c>
      <c r="T35" t="s">
        <v>21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325</v>
      </c>
    </row>
    <row r="36" spans="1:31" x14ac:dyDescent="0.25">
      <c r="A36" t="s">
        <v>205</v>
      </c>
      <c r="B36" t="s">
        <v>211</v>
      </c>
      <c r="C36" t="s">
        <v>185</v>
      </c>
      <c r="D36" t="s">
        <v>216</v>
      </c>
      <c r="E36" t="s">
        <v>217</v>
      </c>
      <c r="F36" t="s">
        <v>249</v>
      </c>
      <c r="G36" t="s">
        <v>282</v>
      </c>
      <c r="H36" s="4"/>
      <c r="I36" s="1">
        <f t="shared" ca="1" si="4"/>
        <v>1483</v>
      </c>
      <c r="J36" s="1" t="str">
        <f t="shared" ca="1" si="5"/>
        <v>3. Mayor a 6 meses</v>
      </c>
      <c r="K36" t="str">
        <f t="shared" si="2"/>
        <v>NO</v>
      </c>
      <c r="L36" t="s">
        <v>186</v>
      </c>
      <c r="M36" t="s">
        <v>200</v>
      </c>
      <c r="N36" t="s">
        <v>187</v>
      </c>
      <c r="O36" t="s">
        <v>188</v>
      </c>
      <c r="P36" t="str">
        <f t="shared" si="6"/>
        <v>IVONNE KARINA SALVADOR MAYHUACustomer ExperienceEVALUACION ANTERIOR</v>
      </c>
      <c r="Q36" t="str">
        <f>BASE[[#This Row],[NombresCalificado]]&amp;BASE[[#This Row],[TipoEvaluacion]]</f>
        <v>IVONNE KARINA SALVADOR MAYHUAEVALUACION ANTERIOR</v>
      </c>
      <c r="R36">
        <v>2</v>
      </c>
      <c r="S36" t="s">
        <v>4</v>
      </c>
      <c r="T36" t="s">
        <v>21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325</v>
      </c>
    </row>
    <row r="37" spans="1:31" x14ac:dyDescent="0.25">
      <c r="A37" t="s">
        <v>205</v>
      </c>
      <c r="B37" t="s">
        <v>211</v>
      </c>
      <c r="C37" t="s">
        <v>185</v>
      </c>
      <c r="D37" t="s">
        <v>216</v>
      </c>
      <c r="E37" t="s">
        <v>217</v>
      </c>
      <c r="F37" t="s">
        <v>249</v>
      </c>
      <c r="G37" t="s">
        <v>282</v>
      </c>
      <c r="H37" s="4"/>
      <c r="I37" s="1">
        <f t="shared" ca="1" si="4"/>
        <v>1483</v>
      </c>
      <c r="J37" s="1" t="str">
        <f t="shared" ca="1" si="5"/>
        <v>3. Mayor a 6 meses</v>
      </c>
      <c r="K37" t="str">
        <f t="shared" si="2"/>
        <v>NO</v>
      </c>
      <c r="L37" t="s">
        <v>186</v>
      </c>
      <c r="M37" t="s">
        <v>200</v>
      </c>
      <c r="N37" t="s">
        <v>187</v>
      </c>
      <c r="O37" t="s">
        <v>188</v>
      </c>
      <c r="P37" t="str">
        <f t="shared" si="6"/>
        <v>IVONNE KARINA SALVADOR MAYHUACustomer ExperienceEVALUACION ANTERIOR</v>
      </c>
      <c r="Q37" t="str">
        <f>BASE[[#This Row],[NombresCalificado]]&amp;BASE[[#This Row],[TipoEvaluacion]]</f>
        <v>IVONNE KARINA SALVADOR MAYHUAEVALUACION ANTERIOR</v>
      </c>
      <c r="R37">
        <v>2</v>
      </c>
      <c r="S37" t="s">
        <v>4</v>
      </c>
      <c r="T37" t="s">
        <v>21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325</v>
      </c>
    </row>
    <row r="38" spans="1:31" x14ac:dyDescent="0.25">
      <c r="A38" t="s">
        <v>205</v>
      </c>
      <c r="B38" t="s">
        <v>211</v>
      </c>
      <c r="C38" t="s">
        <v>185</v>
      </c>
      <c r="D38" t="s">
        <v>216</v>
      </c>
      <c r="E38" t="s">
        <v>217</v>
      </c>
      <c r="F38" t="s">
        <v>249</v>
      </c>
      <c r="G38" t="s">
        <v>282</v>
      </c>
      <c r="H38" s="4"/>
      <c r="I38" s="1">
        <f t="shared" ca="1" si="4"/>
        <v>1483</v>
      </c>
      <c r="J38" s="1" t="str">
        <f t="shared" ca="1" si="5"/>
        <v>3. Mayor a 6 meses</v>
      </c>
      <c r="K38" t="str">
        <f t="shared" si="2"/>
        <v>NO</v>
      </c>
      <c r="L38" t="s">
        <v>186</v>
      </c>
      <c r="M38" t="s">
        <v>320</v>
      </c>
      <c r="N38" t="s">
        <v>188</v>
      </c>
      <c r="O38" t="s">
        <v>188</v>
      </c>
      <c r="P38" t="str">
        <f t="shared" si="6"/>
        <v>IVONNE KARINA SALVADOR MAYHUAGestión de cambiosEVALUACION ANTERIOR</v>
      </c>
      <c r="Q38" t="str">
        <f>BASE[[#This Row],[NombresCalificado]]&amp;BASE[[#This Row],[TipoEvaluacion]]</f>
        <v>IVONNE KARINA SALVADOR MAYHUAEVALUACION ANTERIOR</v>
      </c>
      <c r="R38">
        <v>1</v>
      </c>
      <c r="S38" t="s">
        <v>6</v>
      </c>
      <c r="T38" t="s">
        <v>21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325</v>
      </c>
    </row>
    <row r="39" spans="1:31" x14ac:dyDescent="0.25">
      <c r="A39" t="s">
        <v>205</v>
      </c>
      <c r="B39" t="s">
        <v>211</v>
      </c>
      <c r="C39" t="s">
        <v>185</v>
      </c>
      <c r="D39" t="s">
        <v>216</v>
      </c>
      <c r="E39" t="s">
        <v>217</v>
      </c>
      <c r="F39" t="s">
        <v>249</v>
      </c>
      <c r="G39" t="s">
        <v>282</v>
      </c>
      <c r="H39" s="4"/>
      <c r="I39" s="1">
        <f t="shared" ca="1" si="4"/>
        <v>1483</v>
      </c>
      <c r="J39" s="1" t="str">
        <f t="shared" ca="1" si="5"/>
        <v>3. Mayor a 6 meses</v>
      </c>
      <c r="K39" t="str">
        <f t="shared" si="2"/>
        <v>NO</v>
      </c>
      <c r="L39" t="s">
        <v>186</v>
      </c>
      <c r="M39" t="s">
        <v>320</v>
      </c>
      <c r="N39" t="s">
        <v>188</v>
      </c>
      <c r="O39" t="s">
        <v>188</v>
      </c>
      <c r="P39" t="str">
        <f t="shared" si="6"/>
        <v>IVONNE KARINA SALVADOR MAYHUAGestión de cambiosEVALUACION ANTERIOR</v>
      </c>
      <c r="Q39" t="str">
        <f>BASE[[#This Row],[NombresCalificado]]&amp;BASE[[#This Row],[TipoEvaluacion]]</f>
        <v>IVONNE KARINA SALVADOR MAYHUAEVALUACION ANTERIOR</v>
      </c>
      <c r="R39">
        <v>1</v>
      </c>
      <c r="S39" t="s">
        <v>6</v>
      </c>
      <c r="T39" t="s">
        <v>21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325</v>
      </c>
    </row>
    <row r="40" spans="1:31" x14ac:dyDescent="0.25">
      <c r="A40" t="s">
        <v>205</v>
      </c>
      <c r="B40" t="s">
        <v>211</v>
      </c>
      <c r="C40" t="s">
        <v>185</v>
      </c>
      <c r="D40" t="s">
        <v>216</v>
      </c>
      <c r="E40" t="s">
        <v>217</v>
      </c>
      <c r="F40" t="s">
        <v>249</v>
      </c>
      <c r="G40" t="s">
        <v>282</v>
      </c>
      <c r="H40" s="4"/>
      <c r="I40" s="1">
        <f t="shared" ca="1" si="4"/>
        <v>1483</v>
      </c>
      <c r="J40" s="1" t="str">
        <f t="shared" ca="1" si="5"/>
        <v>3. Mayor a 6 meses</v>
      </c>
      <c r="K40" t="str">
        <f t="shared" si="2"/>
        <v>NO</v>
      </c>
      <c r="L40" t="s">
        <v>186</v>
      </c>
      <c r="M40" t="s">
        <v>319</v>
      </c>
      <c r="N40" t="s">
        <v>187</v>
      </c>
      <c r="O40" t="s">
        <v>188</v>
      </c>
      <c r="P40" t="str">
        <f t="shared" si="6"/>
        <v>IVONNE KARINA SALVADOR MAYHUAStory TellingEVALUACION ANTERIOR</v>
      </c>
      <c r="Q40" t="str">
        <f>BASE[[#This Row],[NombresCalificado]]&amp;BASE[[#This Row],[TipoEvaluacion]]</f>
        <v>IVONNE KARINA SALVADOR MAYHUAEVALUACION ANTERIOR</v>
      </c>
      <c r="R40">
        <v>3</v>
      </c>
      <c r="S40" t="s">
        <v>5</v>
      </c>
      <c r="T40" t="s">
        <v>21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325</v>
      </c>
    </row>
    <row r="41" spans="1:31" x14ac:dyDescent="0.25">
      <c r="A41" t="s">
        <v>205</v>
      </c>
      <c r="B41" t="s">
        <v>211</v>
      </c>
      <c r="C41" t="s">
        <v>185</v>
      </c>
      <c r="D41" t="s">
        <v>216</v>
      </c>
      <c r="E41" t="s">
        <v>217</v>
      </c>
      <c r="F41" t="s">
        <v>249</v>
      </c>
      <c r="G41" t="s">
        <v>282</v>
      </c>
      <c r="H41" s="4"/>
      <c r="I41" s="1">
        <f t="shared" ca="1" si="4"/>
        <v>1483</v>
      </c>
      <c r="J41" s="1" t="str">
        <f t="shared" ca="1" si="5"/>
        <v>3. Mayor a 6 meses</v>
      </c>
      <c r="K41" t="str">
        <f t="shared" si="2"/>
        <v>NO</v>
      </c>
      <c r="L41" t="s">
        <v>186</v>
      </c>
      <c r="M41" t="s">
        <v>319</v>
      </c>
      <c r="N41" t="s">
        <v>187</v>
      </c>
      <c r="O41" t="s">
        <v>188</v>
      </c>
      <c r="P41" t="str">
        <f t="shared" si="6"/>
        <v>IVONNE KARINA SALVADOR MAYHUAStory TellingEVALUACION ANTERIOR</v>
      </c>
      <c r="Q41" t="str">
        <f>BASE[[#This Row],[NombresCalificado]]&amp;BASE[[#This Row],[TipoEvaluacion]]</f>
        <v>IVONNE KARINA SALVADOR MAYHUAEVALUACION ANTERIOR</v>
      </c>
      <c r="R41">
        <v>3</v>
      </c>
      <c r="S41" t="s">
        <v>5</v>
      </c>
      <c r="T41" t="s">
        <v>21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325</v>
      </c>
    </row>
    <row r="42" spans="1:31" x14ac:dyDescent="0.25">
      <c r="A42" t="s">
        <v>205</v>
      </c>
      <c r="B42" t="s">
        <v>211</v>
      </c>
      <c r="C42" t="s">
        <v>185</v>
      </c>
      <c r="D42" t="s">
        <v>216</v>
      </c>
      <c r="E42" t="s">
        <v>217</v>
      </c>
      <c r="F42" t="s">
        <v>249</v>
      </c>
      <c r="G42" t="s">
        <v>282</v>
      </c>
      <c r="H42" s="4"/>
      <c r="I42" s="1">
        <f t="shared" ca="1" si="4"/>
        <v>1483</v>
      </c>
      <c r="J42" s="1" t="str">
        <f t="shared" ca="1" si="5"/>
        <v>3. Mayor a 6 meses</v>
      </c>
      <c r="K42" t="str">
        <f t="shared" si="2"/>
        <v>NO</v>
      </c>
      <c r="L42" t="s">
        <v>186</v>
      </c>
      <c r="M42" t="s">
        <v>198</v>
      </c>
      <c r="N42" t="s">
        <v>187</v>
      </c>
      <c r="O42" t="s">
        <v>188</v>
      </c>
      <c r="P42" t="str">
        <f t="shared" si="6"/>
        <v>IVONNE KARINA SALVADOR MAYHUACaptura de valorEVALUACION ANTERIOR</v>
      </c>
      <c r="Q42" t="str">
        <f>BASE[[#This Row],[NombresCalificado]]&amp;BASE[[#This Row],[TipoEvaluacion]]</f>
        <v>IVONNE KARINA SALVADOR MAYHUAEVALUACION ANTERIOR</v>
      </c>
      <c r="R42">
        <v>2</v>
      </c>
      <c r="S42" t="s">
        <v>4</v>
      </c>
      <c r="T42" t="s">
        <v>21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325</v>
      </c>
    </row>
    <row r="43" spans="1:31" x14ac:dyDescent="0.25">
      <c r="A43" t="s">
        <v>205</v>
      </c>
      <c r="B43" t="s">
        <v>211</v>
      </c>
      <c r="C43" t="s">
        <v>185</v>
      </c>
      <c r="D43" t="s">
        <v>216</v>
      </c>
      <c r="E43" t="s">
        <v>217</v>
      </c>
      <c r="F43" t="s">
        <v>249</v>
      </c>
      <c r="G43" t="s">
        <v>282</v>
      </c>
      <c r="H43" s="4"/>
      <c r="I43" s="1">
        <f t="shared" ca="1" si="4"/>
        <v>1483</v>
      </c>
      <c r="J43" s="1" t="str">
        <f t="shared" ca="1" si="5"/>
        <v>3. Mayor a 6 meses</v>
      </c>
      <c r="K43" t="str">
        <f t="shared" si="2"/>
        <v>NO</v>
      </c>
      <c r="L43" t="s">
        <v>186</v>
      </c>
      <c r="M43" t="s">
        <v>198</v>
      </c>
      <c r="N43" t="s">
        <v>187</v>
      </c>
      <c r="O43" t="s">
        <v>188</v>
      </c>
      <c r="P43" t="str">
        <f t="shared" si="6"/>
        <v>IVONNE KARINA SALVADOR MAYHUACaptura de valorEVALUACION ANTERIOR</v>
      </c>
      <c r="Q43" t="str">
        <f>BASE[[#This Row],[NombresCalificado]]&amp;BASE[[#This Row],[TipoEvaluacion]]</f>
        <v>IVONNE KARINA SALVADOR MAYHUAEVALUACION ANTERIOR</v>
      </c>
      <c r="R43">
        <v>2</v>
      </c>
      <c r="S43" t="s">
        <v>4</v>
      </c>
      <c r="T43" t="s">
        <v>21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325</v>
      </c>
    </row>
    <row r="44" spans="1:31" x14ac:dyDescent="0.25">
      <c r="A44" t="s">
        <v>205</v>
      </c>
      <c r="B44" t="s">
        <v>211</v>
      </c>
      <c r="C44" t="s">
        <v>185</v>
      </c>
      <c r="D44" t="s">
        <v>216</v>
      </c>
      <c r="E44" t="s">
        <v>217</v>
      </c>
      <c r="F44" t="s">
        <v>249</v>
      </c>
      <c r="G44" t="s">
        <v>282</v>
      </c>
      <c r="H44" s="4"/>
      <c r="I44" s="1">
        <f t="shared" ca="1" si="4"/>
        <v>1483</v>
      </c>
      <c r="J44" s="1" t="str">
        <f t="shared" ca="1" si="5"/>
        <v>3. Mayor a 6 meses</v>
      </c>
      <c r="K44" t="str">
        <f t="shared" si="2"/>
        <v>NO</v>
      </c>
      <c r="L44" t="s">
        <v>186</v>
      </c>
      <c r="M44" t="s">
        <v>321</v>
      </c>
      <c r="N44" t="s">
        <v>29</v>
      </c>
      <c r="O44" t="s">
        <v>29</v>
      </c>
      <c r="P44" t="str">
        <f t="shared" si="6"/>
        <v>IVONNE KARINA SALVADOR MAYHUAInnovaciónEVALUACION ANTERIOR</v>
      </c>
      <c r="Q44" t="str">
        <f>BASE[[#This Row],[NombresCalificado]]&amp;BASE[[#This Row],[TipoEvaluacion]]</f>
        <v>IVONNE KARINA SALVADOR MAYHUAEVALUACION ANTERIOR</v>
      </c>
      <c r="R44">
        <v>2</v>
      </c>
      <c r="S44" t="s">
        <v>4</v>
      </c>
      <c r="T44" t="s">
        <v>21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325</v>
      </c>
    </row>
    <row r="45" spans="1:31" x14ac:dyDescent="0.25">
      <c r="A45" t="s">
        <v>205</v>
      </c>
      <c r="B45" t="s">
        <v>211</v>
      </c>
      <c r="C45" t="s">
        <v>185</v>
      </c>
      <c r="D45" t="s">
        <v>216</v>
      </c>
      <c r="E45" t="s">
        <v>217</v>
      </c>
      <c r="F45" t="s">
        <v>249</v>
      </c>
      <c r="G45" t="s">
        <v>282</v>
      </c>
      <c r="H45" s="4"/>
      <c r="I45" s="1">
        <f t="shared" ca="1" si="4"/>
        <v>1483</v>
      </c>
      <c r="J45" s="1" t="str">
        <f t="shared" ca="1" si="5"/>
        <v>3. Mayor a 6 meses</v>
      </c>
      <c r="K45" t="str">
        <f t="shared" si="2"/>
        <v>NO</v>
      </c>
      <c r="L45" t="s">
        <v>186</v>
      </c>
      <c r="M45" t="s">
        <v>321</v>
      </c>
      <c r="N45" t="s">
        <v>29</v>
      </c>
      <c r="O45" t="s">
        <v>29</v>
      </c>
      <c r="P45" t="str">
        <f t="shared" si="6"/>
        <v>IVONNE KARINA SALVADOR MAYHUAInnovaciónEVALUACION ANTERIOR</v>
      </c>
      <c r="Q45" t="str">
        <f>BASE[[#This Row],[NombresCalificado]]&amp;BASE[[#This Row],[TipoEvaluacion]]</f>
        <v>IVONNE KARINA SALVADOR MAYHUAEVALUACION ANTERIOR</v>
      </c>
      <c r="R45">
        <v>2</v>
      </c>
      <c r="S45" t="s">
        <v>4</v>
      </c>
      <c r="T45" t="s">
        <v>21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325</v>
      </c>
    </row>
    <row r="46" spans="1:31" x14ac:dyDescent="0.25">
      <c r="A46" t="s">
        <v>205</v>
      </c>
      <c r="B46" t="s">
        <v>211</v>
      </c>
      <c r="C46" t="s">
        <v>185</v>
      </c>
      <c r="D46" t="s">
        <v>216</v>
      </c>
      <c r="E46" t="s">
        <v>217</v>
      </c>
      <c r="F46" t="s">
        <v>249</v>
      </c>
      <c r="G46" t="s">
        <v>282</v>
      </c>
      <c r="H46" s="4"/>
      <c r="I46" s="1">
        <f t="shared" ca="1" si="4"/>
        <v>1483</v>
      </c>
      <c r="J46" s="1" t="str">
        <f t="shared" ca="1" si="5"/>
        <v>3. Mayor a 6 meses</v>
      </c>
      <c r="K46" t="str">
        <f t="shared" si="2"/>
        <v>NO</v>
      </c>
      <c r="L46" t="s">
        <v>186</v>
      </c>
      <c r="M46" t="s">
        <v>323</v>
      </c>
      <c r="N46" t="s">
        <v>188</v>
      </c>
      <c r="O46" t="s">
        <v>188</v>
      </c>
      <c r="P46" t="str">
        <f t="shared" si="6"/>
        <v>IVONNE KARINA SALVADOR MAYHUAPrincipios de seguridadEVALUACION ANTERIOR</v>
      </c>
      <c r="Q46" t="str">
        <f>BASE[[#This Row],[NombresCalificado]]&amp;BASE[[#This Row],[TipoEvaluacion]]</f>
        <v>IVONNE KARINA SALVADOR MAYHUAEVALUACION ANTERIOR</v>
      </c>
      <c r="R46">
        <v>1</v>
      </c>
      <c r="S46" t="s">
        <v>6</v>
      </c>
      <c r="T46" t="s">
        <v>21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325</v>
      </c>
    </row>
    <row r="47" spans="1:31" x14ac:dyDescent="0.25">
      <c r="A47" t="s">
        <v>205</v>
      </c>
      <c r="B47" t="s">
        <v>211</v>
      </c>
      <c r="C47" t="s">
        <v>185</v>
      </c>
      <c r="D47" t="s">
        <v>216</v>
      </c>
      <c r="E47" t="s">
        <v>217</v>
      </c>
      <c r="F47" t="s">
        <v>249</v>
      </c>
      <c r="G47" t="s">
        <v>282</v>
      </c>
      <c r="H47" s="4"/>
      <c r="I47" s="1">
        <f t="shared" ca="1" si="4"/>
        <v>1483</v>
      </c>
      <c r="J47" s="1" t="str">
        <f t="shared" ca="1" si="5"/>
        <v>3. Mayor a 6 meses</v>
      </c>
      <c r="K47" t="str">
        <f t="shared" si="2"/>
        <v>NO</v>
      </c>
      <c r="L47" t="s">
        <v>186</v>
      </c>
      <c r="M47" t="s">
        <v>323</v>
      </c>
      <c r="N47" t="s">
        <v>188</v>
      </c>
      <c r="O47" t="s">
        <v>188</v>
      </c>
      <c r="P47" t="str">
        <f t="shared" si="6"/>
        <v>IVONNE KARINA SALVADOR MAYHUAPrincipios de seguridadEVALUACION ANTERIOR</v>
      </c>
      <c r="Q47" t="str">
        <f>BASE[[#This Row],[NombresCalificado]]&amp;BASE[[#This Row],[TipoEvaluacion]]</f>
        <v>IVONNE KARINA SALVADOR MAYHUAEVALUACION ANTERIOR</v>
      </c>
      <c r="R47">
        <v>1</v>
      </c>
      <c r="S47" t="s">
        <v>6</v>
      </c>
      <c r="T47" t="s">
        <v>21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325</v>
      </c>
    </row>
    <row r="48" spans="1:31" x14ac:dyDescent="0.25">
      <c r="A48" t="s">
        <v>205</v>
      </c>
      <c r="B48" t="s">
        <v>211</v>
      </c>
      <c r="C48" t="s">
        <v>185</v>
      </c>
      <c r="D48" t="s">
        <v>216</v>
      </c>
      <c r="E48" t="s">
        <v>217</v>
      </c>
      <c r="F48" t="s">
        <v>249</v>
      </c>
      <c r="G48" t="s">
        <v>282</v>
      </c>
      <c r="H48" s="4"/>
      <c r="I48" s="1">
        <f t="shared" ca="1" si="4"/>
        <v>1483</v>
      </c>
      <c r="J48" s="1" t="str">
        <f t="shared" ca="1" si="5"/>
        <v>3. Mayor a 6 meses</v>
      </c>
      <c r="K48" t="str">
        <f t="shared" si="2"/>
        <v>NO</v>
      </c>
      <c r="L48" t="s">
        <v>186</v>
      </c>
      <c r="M48" t="s">
        <v>322</v>
      </c>
      <c r="N48" t="s">
        <v>29</v>
      </c>
      <c r="O48" t="s">
        <v>29</v>
      </c>
      <c r="P48" t="str">
        <f t="shared" si="6"/>
        <v>IVONNE KARINA SALVADOR MAYHUAModelos BancariosEVALUACION ANTERIOR</v>
      </c>
      <c r="Q48" t="str">
        <f>BASE[[#This Row],[NombresCalificado]]&amp;BASE[[#This Row],[TipoEvaluacion]]</f>
        <v>IVONNE KARINA SALVADOR MAYHUAEVALUACION ANTERIOR</v>
      </c>
      <c r="R48">
        <v>3</v>
      </c>
      <c r="S48" t="s">
        <v>5</v>
      </c>
      <c r="T48" t="s">
        <v>21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325</v>
      </c>
    </row>
    <row r="49" spans="1:31" x14ac:dyDescent="0.25">
      <c r="A49" t="s">
        <v>205</v>
      </c>
      <c r="B49" t="s">
        <v>211</v>
      </c>
      <c r="C49" t="s">
        <v>185</v>
      </c>
      <c r="D49" t="s">
        <v>216</v>
      </c>
      <c r="E49" t="s">
        <v>217</v>
      </c>
      <c r="F49" t="s">
        <v>249</v>
      </c>
      <c r="G49" t="s">
        <v>282</v>
      </c>
      <c r="H49" s="4"/>
      <c r="I49" s="1">
        <f t="shared" ca="1" si="4"/>
        <v>1483</v>
      </c>
      <c r="J49" s="1" t="str">
        <f t="shared" ca="1" si="5"/>
        <v>3. Mayor a 6 meses</v>
      </c>
      <c r="K49" t="str">
        <f t="shared" si="2"/>
        <v>NO</v>
      </c>
      <c r="L49" t="s">
        <v>186</v>
      </c>
      <c r="M49" t="s">
        <v>322</v>
      </c>
      <c r="N49" t="s">
        <v>29</v>
      </c>
      <c r="O49" t="s">
        <v>29</v>
      </c>
      <c r="P49" t="str">
        <f t="shared" si="6"/>
        <v>IVONNE KARINA SALVADOR MAYHUAModelos BancariosEVALUACION ANTERIOR</v>
      </c>
      <c r="Q49" t="str">
        <f>BASE[[#This Row],[NombresCalificado]]&amp;BASE[[#This Row],[TipoEvaluacion]]</f>
        <v>IVONNE KARINA SALVADOR MAYHUAEVALUACION ANTERIOR</v>
      </c>
      <c r="R49">
        <v>3</v>
      </c>
      <c r="S49" t="s">
        <v>5</v>
      </c>
      <c r="T49" t="s">
        <v>21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325</v>
      </c>
    </row>
    <row r="50" spans="1:31" x14ac:dyDescent="0.25">
      <c r="A50" t="s">
        <v>205</v>
      </c>
      <c r="B50" t="s">
        <v>211</v>
      </c>
      <c r="C50" t="s">
        <v>185</v>
      </c>
      <c r="D50" t="s">
        <v>216</v>
      </c>
      <c r="E50" t="s">
        <v>217</v>
      </c>
      <c r="F50" t="s">
        <v>249</v>
      </c>
      <c r="G50" t="s">
        <v>282</v>
      </c>
      <c r="H50" s="4"/>
      <c r="I50" s="1">
        <f t="shared" ca="1" si="4"/>
        <v>1483</v>
      </c>
      <c r="J50" s="1" t="str">
        <f t="shared" ca="1" si="5"/>
        <v>3. Mayor a 6 meses</v>
      </c>
      <c r="K50" t="str">
        <f t="shared" si="2"/>
        <v>NO</v>
      </c>
      <c r="L50" t="s">
        <v>186</v>
      </c>
      <c r="M50" t="s">
        <v>324</v>
      </c>
      <c r="N50" t="s">
        <v>29</v>
      </c>
      <c r="O50" t="s">
        <v>29</v>
      </c>
      <c r="P50" t="str">
        <f t="shared" si="6"/>
        <v>IVONNE KARINA SALVADOR MAYHUAFrameworks de arquitectura empresarialEVALUACION ANTERIOR</v>
      </c>
      <c r="Q50" t="str">
        <f>BASE[[#This Row],[NombresCalificado]]&amp;BASE[[#This Row],[TipoEvaluacion]]</f>
        <v>IVONNE KARINA SALVADOR MAYHUAEVALUACION ANTERIOR</v>
      </c>
      <c r="R50">
        <v>2</v>
      </c>
      <c r="S50" t="s">
        <v>4</v>
      </c>
      <c r="T50" t="s">
        <v>21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325</v>
      </c>
    </row>
    <row r="51" spans="1:31" x14ac:dyDescent="0.25">
      <c r="A51" t="s">
        <v>205</v>
      </c>
      <c r="B51" t="s">
        <v>211</v>
      </c>
      <c r="C51" t="s">
        <v>185</v>
      </c>
      <c r="D51" t="s">
        <v>216</v>
      </c>
      <c r="E51" t="s">
        <v>217</v>
      </c>
      <c r="F51" t="s">
        <v>249</v>
      </c>
      <c r="G51" t="s">
        <v>282</v>
      </c>
      <c r="H51" s="4"/>
      <c r="I51" s="1">
        <f t="shared" ca="1" si="4"/>
        <v>1483</v>
      </c>
      <c r="J51" s="1" t="str">
        <f t="shared" ca="1" si="5"/>
        <v>3. Mayor a 6 meses</v>
      </c>
      <c r="K51" t="str">
        <f t="shared" si="2"/>
        <v>NO</v>
      </c>
      <c r="L51" t="s">
        <v>186</v>
      </c>
      <c r="M51" t="s">
        <v>324</v>
      </c>
      <c r="N51" t="s">
        <v>29</v>
      </c>
      <c r="O51" t="s">
        <v>29</v>
      </c>
      <c r="P51" t="str">
        <f t="shared" si="6"/>
        <v>IVONNE KARINA SALVADOR MAYHUAFrameworks de arquitectura empresarialEVALUACION ANTERIOR</v>
      </c>
      <c r="Q51" t="str">
        <f>BASE[[#This Row],[NombresCalificado]]&amp;BASE[[#This Row],[TipoEvaluacion]]</f>
        <v>IVONNE KARINA SALVADOR MAYHUAEVALUACION ANTERIOR</v>
      </c>
      <c r="R51">
        <v>3</v>
      </c>
      <c r="S51" t="s">
        <v>5</v>
      </c>
      <c r="T51" t="s">
        <v>21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325</v>
      </c>
    </row>
    <row r="52" spans="1:31" x14ac:dyDescent="0.25">
      <c r="A52" t="s">
        <v>205</v>
      </c>
      <c r="B52" t="s">
        <v>211</v>
      </c>
      <c r="C52" t="s">
        <v>185</v>
      </c>
      <c r="D52" t="s">
        <v>216</v>
      </c>
      <c r="E52" t="s">
        <v>217</v>
      </c>
      <c r="F52" t="s">
        <v>249</v>
      </c>
      <c r="G52" t="s">
        <v>282</v>
      </c>
      <c r="H52" s="4"/>
      <c r="I52" s="1">
        <f t="shared" ca="1" si="4"/>
        <v>1483</v>
      </c>
      <c r="J52" s="1" t="str">
        <f t="shared" ca="1" si="5"/>
        <v>3. Mayor a 6 meses</v>
      </c>
      <c r="K52" t="str">
        <f t="shared" si="2"/>
        <v>NO</v>
      </c>
      <c r="L52" t="s">
        <v>186</v>
      </c>
      <c r="M52" t="s">
        <v>193</v>
      </c>
      <c r="N52" t="s">
        <v>188</v>
      </c>
      <c r="O52" t="s">
        <v>188</v>
      </c>
      <c r="P52" t="str">
        <f t="shared" si="6"/>
        <v>IVONNE KARINA SALVADOR MAYHUACloudEVALUACION ANTERIOR</v>
      </c>
      <c r="Q52" t="str">
        <f>BASE[[#This Row],[NombresCalificado]]&amp;BASE[[#This Row],[TipoEvaluacion]]</f>
        <v>IVONNE KARINA SALVADOR MAYHUAEVALUACION ANTERIOR</v>
      </c>
      <c r="R52">
        <v>1</v>
      </c>
      <c r="S52" t="s">
        <v>6</v>
      </c>
      <c r="T52" t="s">
        <v>21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325</v>
      </c>
    </row>
    <row r="53" spans="1:31" x14ac:dyDescent="0.25">
      <c r="A53" t="s">
        <v>205</v>
      </c>
      <c r="B53" t="s">
        <v>211</v>
      </c>
      <c r="C53" t="s">
        <v>185</v>
      </c>
      <c r="D53" t="s">
        <v>216</v>
      </c>
      <c r="E53" t="s">
        <v>217</v>
      </c>
      <c r="F53" t="s">
        <v>249</v>
      </c>
      <c r="G53" t="s">
        <v>282</v>
      </c>
      <c r="H53" s="4"/>
      <c r="I53" s="1">
        <f t="shared" ca="1" si="4"/>
        <v>1483</v>
      </c>
      <c r="J53" s="1" t="str">
        <f t="shared" ca="1" si="5"/>
        <v>3. Mayor a 6 meses</v>
      </c>
      <c r="K53" t="str">
        <f t="shared" si="2"/>
        <v>NO</v>
      </c>
      <c r="L53" t="s">
        <v>186</v>
      </c>
      <c r="M53" t="s">
        <v>193</v>
      </c>
      <c r="N53" t="s">
        <v>188</v>
      </c>
      <c r="O53" t="s">
        <v>188</v>
      </c>
      <c r="P53" t="str">
        <f t="shared" si="6"/>
        <v>IVONNE KARINA SALVADOR MAYHUACloudEVALUACION ANTERIOR</v>
      </c>
      <c r="Q53" t="str">
        <f>BASE[[#This Row],[NombresCalificado]]&amp;BASE[[#This Row],[TipoEvaluacion]]</f>
        <v>IVONNE KARINA SALVADOR MAYHUAEVALUACION ANTERIOR</v>
      </c>
      <c r="R53">
        <v>1</v>
      </c>
      <c r="S53" t="s">
        <v>6</v>
      </c>
      <c r="T53" t="s">
        <v>21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4</v>
      </c>
      <c r="AB53" s="17" t="str" cm="1">
        <f t="array" ref="AB53">_xlfn.IFS(AA53=0,"No evidenciado",AA53=1,"Novato",AA53=2,"Principiante avanzado",AA53=3,"Competente",AA53=4,"Proficiente",AA53=5,"Master")</f>
        <v>Proficiente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325</v>
      </c>
    </row>
    <row r="54" spans="1:31" x14ac:dyDescent="0.25">
      <c r="A54" t="s">
        <v>205</v>
      </c>
      <c r="B54" t="s">
        <v>211</v>
      </c>
      <c r="C54" t="s">
        <v>185</v>
      </c>
      <c r="D54" t="s">
        <v>216</v>
      </c>
      <c r="E54" t="s">
        <v>217</v>
      </c>
      <c r="F54" t="s">
        <v>249</v>
      </c>
      <c r="G54" t="s">
        <v>282</v>
      </c>
      <c r="H54" s="4"/>
      <c r="I54" s="1">
        <f t="shared" ca="1" si="4"/>
        <v>1483</v>
      </c>
      <c r="J54" s="1" t="str">
        <f t="shared" ca="1" si="5"/>
        <v>3. Mayor a 6 meses</v>
      </c>
      <c r="K54" t="str">
        <f t="shared" si="2"/>
        <v>NO</v>
      </c>
      <c r="L54" t="s">
        <v>186</v>
      </c>
      <c r="M54" t="s">
        <v>313</v>
      </c>
      <c r="N54" t="s">
        <v>188</v>
      </c>
      <c r="O54" t="s">
        <v>188</v>
      </c>
      <c r="P54" t="str">
        <f t="shared" si="6"/>
        <v>IVONNE KARINA SALVADOR MAYHUAPatrones de arquitectura tecnológicaEVALUACION ANTERIOR</v>
      </c>
      <c r="Q54" t="str">
        <f>BASE[[#This Row],[NombresCalificado]]&amp;BASE[[#This Row],[TipoEvaluacion]]</f>
        <v>IVONNE KARINA SALVADOR MAYHUAEVALUACION ANTERIOR</v>
      </c>
      <c r="R54">
        <v>2</v>
      </c>
      <c r="S54" t="s">
        <v>4</v>
      </c>
      <c r="T54" t="s">
        <v>21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4</v>
      </c>
      <c r="AB54" s="17" t="str" cm="1">
        <f t="array" ref="AB54">_xlfn.IFS(AA54=0,"No evidenciado",AA54=1,"Novato",AA54=2,"Principiante avanzado",AA54=3,"Competente",AA54=4,"Proficiente",AA54=5,"Master")</f>
        <v>Proficiente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325</v>
      </c>
    </row>
    <row r="55" spans="1:31" x14ac:dyDescent="0.25">
      <c r="A55" t="s">
        <v>205</v>
      </c>
      <c r="B55" t="s">
        <v>211</v>
      </c>
      <c r="C55" t="s">
        <v>185</v>
      </c>
      <c r="D55" t="s">
        <v>216</v>
      </c>
      <c r="E55" t="s">
        <v>217</v>
      </c>
      <c r="F55" t="s">
        <v>249</v>
      </c>
      <c r="G55" t="s">
        <v>282</v>
      </c>
      <c r="H55" s="4"/>
      <c r="I55" s="1">
        <f t="shared" ca="1" si="4"/>
        <v>1483</v>
      </c>
      <c r="J55" s="1" t="str">
        <f t="shared" ca="1" si="5"/>
        <v>3. Mayor a 6 meses</v>
      </c>
      <c r="K55" t="str">
        <f t="shared" si="2"/>
        <v>NO</v>
      </c>
      <c r="L55" t="s">
        <v>186</v>
      </c>
      <c r="M55" t="s">
        <v>313</v>
      </c>
      <c r="N55" t="s">
        <v>188</v>
      </c>
      <c r="O55" t="s">
        <v>188</v>
      </c>
      <c r="P55" t="str">
        <f t="shared" si="6"/>
        <v>IVONNE KARINA SALVADOR MAYHUAPatrones de arquitectura tecnológicaEVALUACION ANTERIOR</v>
      </c>
      <c r="Q55" t="str">
        <f>BASE[[#This Row],[NombresCalificado]]&amp;BASE[[#This Row],[TipoEvaluacion]]</f>
        <v>IVONNE KARINA SALVADOR MAYHUAEVALUACION ANTERIOR</v>
      </c>
      <c r="R55">
        <v>1</v>
      </c>
      <c r="S55" t="s">
        <v>6</v>
      </c>
      <c r="T55" t="s">
        <v>21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4</v>
      </c>
      <c r="AB55" s="17" t="str" cm="1">
        <f t="array" ref="AB55">_xlfn.IFS(AA55=0,"No evidenciado",AA55=1,"Novato",AA55=2,"Principiante avanzado",AA55=3,"Competente",AA55=4,"Proficiente",AA55=5,"Master")</f>
        <v>Proficiente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325</v>
      </c>
    </row>
    <row r="56" spans="1:31" x14ac:dyDescent="0.25">
      <c r="A56" t="s">
        <v>205</v>
      </c>
      <c r="B56" t="s">
        <v>211</v>
      </c>
      <c r="C56" t="s">
        <v>185</v>
      </c>
      <c r="D56" t="s">
        <v>216</v>
      </c>
      <c r="E56" t="s">
        <v>217</v>
      </c>
      <c r="F56" t="s">
        <v>249</v>
      </c>
      <c r="G56" t="s">
        <v>282</v>
      </c>
      <c r="H56" s="4"/>
      <c r="I56" s="1">
        <f t="shared" ca="1" si="4"/>
        <v>1483</v>
      </c>
      <c r="J56" s="1" t="str">
        <f t="shared" ca="1" si="5"/>
        <v>3. Mayor a 6 meses</v>
      </c>
      <c r="K56" t="str">
        <f t="shared" si="2"/>
        <v>NO</v>
      </c>
      <c r="L56" t="s">
        <v>186</v>
      </c>
      <c r="M56" t="s">
        <v>314</v>
      </c>
      <c r="N56" t="s">
        <v>187</v>
      </c>
      <c r="O56" t="s">
        <v>188</v>
      </c>
      <c r="P56" t="str">
        <f t="shared" si="6"/>
        <v>IVONNE KARINA SALVADOR MAYHUASoluciones de industriaEVALUACION ANTERIOR</v>
      </c>
      <c r="Q56" t="str">
        <f>BASE[[#This Row],[NombresCalificado]]&amp;BASE[[#This Row],[TipoEvaluacion]]</f>
        <v>IVONNE KARINA SALVADOR MAYHUAEVALUACION ANTERIOR</v>
      </c>
      <c r="R56">
        <v>3</v>
      </c>
      <c r="S56" t="s">
        <v>5</v>
      </c>
      <c r="T56" t="s">
        <v>21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4</v>
      </c>
      <c r="AB56" s="17" t="str" cm="1">
        <f t="array" ref="AB56">_xlfn.IFS(AA56=0,"No evidenciado",AA56=1,"Novato",AA56=2,"Principiante avanzado",AA56=3,"Competente",AA56=4,"Proficiente",AA56=5,"Master")</f>
        <v>Proficiente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325</v>
      </c>
    </row>
    <row r="57" spans="1:31" x14ac:dyDescent="0.25">
      <c r="A57" t="s">
        <v>205</v>
      </c>
      <c r="B57" t="s">
        <v>211</v>
      </c>
      <c r="C57" t="s">
        <v>185</v>
      </c>
      <c r="D57" t="s">
        <v>216</v>
      </c>
      <c r="E57" t="s">
        <v>217</v>
      </c>
      <c r="F57" t="s">
        <v>249</v>
      </c>
      <c r="G57" t="s">
        <v>282</v>
      </c>
      <c r="H57" s="4"/>
      <c r="I57" s="1">
        <f t="shared" ca="1" si="4"/>
        <v>1483</v>
      </c>
      <c r="J57" s="1" t="str">
        <f t="shared" ca="1" si="5"/>
        <v>3. Mayor a 6 meses</v>
      </c>
      <c r="K57" t="str">
        <f t="shared" si="2"/>
        <v>NO</v>
      </c>
      <c r="L57" t="s">
        <v>186</v>
      </c>
      <c r="M57" t="s">
        <v>314</v>
      </c>
      <c r="N57" t="s">
        <v>187</v>
      </c>
      <c r="O57" t="s">
        <v>188</v>
      </c>
      <c r="P57" t="str">
        <f t="shared" si="6"/>
        <v>IVONNE KARINA SALVADOR MAYHUASoluciones de industriaEVALUACION ANTERIOR</v>
      </c>
      <c r="Q57" t="str">
        <f>BASE[[#This Row],[NombresCalificado]]&amp;BASE[[#This Row],[TipoEvaluacion]]</f>
        <v>IVONNE KARINA SALVADOR MAYHUAEVALUACION ANTERIOR</v>
      </c>
      <c r="R57">
        <v>3</v>
      </c>
      <c r="S57" t="s">
        <v>5</v>
      </c>
      <c r="T57" t="s">
        <v>21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4</v>
      </c>
      <c r="AB57" s="17" t="str" cm="1">
        <f t="array" ref="AB57">_xlfn.IFS(AA57=0,"No evidenciado",AA57=1,"Novato",AA57=2,"Principiante avanzado",AA57=3,"Competente",AA57=4,"Proficiente",AA57=5,"Master")</f>
        <v>Proficiente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325</v>
      </c>
    </row>
    <row r="58" spans="1:31" x14ac:dyDescent="0.25">
      <c r="A58" t="s">
        <v>205</v>
      </c>
      <c r="B58" t="s">
        <v>211</v>
      </c>
      <c r="C58" t="s">
        <v>185</v>
      </c>
      <c r="D58" t="s">
        <v>216</v>
      </c>
      <c r="E58" t="s">
        <v>217</v>
      </c>
      <c r="F58" t="s">
        <v>249</v>
      </c>
      <c r="G58" t="s">
        <v>282</v>
      </c>
      <c r="H58" s="4"/>
      <c r="I58" s="1">
        <f t="shared" ca="1" si="4"/>
        <v>1483</v>
      </c>
      <c r="J58" s="1" t="str">
        <f t="shared" ca="1" si="5"/>
        <v>3. Mayor a 6 meses</v>
      </c>
      <c r="K58" t="str">
        <f t="shared" si="2"/>
        <v>NO</v>
      </c>
      <c r="L58" t="s">
        <v>186</v>
      </c>
      <c r="M58" t="s">
        <v>197</v>
      </c>
      <c r="N58" t="s">
        <v>187</v>
      </c>
      <c r="O58" t="s">
        <v>188</v>
      </c>
      <c r="P58" t="str">
        <f t="shared" si="6"/>
        <v>IVONNE KARINA SALVADOR MAYHUAArquitectura de datos BCPEVALUACION ANTERIOR</v>
      </c>
      <c r="Q58" t="str">
        <f>BASE[[#This Row],[NombresCalificado]]&amp;BASE[[#This Row],[TipoEvaluacion]]</f>
        <v>IVONNE KARINA SALVADOR MAYHUAEVALUACION ANTERIOR</v>
      </c>
      <c r="R58">
        <v>3</v>
      </c>
      <c r="S58" t="s">
        <v>5</v>
      </c>
      <c r="T58" t="s">
        <v>21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4</v>
      </c>
      <c r="AB58" s="17" t="str" cm="1">
        <f t="array" ref="AB58">_xlfn.IFS(AA58=0,"No evidenciado",AA58=1,"Novato",AA58=2,"Principiante avanzado",AA58=3,"Competente",AA58=4,"Proficiente",AA58=5,"Master")</f>
        <v>Proficiente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325</v>
      </c>
    </row>
    <row r="59" spans="1:31" x14ac:dyDescent="0.25">
      <c r="A59" t="s">
        <v>205</v>
      </c>
      <c r="B59" t="s">
        <v>211</v>
      </c>
      <c r="C59" t="s">
        <v>185</v>
      </c>
      <c r="D59" t="s">
        <v>216</v>
      </c>
      <c r="E59" t="s">
        <v>217</v>
      </c>
      <c r="F59" t="s">
        <v>249</v>
      </c>
      <c r="G59" t="s">
        <v>282</v>
      </c>
      <c r="H59" s="4"/>
      <c r="I59" s="1">
        <f t="shared" ca="1" si="4"/>
        <v>1483</v>
      </c>
      <c r="J59" s="1" t="str">
        <f t="shared" ca="1" si="5"/>
        <v>3. Mayor a 6 meses</v>
      </c>
      <c r="K59" t="str">
        <f t="shared" si="2"/>
        <v>NO</v>
      </c>
      <c r="L59" t="s">
        <v>186</v>
      </c>
      <c r="M59" t="s">
        <v>197</v>
      </c>
      <c r="N59" t="s">
        <v>187</v>
      </c>
      <c r="O59" t="s">
        <v>188</v>
      </c>
      <c r="P59" t="str">
        <f t="shared" si="6"/>
        <v>IVONNE KARINA SALVADOR MAYHUAArquitectura de datos BCPEVALUACION ANTERIOR</v>
      </c>
      <c r="Q59" t="str">
        <f>BASE[[#This Row],[NombresCalificado]]&amp;BASE[[#This Row],[TipoEvaluacion]]</f>
        <v>IVONNE KARINA SALVADOR MAYHUAEVALUACION ANTERIOR</v>
      </c>
      <c r="R59">
        <v>3</v>
      </c>
      <c r="S59" t="s">
        <v>5</v>
      </c>
      <c r="T59" t="s">
        <v>21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4</v>
      </c>
      <c r="AB59" s="17" t="str" cm="1">
        <f t="array" ref="AB59">_xlfn.IFS(AA59=0,"No evidenciado",AA59=1,"Novato",AA59=2,"Principiante avanzado",AA59=3,"Competente",AA59=4,"Proficiente",AA59=5,"Master")</f>
        <v>Proficiente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325</v>
      </c>
    </row>
    <row r="60" spans="1:31" x14ac:dyDescent="0.25">
      <c r="A60" t="s">
        <v>205</v>
      </c>
      <c r="B60" t="s">
        <v>211</v>
      </c>
      <c r="C60" t="s">
        <v>185</v>
      </c>
      <c r="D60" t="s">
        <v>216</v>
      </c>
      <c r="E60" t="s">
        <v>217</v>
      </c>
      <c r="F60" t="s">
        <v>249</v>
      </c>
      <c r="G60" t="s">
        <v>282</v>
      </c>
      <c r="H60" s="4"/>
      <c r="I60" s="1">
        <f t="shared" ca="1" si="4"/>
        <v>1483</v>
      </c>
      <c r="J60" s="1" t="str">
        <f t="shared" ca="1" si="5"/>
        <v>3. Mayor a 6 meses</v>
      </c>
      <c r="K60" t="str">
        <f t="shared" si="2"/>
        <v>NO</v>
      </c>
      <c r="L60" t="s">
        <v>186</v>
      </c>
      <c r="M60" t="s">
        <v>316</v>
      </c>
      <c r="N60" t="s">
        <v>187</v>
      </c>
      <c r="O60" t="s">
        <v>188</v>
      </c>
      <c r="P60" t="str">
        <f t="shared" si="6"/>
        <v>IVONNE KARINA SALVADOR MAYHUAPlataforma de soluciones BCPEVALUACION ANTERIOR</v>
      </c>
      <c r="Q60" t="str">
        <f>BASE[[#This Row],[NombresCalificado]]&amp;BASE[[#This Row],[TipoEvaluacion]]</f>
        <v>IVONNE KARINA SALVADOR MAYHUAEVALUACION ANTERIOR</v>
      </c>
      <c r="R60">
        <v>2</v>
      </c>
      <c r="S60" t="s">
        <v>4</v>
      </c>
      <c r="T60" t="s">
        <v>21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4</v>
      </c>
      <c r="AB60" s="17" t="str" cm="1">
        <f t="array" ref="AB60">_xlfn.IFS(AA60=0,"No evidenciado",AA60=1,"Novato",AA60=2,"Principiante avanzado",AA60=3,"Competente",AA60=4,"Proficiente",AA60=5,"Master")</f>
        <v>Proficiente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325</v>
      </c>
    </row>
    <row r="61" spans="1:31" x14ac:dyDescent="0.25">
      <c r="A61" t="s">
        <v>205</v>
      </c>
      <c r="B61" t="s">
        <v>211</v>
      </c>
      <c r="C61" t="s">
        <v>185</v>
      </c>
      <c r="D61" t="s">
        <v>216</v>
      </c>
      <c r="E61" t="s">
        <v>217</v>
      </c>
      <c r="F61" t="s">
        <v>249</v>
      </c>
      <c r="G61" t="s">
        <v>282</v>
      </c>
      <c r="H61" s="4"/>
      <c r="I61" s="1">
        <f t="shared" ca="1" si="4"/>
        <v>1483</v>
      </c>
      <c r="J61" s="1" t="str">
        <f t="shared" ca="1" si="5"/>
        <v>3. Mayor a 6 meses</v>
      </c>
      <c r="K61" t="str">
        <f t="shared" si="2"/>
        <v>NO</v>
      </c>
      <c r="L61" t="s">
        <v>186</v>
      </c>
      <c r="M61" t="s">
        <v>316</v>
      </c>
      <c r="N61" t="s">
        <v>187</v>
      </c>
      <c r="O61" t="s">
        <v>188</v>
      </c>
      <c r="P61" t="str">
        <f t="shared" si="6"/>
        <v>IVONNE KARINA SALVADOR MAYHUAPlataforma de soluciones BCPEVALUACION ANTERIOR</v>
      </c>
      <c r="Q61" t="str">
        <f>BASE[[#This Row],[NombresCalificado]]&amp;BASE[[#This Row],[TipoEvaluacion]]</f>
        <v>IVONNE KARINA SALVADOR MAYHUAEVALUACION ANTERIOR</v>
      </c>
      <c r="R61">
        <v>3</v>
      </c>
      <c r="S61" t="s">
        <v>5</v>
      </c>
      <c r="T61" t="s">
        <v>21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4</v>
      </c>
      <c r="AB61" s="17" t="str" cm="1">
        <f t="array" ref="AB61">_xlfn.IFS(AA61=0,"No evidenciado",AA61=1,"Novato",AA61=2,"Principiante avanzado",AA61=3,"Competente",AA61=4,"Proficiente",AA61=5,"Master")</f>
        <v>Proficiente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325</v>
      </c>
    </row>
    <row r="62" spans="1:31" x14ac:dyDescent="0.25">
      <c r="A62" t="s">
        <v>205</v>
      </c>
      <c r="B62" t="s">
        <v>211</v>
      </c>
      <c r="C62" t="s">
        <v>185</v>
      </c>
      <c r="D62" t="s">
        <v>216</v>
      </c>
      <c r="E62" t="s">
        <v>217</v>
      </c>
      <c r="F62" t="s">
        <v>249</v>
      </c>
      <c r="G62" t="s">
        <v>282</v>
      </c>
      <c r="H62" s="4"/>
      <c r="I62" s="1">
        <f t="shared" ca="1" si="4"/>
        <v>1483</v>
      </c>
      <c r="J62" s="1" t="str">
        <f t="shared" ca="1" si="5"/>
        <v>3. Mayor a 6 meses</v>
      </c>
      <c r="K62" t="str">
        <f t="shared" si="2"/>
        <v>NO</v>
      </c>
      <c r="L62" t="s">
        <v>186</v>
      </c>
      <c r="M62" t="s">
        <v>315</v>
      </c>
      <c r="N62" t="s">
        <v>29</v>
      </c>
      <c r="O62" t="s">
        <v>29</v>
      </c>
      <c r="P62" t="str">
        <f t="shared" si="6"/>
        <v>IVONNE KARINA SALVADOR MAYHUAModeladoEVALUACION ANTERIOR</v>
      </c>
      <c r="Q62" t="str">
        <f>BASE[[#This Row],[NombresCalificado]]&amp;BASE[[#This Row],[TipoEvaluacion]]</f>
        <v>IVONNE KARINA SALVADOR MAYHUAEVALUACION ANTERIOR</v>
      </c>
      <c r="R62">
        <v>3</v>
      </c>
      <c r="S62" t="s">
        <v>5</v>
      </c>
      <c r="T62" t="s">
        <v>21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4</v>
      </c>
      <c r="AB62" s="17" t="str" cm="1">
        <f t="array" ref="AB62">_xlfn.IFS(AA62=0,"No evidenciado",AA62=1,"Novato",AA62=2,"Principiante avanzado",AA62=3,"Competente",AA62=4,"Proficiente",AA62=5,"Master")</f>
        <v>Proficiente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325</v>
      </c>
    </row>
    <row r="63" spans="1:31" x14ac:dyDescent="0.25">
      <c r="A63" t="s">
        <v>205</v>
      </c>
      <c r="B63" t="s">
        <v>211</v>
      </c>
      <c r="C63" t="s">
        <v>185</v>
      </c>
      <c r="D63" t="s">
        <v>216</v>
      </c>
      <c r="E63" t="s">
        <v>217</v>
      </c>
      <c r="F63" t="s">
        <v>249</v>
      </c>
      <c r="G63" t="s">
        <v>282</v>
      </c>
      <c r="H63" s="4"/>
      <c r="I63" s="1">
        <f t="shared" ca="1" si="4"/>
        <v>1483</v>
      </c>
      <c r="J63" s="1" t="str">
        <f t="shared" ca="1" si="5"/>
        <v>3. Mayor a 6 meses</v>
      </c>
      <c r="K63" t="str">
        <f t="shared" si="2"/>
        <v>NO</v>
      </c>
      <c r="L63" t="s">
        <v>186</v>
      </c>
      <c r="M63" t="s">
        <v>315</v>
      </c>
      <c r="N63" t="s">
        <v>29</v>
      </c>
      <c r="O63" t="s">
        <v>29</v>
      </c>
      <c r="P63" t="str">
        <f t="shared" si="6"/>
        <v>IVONNE KARINA SALVADOR MAYHUAModeladoEVALUACION ANTERIOR</v>
      </c>
      <c r="Q63" t="str">
        <f>BASE[[#This Row],[NombresCalificado]]&amp;BASE[[#This Row],[TipoEvaluacion]]</f>
        <v>IVONNE KARINA SALVADOR MAYHUAEVALUACION ANTERIOR</v>
      </c>
      <c r="R63">
        <v>3</v>
      </c>
      <c r="S63" t="s">
        <v>5</v>
      </c>
      <c r="T63" t="s">
        <v>21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4</v>
      </c>
      <c r="AB63" s="17" t="str" cm="1">
        <f t="array" ref="AB63">_xlfn.IFS(AA63=0,"No evidenciado",AA63=1,"Novato",AA63=2,"Principiante avanzado",AA63=3,"Competente",AA63=4,"Proficiente",AA63=5,"Master")</f>
        <v>Proficiente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325</v>
      </c>
    </row>
    <row r="64" spans="1:31" x14ac:dyDescent="0.25">
      <c r="A64" t="s">
        <v>205</v>
      </c>
      <c r="B64" t="s">
        <v>211</v>
      </c>
      <c r="C64" t="s">
        <v>185</v>
      </c>
      <c r="D64" t="s">
        <v>216</v>
      </c>
      <c r="E64" t="s">
        <v>217</v>
      </c>
      <c r="F64" t="s">
        <v>249</v>
      </c>
      <c r="G64" t="s">
        <v>282</v>
      </c>
      <c r="H64" s="4"/>
      <c r="I64" s="1">
        <f t="shared" ca="1" si="4"/>
        <v>1483</v>
      </c>
      <c r="J64" s="1" t="str">
        <f t="shared" ca="1" si="5"/>
        <v>3. Mayor a 6 meses</v>
      </c>
      <c r="K64" t="str">
        <f t="shared" si="2"/>
        <v>NO</v>
      </c>
      <c r="L64" t="s">
        <v>186</v>
      </c>
      <c r="M64" t="s">
        <v>199</v>
      </c>
      <c r="N64" t="s">
        <v>188</v>
      </c>
      <c r="O64" t="s">
        <v>188</v>
      </c>
      <c r="P64" t="str">
        <f t="shared" si="6"/>
        <v>IVONNE KARINA SALVADOR MAYHUAComplianceEVALUACION ANTERIOR</v>
      </c>
      <c r="Q64" t="str">
        <f>BASE[[#This Row],[NombresCalificado]]&amp;BASE[[#This Row],[TipoEvaluacion]]</f>
        <v>IVONNE KARINA SALVADOR MAYHUAEVALUACION ANTERIOR</v>
      </c>
      <c r="R64">
        <v>2</v>
      </c>
      <c r="S64" t="s">
        <v>4</v>
      </c>
      <c r="T64" t="s">
        <v>21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4</v>
      </c>
      <c r="AB64" s="17" t="str" cm="1">
        <f t="array" ref="AB64">_xlfn.IFS(AA64=0,"No evidenciado",AA64=1,"Novato",AA64=2,"Principiante avanzado",AA64=3,"Competente",AA64=4,"Proficiente",AA64=5,"Master")</f>
        <v>Proficiente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325</v>
      </c>
    </row>
    <row r="65" spans="1:31" x14ac:dyDescent="0.25">
      <c r="A65" t="s">
        <v>205</v>
      </c>
      <c r="B65" t="s">
        <v>211</v>
      </c>
      <c r="C65" t="s">
        <v>185</v>
      </c>
      <c r="D65" t="s">
        <v>216</v>
      </c>
      <c r="E65" t="s">
        <v>217</v>
      </c>
      <c r="F65" t="s">
        <v>249</v>
      </c>
      <c r="G65" t="s">
        <v>282</v>
      </c>
      <c r="H65" s="4"/>
      <c r="I65" s="1">
        <f t="shared" ca="1" si="4"/>
        <v>1483</v>
      </c>
      <c r="J65" s="1" t="str">
        <f t="shared" ca="1" si="5"/>
        <v>3. Mayor a 6 meses</v>
      </c>
      <c r="K65" t="str">
        <f t="shared" si="2"/>
        <v>NO</v>
      </c>
      <c r="L65" t="s">
        <v>186</v>
      </c>
      <c r="M65" t="s">
        <v>199</v>
      </c>
      <c r="N65" t="s">
        <v>188</v>
      </c>
      <c r="O65" t="s">
        <v>188</v>
      </c>
      <c r="P65" t="str">
        <f t="shared" si="6"/>
        <v>IVONNE KARINA SALVADOR MAYHUAComplianceEVALUACION ANTERIOR</v>
      </c>
      <c r="Q65" t="str">
        <f>BASE[[#This Row],[NombresCalificado]]&amp;BASE[[#This Row],[TipoEvaluacion]]</f>
        <v>IVONNE KARINA SALVADOR MAYHUAEVALUACION ANTERIOR</v>
      </c>
      <c r="R65">
        <v>2</v>
      </c>
      <c r="S65" t="s">
        <v>4</v>
      </c>
      <c r="T65" t="s">
        <v>21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4</v>
      </c>
      <c r="AB65" s="17" t="str" cm="1">
        <f t="array" ref="AB65">_xlfn.IFS(AA65=0,"No evidenciado",AA65=1,"Novato",AA65=2,"Principiante avanzado",AA65=3,"Competente",AA65=4,"Proficiente",AA65=5,"Master")</f>
        <v>Proficiente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325</v>
      </c>
    </row>
    <row r="66" spans="1:31" x14ac:dyDescent="0.25">
      <c r="A66" t="s">
        <v>205</v>
      </c>
      <c r="B66" t="s">
        <v>211</v>
      </c>
      <c r="C66" t="s">
        <v>185</v>
      </c>
      <c r="D66" t="s">
        <v>216</v>
      </c>
      <c r="E66" t="s">
        <v>217</v>
      </c>
      <c r="F66" t="s">
        <v>249</v>
      </c>
      <c r="G66" t="s">
        <v>282</v>
      </c>
      <c r="H66" s="4"/>
      <c r="I66" s="1">
        <f t="shared" ca="1" si="4"/>
        <v>1483</v>
      </c>
      <c r="J66" s="1" t="str">
        <f t="shared" ca="1" si="5"/>
        <v>3. Mayor a 6 meses</v>
      </c>
      <c r="K66" t="str">
        <f t="shared" ref="K66:K129" si="7">IF(COUNTIFS($E$2:$E$1174,E66,$O$2:$O$1174,"PRINCIPAL",$R$2:$R$1174,0)&gt;0,"SI","NO")</f>
        <v>NO</v>
      </c>
      <c r="L66" t="s">
        <v>186</v>
      </c>
      <c r="M66" t="s">
        <v>317</v>
      </c>
      <c r="N66" t="s">
        <v>29</v>
      </c>
      <c r="O66" t="s">
        <v>29</v>
      </c>
      <c r="P66" t="str">
        <f t="shared" si="6"/>
        <v>IVONNE KARINA SALVADOR MAYHUANegocio bancarioEVALUACION ANTERIOR</v>
      </c>
      <c r="Q66" t="str">
        <f>BASE[[#This Row],[NombresCalificado]]&amp;BASE[[#This Row],[TipoEvaluacion]]</f>
        <v>IVONNE KARINA SALVADOR MAYHUAEVALUACION ANTERIOR</v>
      </c>
      <c r="R66">
        <v>4</v>
      </c>
      <c r="S66" t="s">
        <v>7</v>
      </c>
      <c r="T66" t="s">
        <v>21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4</v>
      </c>
      <c r="AB66" s="17" t="str" cm="1">
        <f t="array" ref="AB66">_xlfn.IFS(AA66=0,"No evidenciado",AA66=1,"Novato",AA66=2,"Principiante avanzado",AA66=3,"Competente",AA66=4,"Proficiente",AA66=5,"Master")</f>
        <v>Proficiente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325</v>
      </c>
    </row>
    <row r="67" spans="1:31" x14ac:dyDescent="0.25">
      <c r="A67" t="s">
        <v>205</v>
      </c>
      <c r="B67" t="s">
        <v>211</v>
      </c>
      <c r="C67" t="s">
        <v>185</v>
      </c>
      <c r="D67" t="s">
        <v>216</v>
      </c>
      <c r="E67" t="s">
        <v>217</v>
      </c>
      <c r="F67" t="s">
        <v>249</v>
      </c>
      <c r="G67" t="s">
        <v>282</v>
      </c>
      <c r="H67" s="4"/>
      <c r="I67" s="1">
        <f t="shared" ca="1" si="4"/>
        <v>1483</v>
      </c>
      <c r="J67" s="1" t="str">
        <f t="shared" ca="1" si="5"/>
        <v>3. Mayor a 6 meses</v>
      </c>
      <c r="K67" t="str">
        <f t="shared" si="7"/>
        <v>NO</v>
      </c>
      <c r="L67" t="s">
        <v>186</v>
      </c>
      <c r="M67" t="s">
        <v>317</v>
      </c>
      <c r="N67" t="s">
        <v>29</v>
      </c>
      <c r="O67" t="s">
        <v>29</v>
      </c>
      <c r="P67" t="str">
        <f t="shared" si="6"/>
        <v>IVONNE KARINA SALVADOR MAYHUANegocio bancarioEVALUACION ANTERIOR</v>
      </c>
      <c r="Q67" t="str">
        <f>BASE[[#This Row],[NombresCalificado]]&amp;BASE[[#This Row],[TipoEvaluacion]]</f>
        <v>IVONNE KARINA SALVADOR MAYHUAEVALUACION ANTERIOR</v>
      </c>
      <c r="R67">
        <v>4</v>
      </c>
      <c r="S67" t="s">
        <v>7</v>
      </c>
      <c r="T67" t="s">
        <v>21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4</v>
      </c>
      <c r="AB67" s="17" t="str" cm="1">
        <f t="array" ref="AB67">_xlfn.IFS(AA67=0,"No evidenciado",AA67=1,"Novato",AA67=2,"Principiante avanzado",AA67=3,"Competente",AA67=4,"Proficiente",AA67=5,"Master")</f>
        <v>Proficiente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325</v>
      </c>
    </row>
    <row r="68" spans="1:31" x14ac:dyDescent="0.25">
      <c r="A68" t="s">
        <v>205</v>
      </c>
      <c r="B68" t="s">
        <v>211</v>
      </c>
      <c r="C68" t="s">
        <v>185</v>
      </c>
      <c r="D68" t="s">
        <v>216</v>
      </c>
      <c r="E68" t="s">
        <v>217</v>
      </c>
      <c r="F68" t="s">
        <v>249</v>
      </c>
      <c r="G68" t="s">
        <v>282</v>
      </c>
      <c r="H68" s="4"/>
      <c r="I68" s="1">
        <f t="shared" ca="1" si="4"/>
        <v>1483</v>
      </c>
      <c r="J68" s="1" t="str">
        <f t="shared" ca="1" si="5"/>
        <v>3. Mayor a 6 meses</v>
      </c>
      <c r="K68" t="str">
        <f t="shared" si="7"/>
        <v>NO</v>
      </c>
      <c r="L68" t="s">
        <v>186</v>
      </c>
      <c r="M68" t="s">
        <v>318</v>
      </c>
      <c r="N68" t="s">
        <v>188</v>
      </c>
      <c r="O68" t="s">
        <v>188</v>
      </c>
      <c r="P68" t="str">
        <f t="shared" si="6"/>
        <v>IVONNE KARINA SALVADOR MAYHUAEvolución ágil de productos digitalesEVALUACION ANTERIOR</v>
      </c>
      <c r="Q68" t="str">
        <f>BASE[[#This Row],[NombresCalificado]]&amp;BASE[[#This Row],[TipoEvaluacion]]</f>
        <v>IVONNE KARINA SALVADOR MAYHUAEVALUACION ANTERIOR</v>
      </c>
      <c r="R68">
        <v>3</v>
      </c>
      <c r="S68" t="s">
        <v>5</v>
      </c>
      <c r="T68" t="s">
        <v>21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325</v>
      </c>
    </row>
    <row r="69" spans="1:31" x14ac:dyDescent="0.25">
      <c r="A69" t="s">
        <v>205</v>
      </c>
      <c r="B69" t="s">
        <v>211</v>
      </c>
      <c r="C69" t="s">
        <v>185</v>
      </c>
      <c r="D69" t="s">
        <v>216</v>
      </c>
      <c r="E69" t="s">
        <v>217</v>
      </c>
      <c r="F69" t="s">
        <v>249</v>
      </c>
      <c r="G69" t="s">
        <v>282</v>
      </c>
      <c r="H69" s="4"/>
      <c r="I69" s="1">
        <f t="shared" ca="1" si="4"/>
        <v>1483</v>
      </c>
      <c r="J69" s="1" t="str">
        <f t="shared" ca="1" si="5"/>
        <v>3. Mayor a 6 meses</v>
      </c>
      <c r="K69" t="str">
        <f t="shared" si="7"/>
        <v>NO</v>
      </c>
      <c r="L69" t="s">
        <v>186</v>
      </c>
      <c r="M69" t="s">
        <v>318</v>
      </c>
      <c r="N69" t="s">
        <v>188</v>
      </c>
      <c r="O69" t="s">
        <v>188</v>
      </c>
      <c r="P69" t="str">
        <f t="shared" si="6"/>
        <v>IVONNE KARINA SALVADOR MAYHUAEvolución ágil de productos digitalesEVALUACION ANTERIOR</v>
      </c>
      <c r="Q69" t="str">
        <f>BASE[[#This Row],[NombresCalificado]]&amp;BASE[[#This Row],[TipoEvaluacion]]</f>
        <v>IVONNE KARINA SALVADOR MAYHUAEVALUACION ANTERIOR</v>
      </c>
      <c r="R69">
        <v>3</v>
      </c>
      <c r="S69" t="s">
        <v>5</v>
      </c>
      <c r="T69" t="s">
        <v>21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325</v>
      </c>
    </row>
    <row r="70" spans="1:31" x14ac:dyDescent="0.25">
      <c r="A70" t="s">
        <v>205</v>
      </c>
      <c r="B70" t="s">
        <v>211</v>
      </c>
      <c r="C70" t="s">
        <v>185</v>
      </c>
      <c r="D70" t="s">
        <v>216</v>
      </c>
      <c r="E70" t="s">
        <v>217</v>
      </c>
      <c r="F70" t="s">
        <v>249</v>
      </c>
      <c r="G70" t="s">
        <v>282</v>
      </c>
      <c r="H70" s="4"/>
      <c r="I70" s="1">
        <f t="shared" ca="1" si="4"/>
        <v>1483</v>
      </c>
      <c r="J70" s="1" t="str">
        <f t="shared" ca="1" si="5"/>
        <v>3. Mayor a 6 meses</v>
      </c>
      <c r="K70" t="str">
        <f t="shared" si="7"/>
        <v>NO</v>
      </c>
      <c r="L70" t="s">
        <v>186</v>
      </c>
      <c r="M70" t="s">
        <v>200</v>
      </c>
      <c r="N70" t="s">
        <v>187</v>
      </c>
      <c r="O70" t="s">
        <v>188</v>
      </c>
      <c r="P70" t="str">
        <f t="shared" si="6"/>
        <v>IVONNE KARINA SALVADOR MAYHUACustomer ExperienceEVALUACION ANTERIOR</v>
      </c>
      <c r="Q70" t="str">
        <f>BASE[[#This Row],[NombresCalificado]]&amp;BASE[[#This Row],[TipoEvaluacion]]</f>
        <v>IVONNE KARINA SALVADOR MAYHUAEVALUACION ANTERIOR</v>
      </c>
      <c r="R70">
        <v>2</v>
      </c>
      <c r="S70" t="s">
        <v>4</v>
      </c>
      <c r="T70" t="s">
        <v>21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325</v>
      </c>
    </row>
    <row r="71" spans="1:31" x14ac:dyDescent="0.25">
      <c r="A71" t="s">
        <v>205</v>
      </c>
      <c r="B71" t="s">
        <v>211</v>
      </c>
      <c r="C71" t="s">
        <v>185</v>
      </c>
      <c r="D71" t="s">
        <v>216</v>
      </c>
      <c r="E71" t="s">
        <v>217</v>
      </c>
      <c r="F71" t="s">
        <v>249</v>
      </c>
      <c r="G71" t="s">
        <v>282</v>
      </c>
      <c r="H71" s="4"/>
      <c r="I71" s="1">
        <f t="shared" ca="1" si="4"/>
        <v>1483</v>
      </c>
      <c r="J71" s="1" t="str">
        <f t="shared" ca="1" si="5"/>
        <v>3. Mayor a 6 meses</v>
      </c>
      <c r="K71" t="str">
        <f t="shared" si="7"/>
        <v>NO</v>
      </c>
      <c r="L71" t="s">
        <v>186</v>
      </c>
      <c r="M71" t="s">
        <v>200</v>
      </c>
      <c r="N71" t="s">
        <v>187</v>
      </c>
      <c r="O71" t="s">
        <v>188</v>
      </c>
      <c r="P71" t="str">
        <f t="shared" si="6"/>
        <v>IVONNE KARINA SALVADOR MAYHUACustomer ExperienceEVALUACION ANTERIOR</v>
      </c>
      <c r="Q71" t="str">
        <f>BASE[[#This Row],[NombresCalificado]]&amp;BASE[[#This Row],[TipoEvaluacion]]</f>
        <v>IVONNE KARINA SALVADOR MAYHUAEVALUACION ANTERIOR</v>
      </c>
      <c r="R71">
        <v>2</v>
      </c>
      <c r="S71" t="s">
        <v>4</v>
      </c>
      <c r="T71" t="s">
        <v>21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325</v>
      </c>
    </row>
    <row r="72" spans="1:31" x14ac:dyDescent="0.25">
      <c r="A72" t="s">
        <v>205</v>
      </c>
      <c r="B72" t="s">
        <v>211</v>
      </c>
      <c r="C72" t="s">
        <v>185</v>
      </c>
      <c r="D72" t="s">
        <v>216</v>
      </c>
      <c r="E72" t="s">
        <v>217</v>
      </c>
      <c r="F72" t="s">
        <v>249</v>
      </c>
      <c r="G72" t="s">
        <v>282</v>
      </c>
      <c r="H72" s="4"/>
      <c r="I72" s="1">
        <f t="shared" ca="1" si="4"/>
        <v>1483</v>
      </c>
      <c r="J72" s="1" t="str">
        <f t="shared" ca="1" si="5"/>
        <v>3. Mayor a 6 meses</v>
      </c>
      <c r="K72" t="str">
        <f t="shared" si="7"/>
        <v>NO</v>
      </c>
      <c r="L72" t="s">
        <v>186</v>
      </c>
      <c r="M72" t="s">
        <v>320</v>
      </c>
      <c r="N72" t="s">
        <v>188</v>
      </c>
      <c r="O72" t="s">
        <v>188</v>
      </c>
      <c r="P72" t="str">
        <f t="shared" si="6"/>
        <v>IVONNE KARINA SALVADOR MAYHUAGestión de cambiosEVALUACION ANTERIOR</v>
      </c>
      <c r="Q72" t="str">
        <f>BASE[[#This Row],[NombresCalificado]]&amp;BASE[[#This Row],[TipoEvaluacion]]</f>
        <v>IVONNE KARINA SALVADOR MAYHUAEVALUACION ANTERIOR</v>
      </c>
      <c r="R72">
        <v>1</v>
      </c>
      <c r="S72" t="s">
        <v>6</v>
      </c>
      <c r="T72" t="s">
        <v>21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325</v>
      </c>
    </row>
    <row r="73" spans="1:31" x14ac:dyDescent="0.25">
      <c r="A73" t="s">
        <v>205</v>
      </c>
      <c r="B73" t="s">
        <v>211</v>
      </c>
      <c r="C73" t="s">
        <v>185</v>
      </c>
      <c r="D73" t="s">
        <v>216</v>
      </c>
      <c r="E73" t="s">
        <v>217</v>
      </c>
      <c r="F73" t="s">
        <v>249</v>
      </c>
      <c r="G73" t="s">
        <v>282</v>
      </c>
      <c r="H73" s="4"/>
      <c r="I73" s="1">
        <f t="shared" ca="1" si="4"/>
        <v>1483</v>
      </c>
      <c r="J73" s="1" t="str">
        <f t="shared" ca="1" si="5"/>
        <v>3. Mayor a 6 meses</v>
      </c>
      <c r="K73" t="str">
        <f t="shared" si="7"/>
        <v>NO</v>
      </c>
      <c r="L73" t="s">
        <v>186</v>
      </c>
      <c r="M73" t="s">
        <v>320</v>
      </c>
      <c r="N73" t="s">
        <v>188</v>
      </c>
      <c r="O73" t="s">
        <v>188</v>
      </c>
      <c r="P73" t="str">
        <f t="shared" si="6"/>
        <v>IVONNE KARINA SALVADOR MAYHUAGestión de cambiosEVALUACION ANTERIOR</v>
      </c>
      <c r="Q73" t="str">
        <f>BASE[[#This Row],[NombresCalificado]]&amp;BASE[[#This Row],[TipoEvaluacion]]</f>
        <v>IVONNE KARINA SALVADOR MAYHUAEVALUACION ANTERIOR</v>
      </c>
      <c r="R73">
        <v>1</v>
      </c>
      <c r="S73" t="s">
        <v>6</v>
      </c>
      <c r="T73" t="s">
        <v>21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325</v>
      </c>
    </row>
    <row r="74" spans="1:31" x14ac:dyDescent="0.25">
      <c r="A74" t="s">
        <v>205</v>
      </c>
      <c r="B74" t="s">
        <v>211</v>
      </c>
      <c r="C74" t="s">
        <v>185</v>
      </c>
      <c r="D74" t="s">
        <v>216</v>
      </c>
      <c r="E74" t="s">
        <v>217</v>
      </c>
      <c r="F74" t="s">
        <v>249</v>
      </c>
      <c r="G74" t="s">
        <v>282</v>
      </c>
      <c r="H74" s="4"/>
      <c r="I74" s="1">
        <f t="shared" ca="1" si="4"/>
        <v>1483</v>
      </c>
      <c r="J74" s="1" t="str">
        <f t="shared" ca="1" si="5"/>
        <v>3. Mayor a 6 meses</v>
      </c>
      <c r="K74" t="str">
        <f t="shared" si="7"/>
        <v>NO</v>
      </c>
      <c r="L74" t="s">
        <v>186</v>
      </c>
      <c r="M74" t="s">
        <v>319</v>
      </c>
      <c r="N74" t="s">
        <v>187</v>
      </c>
      <c r="O74" t="s">
        <v>188</v>
      </c>
      <c r="P74" t="str">
        <f t="shared" si="6"/>
        <v>IVONNE KARINA SALVADOR MAYHUAStory TellingEVALUACION ANTERIOR</v>
      </c>
      <c r="Q74" t="str">
        <f>BASE[[#This Row],[NombresCalificado]]&amp;BASE[[#This Row],[TipoEvaluacion]]</f>
        <v>IVONNE KARINA SALVADOR MAYHUAEVALUACION ANTERIOR</v>
      </c>
      <c r="R74">
        <v>3</v>
      </c>
      <c r="S74" t="s">
        <v>5</v>
      </c>
      <c r="T74" t="s">
        <v>21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325</v>
      </c>
    </row>
    <row r="75" spans="1:31" x14ac:dyDescent="0.25">
      <c r="A75" t="s">
        <v>205</v>
      </c>
      <c r="B75" t="s">
        <v>211</v>
      </c>
      <c r="C75" t="s">
        <v>185</v>
      </c>
      <c r="D75" t="s">
        <v>216</v>
      </c>
      <c r="E75" t="s">
        <v>217</v>
      </c>
      <c r="F75" t="s">
        <v>249</v>
      </c>
      <c r="G75" t="s">
        <v>282</v>
      </c>
      <c r="H75" s="4"/>
      <c r="I75" s="1">
        <f t="shared" ca="1" si="4"/>
        <v>1483</v>
      </c>
      <c r="J75" s="1" t="str">
        <f t="shared" ca="1" si="5"/>
        <v>3. Mayor a 6 meses</v>
      </c>
      <c r="K75" t="str">
        <f t="shared" si="7"/>
        <v>NO</v>
      </c>
      <c r="L75" t="s">
        <v>186</v>
      </c>
      <c r="M75" t="s">
        <v>319</v>
      </c>
      <c r="N75" t="s">
        <v>187</v>
      </c>
      <c r="O75" t="s">
        <v>188</v>
      </c>
      <c r="P75" t="str">
        <f t="shared" si="6"/>
        <v>IVONNE KARINA SALVADOR MAYHUAStory TellingEVALUACION ANTERIOR</v>
      </c>
      <c r="Q75" t="str">
        <f>BASE[[#This Row],[NombresCalificado]]&amp;BASE[[#This Row],[TipoEvaluacion]]</f>
        <v>IVONNE KARINA SALVADOR MAYHUAEVALUACION ANTERIOR</v>
      </c>
      <c r="R75">
        <v>3</v>
      </c>
      <c r="S75" t="s">
        <v>5</v>
      </c>
      <c r="T75" t="s">
        <v>21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325</v>
      </c>
    </row>
    <row r="76" spans="1:31" x14ac:dyDescent="0.25">
      <c r="A76" t="s">
        <v>205</v>
      </c>
      <c r="B76" t="s">
        <v>211</v>
      </c>
      <c r="C76" t="s">
        <v>185</v>
      </c>
      <c r="D76" t="s">
        <v>216</v>
      </c>
      <c r="E76" t="s">
        <v>217</v>
      </c>
      <c r="F76" t="s">
        <v>249</v>
      </c>
      <c r="G76" t="s">
        <v>282</v>
      </c>
      <c r="H76" s="4"/>
      <c r="I76" s="1">
        <f t="shared" ca="1" si="4"/>
        <v>1483</v>
      </c>
      <c r="J76" s="1" t="str">
        <f t="shared" ca="1" si="5"/>
        <v>3. Mayor a 6 meses</v>
      </c>
      <c r="K76" t="str">
        <f t="shared" si="7"/>
        <v>NO</v>
      </c>
      <c r="L76" t="s">
        <v>186</v>
      </c>
      <c r="M76" t="s">
        <v>198</v>
      </c>
      <c r="N76" t="s">
        <v>187</v>
      </c>
      <c r="O76" t="s">
        <v>188</v>
      </c>
      <c r="P76" t="str">
        <f t="shared" si="6"/>
        <v>IVONNE KARINA SALVADOR MAYHUACaptura de valorEVALUACION ANTERIOR</v>
      </c>
      <c r="Q76" t="str">
        <f>BASE[[#This Row],[NombresCalificado]]&amp;BASE[[#This Row],[TipoEvaluacion]]</f>
        <v>IVONNE KARINA SALVADOR MAYHUAEVALUACION ANTERIOR</v>
      </c>
      <c r="R76">
        <v>2</v>
      </c>
      <c r="S76" t="s">
        <v>4</v>
      </c>
      <c r="T76" t="s">
        <v>21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325</v>
      </c>
    </row>
    <row r="77" spans="1:31" x14ac:dyDescent="0.25">
      <c r="A77" t="s">
        <v>205</v>
      </c>
      <c r="B77" t="s">
        <v>211</v>
      </c>
      <c r="C77" t="s">
        <v>185</v>
      </c>
      <c r="D77" t="s">
        <v>216</v>
      </c>
      <c r="E77" t="s">
        <v>217</v>
      </c>
      <c r="F77" t="s">
        <v>249</v>
      </c>
      <c r="G77" t="s">
        <v>282</v>
      </c>
      <c r="H77" s="4"/>
      <c r="I77" s="1">
        <f t="shared" ca="1" si="4"/>
        <v>1483</v>
      </c>
      <c r="J77" s="1" t="str">
        <f t="shared" ca="1" si="5"/>
        <v>3. Mayor a 6 meses</v>
      </c>
      <c r="K77" t="str">
        <f t="shared" si="7"/>
        <v>NO</v>
      </c>
      <c r="L77" t="s">
        <v>186</v>
      </c>
      <c r="M77" t="s">
        <v>198</v>
      </c>
      <c r="N77" t="s">
        <v>187</v>
      </c>
      <c r="O77" t="s">
        <v>188</v>
      </c>
      <c r="P77" t="str">
        <f t="shared" si="6"/>
        <v>IVONNE KARINA SALVADOR MAYHUACaptura de valorEVALUACION ANTERIOR</v>
      </c>
      <c r="Q77" t="str">
        <f>BASE[[#This Row],[NombresCalificado]]&amp;BASE[[#This Row],[TipoEvaluacion]]</f>
        <v>IVONNE KARINA SALVADOR MAYHUAEVALUACION ANTERIOR</v>
      </c>
      <c r="R77">
        <v>2</v>
      </c>
      <c r="S77" t="s">
        <v>4</v>
      </c>
      <c r="T77" t="s">
        <v>21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325</v>
      </c>
    </row>
    <row r="78" spans="1:31" x14ac:dyDescent="0.25">
      <c r="A78" t="s">
        <v>205</v>
      </c>
      <c r="B78" t="s">
        <v>211</v>
      </c>
      <c r="C78" t="s">
        <v>185</v>
      </c>
      <c r="D78" t="s">
        <v>216</v>
      </c>
      <c r="E78" t="s">
        <v>217</v>
      </c>
      <c r="F78" t="s">
        <v>249</v>
      </c>
      <c r="G78" t="s">
        <v>282</v>
      </c>
      <c r="H78" s="4"/>
      <c r="I78" s="1">
        <f t="shared" ref="I78:I141" ca="1" si="8">DATEDIF(H78,TODAY(),"m")</f>
        <v>1483</v>
      </c>
      <c r="J78" s="1" t="str">
        <f t="shared" ref="J78:J141" ca="1" si="9">IF(I78&lt;=3,"1. Menor o igual a 3 meses",IF(I78&lt;=6,"2. Entre 4 - 6 meses","3. Mayor a 6 meses"))</f>
        <v>3. Mayor a 6 meses</v>
      </c>
      <c r="K78" t="str">
        <f t="shared" si="7"/>
        <v>NO</v>
      </c>
      <c r="L78" t="s">
        <v>186</v>
      </c>
      <c r="M78" t="s">
        <v>321</v>
      </c>
      <c r="N78" t="s">
        <v>29</v>
      </c>
      <c r="O78" t="s">
        <v>29</v>
      </c>
      <c r="P78" t="str">
        <f t="shared" ref="P78:P141" si="10">F78&amp;M78&amp;AE78</f>
        <v>IVONNE KARINA SALVADOR MAYHUAInnovaciónEVALUACION ANTERIOR</v>
      </c>
      <c r="Q78" t="str">
        <f>BASE[[#This Row],[NombresCalificado]]&amp;BASE[[#This Row],[TipoEvaluacion]]</f>
        <v>IVONNE KARINA SALVADOR MAYHUAEVALUACION ANTERIOR</v>
      </c>
      <c r="R78">
        <v>2</v>
      </c>
      <c r="S78" t="s">
        <v>4</v>
      </c>
      <c r="T78" t="s">
        <v>21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325</v>
      </c>
    </row>
    <row r="79" spans="1:31" x14ac:dyDescent="0.25">
      <c r="A79" t="s">
        <v>205</v>
      </c>
      <c r="B79" t="s">
        <v>211</v>
      </c>
      <c r="C79" t="s">
        <v>185</v>
      </c>
      <c r="D79" t="s">
        <v>216</v>
      </c>
      <c r="E79" t="s">
        <v>217</v>
      </c>
      <c r="F79" t="s">
        <v>249</v>
      </c>
      <c r="G79" t="s">
        <v>282</v>
      </c>
      <c r="H79" s="4"/>
      <c r="I79" s="1">
        <f t="shared" ca="1" si="8"/>
        <v>1483</v>
      </c>
      <c r="J79" s="1" t="str">
        <f t="shared" ca="1" si="9"/>
        <v>3. Mayor a 6 meses</v>
      </c>
      <c r="K79" t="str">
        <f t="shared" si="7"/>
        <v>NO</v>
      </c>
      <c r="L79" t="s">
        <v>186</v>
      </c>
      <c r="M79" t="s">
        <v>321</v>
      </c>
      <c r="N79" t="s">
        <v>29</v>
      </c>
      <c r="O79" t="s">
        <v>29</v>
      </c>
      <c r="P79" t="str">
        <f t="shared" si="10"/>
        <v>IVONNE KARINA SALVADOR MAYHUAInnovaciónEVALUACION ANTERIOR</v>
      </c>
      <c r="Q79" t="str">
        <f>BASE[[#This Row],[NombresCalificado]]&amp;BASE[[#This Row],[TipoEvaluacion]]</f>
        <v>IVONNE KARINA SALVADOR MAYHUAEVALUACION ANTERIOR</v>
      </c>
      <c r="R79">
        <v>2</v>
      </c>
      <c r="S79" t="s">
        <v>4</v>
      </c>
      <c r="T79" t="s">
        <v>21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325</v>
      </c>
    </row>
    <row r="80" spans="1:31" x14ac:dyDescent="0.25">
      <c r="A80" t="s">
        <v>205</v>
      </c>
      <c r="B80" t="s">
        <v>211</v>
      </c>
      <c r="C80" t="s">
        <v>185</v>
      </c>
      <c r="D80" t="s">
        <v>216</v>
      </c>
      <c r="E80" t="s">
        <v>217</v>
      </c>
      <c r="F80" t="s">
        <v>249</v>
      </c>
      <c r="G80" t="s">
        <v>282</v>
      </c>
      <c r="H80" s="4"/>
      <c r="I80" s="1">
        <f t="shared" ca="1" si="8"/>
        <v>1483</v>
      </c>
      <c r="J80" s="1" t="str">
        <f t="shared" ca="1" si="9"/>
        <v>3. Mayor a 6 meses</v>
      </c>
      <c r="K80" t="str">
        <f t="shared" si="7"/>
        <v>NO</v>
      </c>
      <c r="L80" t="s">
        <v>186</v>
      </c>
      <c r="M80" t="s">
        <v>323</v>
      </c>
      <c r="N80" t="s">
        <v>188</v>
      </c>
      <c r="O80" t="s">
        <v>188</v>
      </c>
      <c r="P80" t="str">
        <f t="shared" si="10"/>
        <v>IVONNE KARINA SALVADOR MAYHUAPrincipios de seguridadEVALUACION ANTERIOR</v>
      </c>
      <c r="Q80" t="str">
        <f>BASE[[#This Row],[NombresCalificado]]&amp;BASE[[#This Row],[TipoEvaluacion]]</f>
        <v>IVONNE KARINA SALVADOR MAYHUAEVALUACION ANTERIOR</v>
      </c>
      <c r="R80">
        <v>1</v>
      </c>
      <c r="S80" t="s">
        <v>6</v>
      </c>
      <c r="T80" t="s">
        <v>21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325</v>
      </c>
    </row>
    <row r="81" spans="1:31" x14ac:dyDescent="0.25">
      <c r="A81" t="s">
        <v>205</v>
      </c>
      <c r="B81" t="s">
        <v>211</v>
      </c>
      <c r="C81" t="s">
        <v>185</v>
      </c>
      <c r="D81" t="s">
        <v>216</v>
      </c>
      <c r="E81" t="s">
        <v>217</v>
      </c>
      <c r="F81" t="s">
        <v>249</v>
      </c>
      <c r="G81" t="s">
        <v>282</v>
      </c>
      <c r="H81" s="4"/>
      <c r="I81" s="1">
        <f t="shared" ca="1" si="8"/>
        <v>1483</v>
      </c>
      <c r="J81" s="1" t="str">
        <f t="shared" ca="1" si="9"/>
        <v>3. Mayor a 6 meses</v>
      </c>
      <c r="K81" t="str">
        <f t="shared" si="7"/>
        <v>NO</v>
      </c>
      <c r="L81" t="s">
        <v>186</v>
      </c>
      <c r="M81" t="s">
        <v>323</v>
      </c>
      <c r="N81" t="s">
        <v>188</v>
      </c>
      <c r="O81" t="s">
        <v>188</v>
      </c>
      <c r="P81" t="str">
        <f t="shared" si="10"/>
        <v>IVONNE KARINA SALVADOR MAYHUAPrincipios de seguridadEVALUACION ANTERIOR</v>
      </c>
      <c r="Q81" t="str">
        <f>BASE[[#This Row],[NombresCalificado]]&amp;BASE[[#This Row],[TipoEvaluacion]]</f>
        <v>IVONNE KARINA SALVADOR MAYHUAEVALUACION ANTERIOR</v>
      </c>
      <c r="R81">
        <v>1</v>
      </c>
      <c r="S81" t="s">
        <v>6</v>
      </c>
      <c r="T81" t="s">
        <v>21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325</v>
      </c>
    </row>
    <row r="82" spans="1:31" x14ac:dyDescent="0.25">
      <c r="A82" t="s">
        <v>205</v>
      </c>
      <c r="B82" t="s">
        <v>211</v>
      </c>
      <c r="C82" t="s">
        <v>185</v>
      </c>
      <c r="D82" t="s">
        <v>216</v>
      </c>
      <c r="E82" t="s">
        <v>217</v>
      </c>
      <c r="F82" t="s">
        <v>249</v>
      </c>
      <c r="G82" t="s">
        <v>282</v>
      </c>
      <c r="H82" s="4"/>
      <c r="I82" s="1">
        <f t="shared" ca="1" si="8"/>
        <v>1483</v>
      </c>
      <c r="J82" s="1" t="str">
        <f t="shared" ca="1" si="9"/>
        <v>3. Mayor a 6 meses</v>
      </c>
      <c r="K82" t="str">
        <f t="shared" si="7"/>
        <v>NO</v>
      </c>
      <c r="L82" t="s">
        <v>186</v>
      </c>
      <c r="M82" t="s">
        <v>322</v>
      </c>
      <c r="N82" t="s">
        <v>29</v>
      </c>
      <c r="O82" t="s">
        <v>29</v>
      </c>
      <c r="P82" t="str">
        <f t="shared" si="10"/>
        <v>IVONNE KARINA SALVADOR MAYHUAModelos BancariosEVALUACION ANTERIOR</v>
      </c>
      <c r="Q82" t="str">
        <f>BASE[[#This Row],[NombresCalificado]]&amp;BASE[[#This Row],[TipoEvaluacion]]</f>
        <v>IVONNE KARINA SALVADOR MAYHUAEVALUACION ANTERIOR</v>
      </c>
      <c r="R82">
        <v>3</v>
      </c>
      <c r="S82" t="s">
        <v>5</v>
      </c>
      <c r="T82" t="s">
        <v>21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325</v>
      </c>
    </row>
    <row r="83" spans="1:31" x14ac:dyDescent="0.25">
      <c r="A83" t="s">
        <v>205</v>
      </c>
      <c r="B83" t="s">
        <v>211</v>
      </c>
      <c r="C83" t="s">
        <v>185</v>
      </c>
      <c r="D83" t="s">
        <v>216</v>
      </c>
      <c r="E83" t="s">
        <v>217</v>
      </c>
      <c r="F83" t="s">
        <v>249</v>
      </c>
      <c r="G83" t="s">
        <v>282</v>
      </c>
      <c r="H83" s="4"/>
      <c r="I83" s="1">
        <f t="shared" ca="1" si="8"/>
        <v>1483</v>
      </c>
      <c r="J83" s="1" t="str">
        <f t="shared" ca="1" si="9"/>
        <v>3. Mayor a 6 meses</v>
      </c>
      <c r="K83" t="str">
        <f t="shared" si="7"/>
        <v>NO</v>
      </c>
      <c r="L83" t="s">
        <v>186</v>
      </c>
      <c r="M83" t="s">
        <v>322</v>
      </c>
      <c r="N83" t="s">
        <v>29</v>
      </c>
      <c r="O83" t="s">
        <v>29</v>
      </c>
      <c r="P83" t="str">
        <f t="shared" si="10"/>
        <v>IVONNE KARINA SALVADOR MAYHUAModelos BancariosEVALUACION ANTERIOR</v>
      </c>
      <c r="Q83" t="str">
        <f>BASE[[#This Row],[NombresCalificado]]&amp;BASE[[#This Row],[TipoEvaluacion]]</f>
        <v>IVONNE KARINA SALVADOR MAYHUAEVALUACION ANTERIOR</v>
      </c>
      <c r="R83">
        <v>3</v>
      </c>
      <c r="S83" t="s">
        <v>5</v>
      </c>
      <c r="T83" t="s">
        <v>21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325</v>
      </c>
    </row>
    <row r="84" spans="1:31" x14ac:dyDescent="0.25">
      <c r="A84" t="s">
        <v>205</v>
      </c>
      <c r="B84" t="s">
        <v>211</v>
      </c>
      <c r="C84" t="s">
        <v>185</v>
      </c>
      <c r="D84" t="s">
        <v>216</v>
      </c>
      <c r="E84" t="s">
        <v>217</v>
      </c>
      <c r="F84" t="s">
        <v>249</v>
      </c>
      <c r="G84" t="s">
        <v>282</v>
      </c>
      <c r="H84" s="4"/>
      <c r="I84" s="1">
        <f t="shared" ca="1" si="8"/>
        <v>1483</v>
      </c>
      <c r="J84" s="1" t="str">
        <f t="shared" ca="1" si="9"/>
        <v>3. Mayor a 6 meses</v>
      </c>
      <c r="K84" t="str">
        <f t="shared" si="7"/>
        <v>NO</v>
      </c>
      <c r="L84" t="s">
        <v>186</v>
      </c>
      <c r="M84" t="s">
        <v>324</v>
      </c>
      <c r="N84" t="s">
        <v>29</v>
      </c>
      <c r="O84" t="s">
        <v>29</v>
      </c>
      <c r="P84" t="str">
        <f t="shared" si="10"/>
        <v>IVONNE KARINA SALVADOR MAYHUAFrameworks de arquitectura empresarialEVALUACION ANTERIOR</v>
      </c>
      <c r="Q84" t="str">
        <f>BASE[[#This Row],[NombresCalificado]]&amp;BASE[[#This Row],[TipoEvaluacion]]</f>
        <v>IVONNE KARINA SALVADOR MAYHUAEVALUACION ANTERIOR</v>
      </c>
      <c r="R84">
        <v>2</v>
      </c>
      <c r="S84" t="s">
        <v>4</v>
      </c>
      <c r="T84" t="s">
        <v>21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325</v>
      </c>
    </row>
    <row r="85" spans="1:31" x14ac:dyDescent="0.25">
      <c r="A85" t="s">
        <v>205</v>
      </c>
      <c r="B85" t="s">
        <v>211</v>
      </c>
      <c r="C85" t="s">
        <v>185</v>
      </c>
      <c r="D85" t="s">
        <v>216</v>
      </c>
      <c r="E85" t="s">
        <v>217</v>
      </c>
      <c r="F85" t="s">
        <v>249</v>
      </c>
      <c r="G85" t="s">
        <v>282</v>
      </c>
      <c r="H85" s="4"/>
      <c r="I85" s="1">
        <f t="shared" ca="1" si="8"/>
        <v>1483</v>
      </c>
      <c r="J85" s="1" t="str">
        <f t="shared" ca="1" si="9"/>
        <v>3. Mayor a 6 meses</v>
      </c>
      <c r="K85" t="str">
        <f t="shared" si="7"/>
        <v>NO</v>
      </c>
      <c r="L85" t="s">
        <v>186</v>
      </c>
      <c r="M85" t="s">
        <v>324</v>
      </c>
      <c r="N85" t="s">
        <v>29</v>
      </c>
      <c r="O85" t="s">
        <v>29</v>
      </c>
      <c r="P85" t="str">
        <f t="shared" si="10"/>
        <v>IVONNE KARINA SALVADOR MAYHUAFrameworks de arquitectura empresarialEVALUACION ANTERIOR</v>
      </c>
      <c r="Q85" t="str">
        <f>BASE[[#This Row],[NombresCalificado]]&amp;BASE[[#This Row],[TipoEvaluacion]]</f>
        <v>IVONNE KARINA SALVADOR MAYHUAEVALUACION ANTERIOR</v>
      </c>
      <c r="R85">
        <v>3</v>
      </c>
      <c r="S85" t="s">
        <v>5</v>
      </c>
      <c r="T85" t="s">
        <v>21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325</v>
      </c>
    </row>
    <row r="86" spans="1:31" x14ac:dyDescent="0.25">
      <c r="A86" t="s">
        <v>205</v>
      </c>
      <c r="B86" t="s">
        <v>211</v>
      </c>
      <c r="C86" t="s">
        <v>185</v>
      </c>
      <c r="D86" t="s">
        <v>216</v>
      </c>
      <c r="E86" t="s">
        <v>217</v>
      </c>
      <c r="F86" t="s">
        <v>249</v>
      </c>
      <c r="G86" t="s">
        <v>282</v>
      </c>
      <c r="H86" s="4"/>
      <c r="I86" s="1">
        <f t="shared" ca="1" si="8"/>
        <v>1483</v>
      </c>
      <c r="J86" s="1" t="str">
        <f t="shared" ca="1" si="9"/>
        <v>3. Mayor a 6 meses</v>
      </c>
      <c r="K86" t="str">
        <f t="shared" si="7"/>
        <v>NO</v>
      </c>
      <c r="L86" t="s">
        <v>186</v>
      </c>
      <c r="M86" t="s">
        <v>193</v>
      </c>
      <c r="N86" t="s">
        <v>188</v>
      </c>
      <c r="O86" t="s">
        <v>188</v>
      </c>
      <c r="P86" t="str">
        <f t="shared" si="10"/>
        <v>IVONNE KARINA SALVADOR MAYHUACloudEVALUACION ANTERIOR</v>
      </c>
      <c r="Q86" t="str">
        <f>BASE[[#This Row],[NombresCalificado]]&amp;BASE[[#This Row],[TipoEvaluacion]]</f>
        <v>IVONNE KARINA SALVADOR MAYHUAEVALUACION ANTERIOR</v>
      </c>
      <c r="R86">
        <v>1</v>
      </c>
      <c r="S86" t="s">
        <v>6</v>
      </c>
      <c r="T86" t="s">
        <v>21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325</v>
      </c>
    </row>
    <row r="87" spans="1:31" x14ac:dyDescent="0.25">
      <c r="A87" t="s">
        <v>204</v>
      </c>
      <c r="B87" t="s">
        <v>210</v>
      </c>
      <c r="C87" t="s">
        <v>185</v>
      </c>
      <c r="D87" t="s">
        <v>216</v>
      </c>
      <c r="E87" t="s">
        <v>218</v>
      </c>
      <c r="F87" t="s">
        <v>250</v>
      </c>
      <c r="G87" t="s">
        <v>283</v>
      </c>
      <c r="H87" s="4"/>
      <c r="I87" s="1">
        <f t="shared" ca="1" si="8"/>
        <v>1483</v>
      </c>
      <c r="J87" s="1" t="str">
        <f t="shared" ca="1" si="9"/>
        <v>3. Mayor a 6 meses</v>
      </c>
      <c r="K87" t="str">
        <f t="shared" si="7"/>
        <v>NO</v>
      </c>
      <c r="L87" t="s">
        <v>186</v>
      </c>
      <c r="M87" t="s">
        <v>324</v>
      </c>
      <c r="N87" t="s">
        <v>29</v>
      </c>
      <c r="O87" t="s">
        <v>29</v>
      </c>
      <c r="P87" t="str">
        <f t="shared" si="10"/>
        <v>MARIA ALEJANDRA ZUNIGA RAMOSFrameworks de arquitectura empresarialEVALUACION ANTERIOR</v>
      </c>
      <c r="Q87" t="str">
        <f>BASE[[#This Row],[NombresCalificado]]&amp;BASE[[#This Row],[TipoEvaluacion]]</f>
        <v>MARIA ALEJANDRA ZUNIGA RAMOSEVALUACION ANTERIOR</v>
      </c>
      <c r="R87">
        <v>2</v>
      </c>
      <c r="S87" t="s">
        <v>4</v>
      </c>
      <c r="T87" t="s">
        <v>21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325</v>
      </c>
    </row>
    <row r="88" spans="1:31" x14ac:dyDescent="0.25">
      <c r="A88" t="s">
        <v>204</v>
      </c>
      <c r="B88" t="s">
        <v>210</v>
      </c>
      <c r="C88" t="s">
        <v>185</v>
      </c>
      <c r="D88" t="s">
        <v>216</v>
      </c>
      <c r="E88" t="s">
        <v>218</v>
      </c>
      <c r="F88" t="s">
        <v>250</v>
      </c>
      <c r="G88" t="s">
        <v>283</v>
      </c>
      <c r="H88" s="4"/>
      <c r="I88" s="1">
        <f t="shared" ca="1" si="8"/>
        <v>1483</v>
      </c>
      <c r="J88" s="1" t="str">
        <f t="shared" ca="1" si="9"/>
        <v>3. Mayor a 6 meses</v>
      </c>
      <c r="K88" t="str">
        <f t="shared" si="7"/>
        <v>NO</v>
      </c>
      <c r="L88" t="s">
        <v>186</v>
      </c>
      <c r="M88" t="s">
        <v>322</v>
      </c>
      <c r="N88" t="s">
        <v>29</v>
      </c>
      <c r="O88" t="s">
        <v>29</v>
      </c>
      <c r="P88" t="str">
        <f t="shared" si="10"/>
        <v>MARIA ALEJANDRA ZUNIGA RAMOSModelos BancariosEVALUACION ANTERIOR</v>
      </c>
      <c r="Q88" t="str">
        <f>BASE[[#This Row],[NombresCalificado]]&amp;BASE[[#This Row],[TipoEvaluacion]]</f>
        <v>MARIA ALEJANDRA ZUNIGA RAMOSEVALUACION ANTERIOR</v>
      </c>
      <c r="R88">
        <v>2</v>
      </c>
      <c r="S88" t="s">
        <v>4</v>
      </c>
      <c r="T88" t="s">
        <v>21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325</v>
      </c>
    </row>
    <row r="89" spans="1:31" x14ac:dyDescent="0.25">
      <c r="A89" t="s">
        <v>204</v>
      </c>
      <c r="B89" t="s">
        <v>210</v>
      </c>
      <c r="C89" t="s">
        <v>185</v>
      </c>
      <c r="D89" t="s">
        <v>216</v>
      </c>
      <c r="E89" t="s">
        <v>218</v>
      </c>
      <c r="F89" t="s">
        <v>250</v>
      </c>
      <c r="G89" t="s">
        <v>283</v>
      </c>
      <c r="H89" s="4"/>
      <c r="I89" s="1">
        <f t="shared" ca="1" si="8"/>
        <v>1483</v>
      </c>
      <c r="J89" s="1" t="str">
        <f t="shared" ca="1" si="9"/>
        <v>3. Mayor a 6 meses</v>
      </c>
      <c r="K89" t="str">
        <f t="shared" si="7"/>
        <v>NO</v>
      </c>
      <c r="L89" t="s">
        <v>186</v>
      </c>
      <c r="M89" t="s">
        <v>323</v>
      </c>
      <c r="N89" t="s">
        <v>188</v>
      </c>
      <c r="O89" t="s">
        <v>188</v>
      </c>
      <c r="P89" t="str">
        <f t="shared" si="10"/>
        <v>MARIA ALEJANDRA ZUNIGA RAMOSPrincipios de seguridadEVALUACION ANTERIOR</v>
      </c>
      <c r="Q89" t="str">
        <f>BASE[[#This Row],[NombresCalificado]]&amp;BASE[[#This Row],[TipoEvaluacion]]</f>
        <v>MARIA ALEJANDRA ZUNIGA RAMOSEVALUACION ANTERIOR</v>
      </c>
      <c r="R89">
        <v>2</v>
      </c>
      <c r="S89" t="s">
        <v>4</v>
      </c>
      <c r="T89" t="s">
        <v>21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325</v>
      </c>
    </row>
    <row r="90" spans="1:31" x14ac:dyDescent="0.25">
      <c r="A90" t="s">
        <v>204</v>
      </c>
      <c r="B90" t="s">
        <v>210</v>
      </c>
      <c r="C90" t="s">
        <v>185</v>
      </c>
      <c r="D90" t="s">
        <v>216</v>
      </c>
      <c r="E90" t="s">
        <v>218</v>
      </c>
      <c r="F90" t="s">
        <v>250</v>
      </c>
      <c r="G90" t="s">
        <v>283</v>
      </c>
      <c r="H90" s="4"/>
      <c r="I90" s="1">
        <f t="shared" ca="1" si="8"/>
        <v>1483</v>
      </c>
      <c r="J90" s="1" t="str">
        <f t="shared" ca="1" si="9"/>
        <v>3. Mayor a 6 meses</v>
      </c>
      <c r="K90" t="str">
        <f t="shared" si="7"/>
        <v>NO</v>
      </c>
      <c r="L90" t="s">
        <v>186</v>
      </c>
      <c r="M90" t="s">
        <v>321</v>
      </c>
      <c r="N90" t="s">
        <v>29</v>
      </c>
      <c r="O90" t="s">
        <v>29</v>
      </c>
      <c r="P90" t="str">
        <f t="shared" si="10"/>
        <v>MARIA ALEJANDRA ZUNIGA RAMOSInnovaciónEVALUACION ANTERIOR</v>
      </c>
      <c r="Q90" t="str">
        <f>BASE[[#This Row],[NombresCalificado]]&amp;BASE[[#This Row],[TipoEvaluacion]]</f>
        <v>MARIA ALEJANDRA ZUNIGA RAMOSEVALUACION ANTERIOR</v>
      </c>
      <c r="R90">
        <v>2</v>
      </c>
      <c r="S90" t="s">
        <v>4</v>
      </c>
      <c r="T90" t="s">
        <v>21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325</v>
      </c>
    </row>
    <row r="91" spans="1:31" x14ac:dyDescent="0.25">
      <c r="A91" t="s">
        <v>204</v>
      </c>
      <c r="B91" t="s">
        <v>210</v>
      </c>
      <c r="C91" t="s">
        <v>185</v>
      </c>
      <c r="D91" t="s">
        <v>216</v>
      </c>
      <c r="E91" t="s">
        <v>218</v>
      </c>
      <c r="F91" t="s">
        <v>250</v>
      </c>
      <c r="G91" t="s">
        <v>283</v>
      </c>
      <c r="H91" s="4"/>
      <c r="I91" s="1">
        <f t="shared" ca="1" si="8"/>
        <v>1483</v>
      </c>
      <c r="J91" s="1" t="str">
        <f t="shared" ca="1" si="9"/>
        <v>3. Mayor a 6 meses</v>
      </c>
      <c r="K91" t="str">
        <f t="shared" si="7"/>
        <v>NO</v>
      </c>
      <c r="L91" t="s">
        <v>186</v>
      </c>
      <c r="M91" t="s">
        <v>198</v>
      </c>
      <c r="N91" t="s">
        <v>187</v>
      </c>
      <c r="O91" t="s">
        <v>188</v>
      </c>
      <c r="P91" t="str">
        <f t="shared" si="10"/>
        <v>MARIA ALEJANDRA ZUNIGA RAMOSCaptura de valorEVALUACION ANTERIOR</v>
      </c>
      <c r="Q91" t="str">
        <f>BASE[[#This Row],[NombresCalificado]]&amp;BASE[[#This Row],[TipoEvaluacion]]</f>
        <v>MARIA ALEJANDRA ZUNIGA RAMOSEVALUACION ANTERIOR</v>
      </c>
      <c r="R91">
        <v>1</v>
      </c>
      <c r="S91" t="s">
        <v>6</v>
      </c>
      <c r="T91" t="s">
        <v>21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325</v>
      </c>
    </row>
    <row r="92" spans="1:31" x14ac:dyDescent="0.25">
      <c r="A92" t="s">
        <v>204</v>
      </c>
      <c r="B92" t="s">
        <v>210</v>
      </c>
      <c r="C92" t="s">
        <v>185</v>
      </c>
      <c r="D92" t="s">
        <v>216</v>
      </c>
      <c r="E92" t="s">
        <v>218</v>
      </c>
      <c r="F92" t="s">
        <v>250</v>
      </c>
      <c r="G92" t="s">
        <v>283</v>
      </c>
      <c r="H92" s="4"/>
      <c r="I92" s="1">
        <f t="shared" ca="1" si="8"/>
        <v>1483</v>
      </c>
      <c r="J92" s="1" t="str">
        <f t="shared" ca="1" si="9"/>
        <v>3. Mayor a 6 meses</v>
      </c>
      <c r="K92" t="str">
        <f t="shared" si="7"/>
        <v>NO</v>
      </c>
      <c r="L92" t="s">
        <v>186</v>
      </c>
      <c r="M92" t="s">
        <v>320</v>
      </c>
      <c r="N92" t="s">
        <v>188</v>
      </c>
      <c r="O92" t="s">
        <v>188</v>
      </c>
      <c r="P92" t="str">
        <f t="shared" si="10"/>
        <v>MARIA ALEJANDRA ZUNIGA RAMOSGestión de cambiosEVALUACION ANTERIOR</v>
      </c>
      <c r="Q92" t="str">
        <f>BASE[[#This Row],[NombresCalificado]]&amp;BASE[[#This Row],[TipoEvaluacion]]</f>
        <v>MARIA ALEJANDRA ZUNIGA RAMOSEVALUACION ANTERIOR</v>
      </c>
      <c r="R92">
        <v>1</v>
      </c>
      <c r="S92" t="s">
        <v>6</v>
      </c>
      <c r="T92" t="s">
        <v>21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325</v>
      </c>
    </row>
    <row r="93" spans="1:31" x14ac:dyDescent="0.25">
      <c r="A93" t="s">
        <v>204</v>
      </c>
      <c r="B93" t="s">
        <v>210</v>
      </c>
      <c r="C93" t="s">
        <v>185</v>
      </c>
      <c r="D93" t="s">
        <v>216</v>
      </c>
      <c r="E93" t="s">
        <v>218</v>
      </c>
      <c r="F93" t="s">
        <v>250</v>
      </c>
      <c r="G93" t="s">
        <v>283</v>
      </c>
      <c r="H93" s="4"/>
      <c r="I93" s="1">
        <f t="shared" ca="1" si="8"/>
        <v>1483</v>
      </c>
      <c r="J93" s="1" t="str">
        <f t="shared" ca="1" si="9"/>
        <v>3. Mayor a 6 meses</v>
      </c>
      <c r="K93" t="str">
        <f t="shared" si="7"/>
        <v>NO</v>
      </c>
      <c r="L93" t="s">
        <v>186</v>
      </c>
      <c r="M93" t="s">
        <v>319</v>
      </c>
      <c r="N93" t="s">
        <v>187</v>
      </c>
      <c r="O93" t="s">
        <v>188</v>
      </c>
      <c r="P93" t="str">
        <f t="shared" si="10"/>
        <v>MARIA ALEJANDRA ZUNIGA RAMOSStory TellingEVALUACION ANTERIOR</v>
      </c>
      <c r="Q93" t="str">
        <f>BASE[[#This Row],[NombresCalificado]]&amp;BASE[[#This Row],[TipoEvaluacion]]</f>
        <v>MARIA ALEJANDRA ZUNIGA RAMOSEVALUACION ANTERIOR</v>
      </c>
      <c r="R93">
        <v>2</v>
      </c>
      <c r="S93" t="s">
        <v>4</v>
      </c>
      <c r="T93" t="s">
        <v>21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325</v>
      </c>
    </row>
    <row r="94" spans="1:31" x14ac:dyDescent="0.25">
      <c r="A94" t="s">
        <v>204</v>
      </c>
      <c r="B94" t="s">
        <v>210</v>
      </c>
      <c r="C94" t="s">
        <v>185</v>
      </c>
      <c r="D94" t="s">
        <v>216</v>
      </c>
      <c r="E94" t="s">
        <v>218</v>
      </c>
      <c r="F94" t="s">
        <v>250</v>
      </c>
      <c r="G94" t="s">
        <v>283</v>
      </c>
      <c r="H94" s="4"/>
      <c r="I94" s="1">
        <f t="shared" ca="1" si="8"/>
        <v>1483</v>
      </c>
      <c r="J94" s="1" t="str">
        <f t="shared" ca="1" si="9"/>
        <v>3. Mayor a 6 meses</v>
      </c>
      <c r="K94" t="str">
        <f t="shared" si="7"/>
        <v>NO</v>
      </c>
      <c r="L94" t="s">
        <v>186</v>
      </c>
      <c r="M94" t="s">
        <v>318</v>
      </c>
      <c r="N94" t="s">
        <v>188</v>
      </c>
      <c r="O94" t="s">
        <v>188</v>
      </c>
      <c r="P94" t="str">
        <f t="shared" si="10"/>
        <v>MARIA ALEJANDRA ZUNIGA RAMOSEvolución ágil de productos digitalesEVALUACION ANTERIOR</v>
      </c>
      <c r="Q94" t="str">
        <f>BASE[[#This Row],[NombresCalificado]]&amp;BASE[[#This Row],[TipoEvaluacion]]</f>
        <v>MARIA ALEJANDRA ZUNIGA RAMOSEVALUACION ANTERIOR</v>
      </c>
      <c r="R94">
        <v>2</v>
      </c>
      <c r="S94" t="s">
        <v>4</v>
      </c>
      <c r="T94" t="s">
        <v>21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325</v>
      </c>
    </row>
    <row r="95" spans="1:31" x14ac:dyDescent="0.25">
      <c r="A95" t="s">
        <v>204</v>
      </c>
      <c r="B95" t="s">
        <v>210</v>
      </c>
      <c r="C95" t="s">
        <v>185</v>
      </c>
      <c r="D95" t="s">
        <v>216</v>
      </c>
      <c r="E95" t="s">
        <v>218</v>
      </c>
      <c r="F95" t="s">
        <v>250</v>
      </c>
      <c r="G95" t="s">
        <v>283</v>
      </c>
      <c r="H95" s="4"/>
      <c r="I95" s="1">
        <f t="shared" ca="1" si="8"/>
        <v>1483</v>
      </c>
      <c r="J95" s="1" t="str">
        <f t="shared" ca="1" si="9"/>
        <v>3. Mayor a 6 meses</v>
      </c>
      <c r="K95" t="str">
        <f t="shared" si="7"/>
        <v>NO</v>
      </c>
      <c r="L95" t="s">
        <v>186</v>
      </c>
      <c r="M95" t="s">
        <v>200</v>
      </c>
      <c r="N95" t="s">
        <v>187</v>
      </c>
      <c r="O95" t="s">
        <v>188</v>
      </c>
      <c r="P95" t="str">
        <f t="shared" si="10"/>
        <v>MARIA ALEJANDRA ZUNIGA RAMOSCustomer ExperienceEVALUACION ANTERIOR</v>
      </c>
      <c r="Q95" t="str">
        <f>BASE[[#This Row],[NombresCalificado]]&amp;BASE[[#This Row],[TipoEvaluacion]]</f>
        <v>MARIA ALEJANDRA ZUNIGA RAMOSEVALUACION ANTERIOR</v>
      </c>
      <c r="R95">
        <v>1</v>
      </c>
      <c r="S95" t="s">
        <v>6</v>
      </c>
      <c r="T95" t="s">
        <v>21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325</v>
      </c>
    </row>
    <row r="96" spans="1:31" x14ac:dyDescent="0.25">
      <c r="A96" t="s">
        <v>204</v>
      </c>
      <c r="B96" t="s">
        <v>210</v>
      </c>
      <c r="C96" t="s">
        <v>185</v>
      </c>
      <c r="D96" t="s">
        <v>216</v>
      </c>
      <c r="E96" t="s">
        <v>218</v>
      </c>
      <c r="F96" t="s">
        <v>250</v>
      </c>
      <c r="G96" t="s">
        <v>283</v>
      </c>
      <c r="H96" s="4"/>
      <c r="I96" s="1">
        <f t="shared" ca="1" si="8"/>
        <v>1483</v>
      </c>
      <c r="J96" s="1" t="str">
        <f t="shared" ca="1" si="9"/>
        <v>3. Mayor a 6 meses</v>
      </c>
      <c r="K96" t="str">
        <f t="shared" si="7"/>
        <v>NO</v>
      </c>
      <c r="L96" t="s">
        <v>186</v>
      </c>
      <c r="M96" t="s">
        <v>199</v>
      </c>
      <c r="N96" t="s">
        <v>188</v>
      </c>
      <c r="O96" t="s">
        <v>188</v>
      </c>
      <c r="P96" t="str">
        <f t="shared" si="10"/>
        <v>MARIA ALEJANDRA ZUNIGA RAMOSComplianceEVALUACION ANTERIOR</v>
      </c>
      <c r="Q96" t="str">
        <f>BASE[[#This Row],[NombresCalificado]]&amp;BASE[[#This Row],[TipoEvaluacion]]</f>
        <v>MARIA ALEJANDRA ZUNIGA RAMOSEVALUACION ANTERIOR</v>
      </c>
      <c r="R96">
        <v>3</v>
      </c>
      <c r="S96" t="s">
        <v>5</v>
      </c>
      <c r="T96" t="s">
        <v>21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325</v>
      </c>
    </row>
    <row r="97" spans="1:31" x14ac:dyDescent="0.25">
      <c r="A97" t="s">
        <v>204</v>
      </c>
      <c r="B97" t="s">
        <v>210</v>
      </c>
      <c r="C97" t="s">
        <v>185</v>
      </c>
      <c r="D97" t="s">
        <v>216</v>
      </c>
      <c r="E97" t="s">
        <v>218</v>
      </c>
      <c r="F97" t="s">
        <v>250</v>
      </c>
      <c r="G97" t="s">
        <v>283</v>
      </c>
      <c r="H97" s="4"/>
      <c r="I97" s="1">
        <f t="shared" ca="1" si="8"/>
        <v>1483</v>
      </c>
      <c r="J97" s="1" t="str">
        <f t="shared" ca="1" si="9"/>
        <v>3. Mayor a 6 meses</v>
      </c>
      <c r="K97" t="str">
        <f t="shared" si="7"/>
        <v>NO</v>
      </c>
      <c r="L97" t="s">
        <v>186</v>
      </c>
      <c r="M97" t="s">
        <v>317</v>
      </c>
      <c r="N97" t="s">
        <v>29</v>
      </c>
      <c r="O97" t="s">
        <v>29</v>
      </c>
      <c r="P97" t="str">
        <f t="shared" si="10"/>
        <v>MARIA ALEJANDRA ZUNIGA RAMOSNegocio bancarioEVALUACION ANTERIOR</v>
      </c>
      <c r="Q97" t="str">
        <f>BASE[[#This Row],[NombresCalificado]]&amp;BASE[[#This Row],[TipoEvaluacion]]</f>
        <v>MARIA ALEJANDRA ZUNIGA RAMOSEVALUACION ANTERIOR</v>
      </c>
      <c r="R97">
        <v>2</v>
      </c>
      <c r="S97" t="s">
        <v>4</v>
      </c>
      <c r="T97" t="s">
        <v>21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325</v>
      </c>
    </row>
    <row r="98" spans="1:31" x14ac:dyDescent="0.25">
      <c r="A98" t="s">
        <v>204</v>
      </c>
      <c r="B98" t="s">
        <v>210</v>
      </c>
      <c r="C98" t="s">
        <v>185</v>
      </c>
      <c r="D98" t="s">
        <v>216</v>
      </c>
      <c r="E98" t="s">
        <v>218</v>
      </c>
      <c r="F98" t="s">
        <v>250</v>
      </c>
      <c r="G98" t="s">
        <v>283</v>
      </c>
      <c r="H98" s="4"/>
      <c r="I98" s="1">
        <f t="shared" ca="1" si="8"/>
        <v>1483</v>
      </c>
      <c r="J98" s="1" t="str">
        <f t="shared" ca="1" si="9"/>
        <v>3. Mayor a 6 meses</v>
      </c>
      <c r="K98" t="str">
        <f t="shared" si="7"/>
        <v>NO</v>
      </c>
      <c r="L98" t="s">
        <v>186</v>
      </c>
      <c r="M98" t="s">
        <v>315</v>
      </c>
      <c r="N98" t="s">
        <v>29</v>
      </c>
      <c r="O98" t="s">
        <v>29</v>
      </c>
      <c r="P98" t="str">
        <f t="shared" si="10"/>
        <v>MARIA ALEJANDRA ZUNIGA RAMOSModeladoEVALUACION ANTERIOR</v>
      </c>
      <c r="Q98" t="str">
        <f>BASE[[#This Row],[NombresCalificado]]&amp;BASE[[#This Row],[TipoEvaluacion]]</f>
        <v>MARIA ALEJANDRA ZUNIGA RAMOSEVALUACION ANTERIOR</v>
      </c>
      <c r="R98">
        <v>2</v>
      </c>
      <c r="S98" t="s">
        <v>4</v>
      </c>
      <c r="T98" t="s">
        <v>21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2</v>
      </c>
      <c r="X98" s="17" t="str" cm="1">
        <f t="array" ref="X98">_xlfn.IFS(W98=0,"No evidenciado",W98=1,"Novato",W98=2,"Principiante avanzado",W98=3,"Competente",W98=4,"Proficiente",W98=5,"Master")</f>
        <v>Principiante avanzado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325</v>
      </c>
    </row>
    <row r="99" spans="1:31" x14ac:dyDescent="0.25">
      <c r="A99" t="s">
        <v>204</v>
      </c>
      <c r="B99" t="s">
        <v>210</v>
      </c>
      <c r="C99" t="s">
        <v>185</v>
      </c>
      <c r="D99" t="s">
        <v>216</v>
      </c>
      <c r="E99" t="s">
        <v>218</v>
      </c>
      <c r="F99" t="s">
        <v>250</v>
      </c>
      <c r="G99" t="s">
        <v>283</v>
      </c>
      <c r="H99" s="4"/>
      <c r="I99" s="1">
        <f t="shared" ca="1" si="8"/>
        <v>1483</v>
      </c>
      <c r="J99" s="1" t="str">
        <f t="shared" ca="1" si="9"/>
        <v>3. Mayor a 6 meses</v>
      </c>
      <c r="K99" t="str">
        <f t="shared" si="7"/>
        <v>NO</v>
      </c>
      <c r="L99" t="s">
        <v>186</v>
      </c>
      <c r="M99" t="s">
        <v>316</v>
      </c>
      <c r="N99" t="s">
        <v>187</v>
      </c>
      <c r="O99" t="s">
        <v>188</v>
      </c>
      <c r="P99" t="str">
        <f t="shared" si="10"/>
        <v>MARIA ALEJANDRA ZUNIGA RAMOSPlataforma de soluciones BCPEVALUACION ANTERIOR</v>
      </c>
      <c r="Q99" t="str">
        <f>BASE[[#This Row],[NombresCalificado]]&amp;BASE[[#This Row],[TipoEvaluacion]]</f>
        <v>MARIA ALEJANDRA ZUNIGA RAMOSEVALUACION ANTERIOR</v>
      </c>
      <c r="R99">
        <v>3</v>
      </c>
      <c r="S99" t="s">
        <v>5</v>
      </c>
      <c r="T99" t="s">
        <v>21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2</v>
      </c>
      <c r="X99" s="17" t="str" cm="1">
        <f t="array" ref="X99">_xlfn.IFS(W99=0,"No evidenciado",W99=1,"Novato",W99=2,"Principiante avanzado",W99=3,"Competente",W99=4,"Proficiente",W99=5,"Master")</f>
        <v>Principiante avanzado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325</v>
      </c>
    </row>
    <row r="100" spans="1:31" x14ac:dyDescent="0.25">
      <c r="A100" t="s">
        <v>204</v>
      </c>
      <c r="B100" t="s">
        <v>210</v>
      </c>
      <c r="C100" t="s">
        <v>185</v>
      </c>
      <c r="D100" t="s">
        <v>216</v>
      </c>
      <c r="E100" t="s">
        <v>218</v>
      </c>
      <c r="F100" t="s">
        <v>250</v>
      </c>
      <c r="G100" t="s">
        <v>283</v>
      </c>
      <c r="H100" s="4"/>
      <c r="I100" s="1">
        <f t="shared" ca="1" si="8"/>
        <v>1483</v>
      </c>
      <c r="J100" s="1" t="str">
        <f t="shared" ca="1" si="9"/>
        <v>3. Mayor a 6 meses</v>
      </c>
      <c r="K100" t="str">
        <f t="shared" si="7"/>
        <v>NO</v>
      </c>
      <c r="L100" t="s">
        <v>186</v>
      </c>
      <c r="M100" t="s">
        <v>197</v>
      </c>
      <c r="N100" t="s">
        <v>187</v>
      </c>
      <c r="O100" t="s">
        <v>188</v>
      </c>
      <c r="P100" t="str">
        <f t="shared" si="10"/>
        <v>MARIA ALEJANDRA ZUNIGA RAMOSArquitectura de datos BCPEVALUACION ANTERIOR</v>
      </c>
      <c r="Q100" t="str">
        <f>BASE[[#This Row],[NombresCalificado]]&amp;BASE[[#This Row],[TipoEvaluacion]]</f>
        <v>MARIA ALEJANDRA ZUNIGA RAMOSEVALUACION ANTERIOR</v>
      </c>
      <c r="R100">
        <v>3</v>
      </c>
      <c r="S100" t="s">
        <v>5</v>
      </c>
      <c r="T100" t="s">
        <v>21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2</v>
      </c>
      <c r="X100" s="17" t="str" cm="1">
        <f t="array" ref="X100">_xlfn.IFS(W100=0,"No evidenciado",W100=1,"Novato",W100=2,"Principiante avanzado",W100=3,"Competente",W100=4,"Proficiente",W100=5,"Master")</f>
        <v>Principiante avanzado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325</v>
      </c>
    </row>
    <row r="101" spans="1:31" x14ac:dyDescent="0.25">
      <c r="A101" t="s">
        <v>204</v>
      </c>
      <c r="B101" t="s">
        <v>210</v>
      </c>
      <c r="C101" t="s">
        <v>185</v>
      </c>
      <c r="D101" t="s">
        <v>216</v>
      </c>
      <c r="E101" t="s">
        <v>218</v>
      </c>
      <c r="F101" t="s">
        <v>250</v>
      </c>
      <c r="G101" t="s">
        <v>283</v>
      </c>
      <c r="H101" s="4"/>
      <c r="I101" s="1">
        <f t="shared" ca="1" si="8"/>
        <v>1483</v>
      </c>
      <c r="J101" s="1" t="str">
        <f t="shared" ca="1" si="9"/>
        <v>3. Mayor a 6 meses</v>
      </c>
      <c r="K101" t="str">
        <f t="shared" si="7"/>
        <v>NO</v>
      </c>
      <c r="L101" t="s">
        <v>186</v>
      </c>
      <c r="M101" t="s">
        <v>313</v>
      </c>
      <c r="N101" t="s">
        <v>188</v>
      </c>
      <c r="O101" t="s">
        <v>188</v>
      </c>
      <c r="P101" t="str">
        <f t="shared" si="10"/>
        <v>MARIA ALEJANDRA ZUNIGA RAMOSPatrones de arquitectura tecnológicaEVALUACION ANTERIOR</v>
      </c>
      <c r="Q101" t="str">
        <f>BASE[[#This Row],[NombresCalificado]]&amp;BASE[[#This Row],[TipoEvaluacion]]</f>
        <v>MARIA ALEJANDRA ZUNIGA RAMOSEVALUACION ANTERIOR</v>
      </c>
      <c r="R101">
        <v>2</v>
      </c>
      <c r="S101" t="s">
        <v>4</v>
      </c>
      <c r="T101" t="s">
        <v>21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2</v>
      </c>
      <c r="X101" s="17" t="str" cm="1">
        <f t="array" ref="X101">_xlfn.IFS(W101=0,"No evidenciado",W101=1,"Novato",W101=2,"Principiante avanzado",W101=3,"Competente",W101=4,"Proficiente",W101=5,"Master")</f>
        <v>Principiante avanzado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325</v>
      </c>
    </row>
    <row r="102" spans="1:31" x14ac:dyDescent="0.25">
      <c r="A102" t="s">
        <v>204</v>
      </c>
      <c r="B102" t="s">
        <v>210</v>
      </c>
      <c r="C102" t="s">
        <v>185</v>
      </c>
      <c r="D102" t="s">
        <v>216</v>
      </c>
      <c r="E102" t="s">
        <v>218</v>
      </c>
      <c r="F102" t="s">
        <v>250</v>
      </c>
      <c r="G102" t="s">
        <v>283</v>
      </c>
      <c r="H102" s="4"/>
      <c r="I102" s="1">
        <f t="shared" ca="1" si="8"/>
        <v>1483</v>
      </c>
      <c r="J102" s="1" t="str">
        <f t="shared" ca="1" si="9"/>
        <v>3. Mayor a 6 meses</v>
      </c>
      <c r="K102" t="str">
        <f t="shared" si="7"/>
        <v>NO</v>
      </c>
      <c r="L102" t="s">
        <v>186</v>
      </c>
      <c r="M102" t="s">
        <v>314</v>
      </c>
      <c r="N102" t="s">
        <v>187</v>
      </c>
      <c r="O102" t="s">
        <v>188</v>
      </c>
      <c r="P102" t="str">
        <f t="shared" si="10"/>
        <v>MARIA ALEJANDRA ZUNIGA RAMOSSoluciones de industriaEVALUACION ANTERIOR</v>
      </c>
      <c r="Q102" t="str">
        <f>BASE[[#This Row],[NombresCalificado]]&amp;BASE[[#This Row],[TipoEvaluacion]]</f>
        <v>MARIA ALEJANDRA ZUNIGA RAMOSEVALUACION ANTERIOR</v>
      </c>
      <c r="R102">
        <v>3</v>
      </c>
      <c r="S102" t="s">
        <v>5</v>
      </c>
      <c r="T102" t="s">
        <v>21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2</v>
      </c>
      <c r="X102" s="17" t="str" cm="1">
        <f t="array" ref="X102">_xlfn.IFS(W102=0,"No evidenciado",W102=1,"Novato",W102=2,"Principiante avanzado",W102=3,"Competente",W102=4,"Proficiente",W102=5,"Master")</f>
        <v>Principiante avanzado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325</v>
      </c>
    </row>
    <row r="103" spans="1:31" x14ac:dyDescent="0.25">
      <c r="A103" t="s">
        <v>204</v>
      </c>
      <c r="B103" t="s">
        <v>210</v>
      </c>
      <c r="C103" t="s">
        <v>185</v>
      </c>
      <c r="D103" t="s">
        <v>216</v>
      </c>
      <c r="E103" t="s">
        <v>218</v>
      </c>
      <c r="F103" t="s">
        <v>250</v>
      </c>
      <c r="G103" t="s">
        <v>283</v>
      </c>
      <c r="H103" s="4"/>
      <c r="I103" s="1">
        <f t="shared" ca="1" si="8"/>
        <v>1483</v>
      </c>
      <c r="J103" s="1" t="str">
        <f t="shared" ca="1" si="9"/>
        <v>3. Mayor a 6 meses</v>
      </c>
      <c r="K103" t="str">
        <f t="shared" si="7"/>
        <v>NO</v>
      </c>
      <c r="L103" t="s">
        <v>186</v>
      </c>
      <c r="M103" t="s">
        <v>193</v>
      </c>
      <c r="N103" t="s">
        <v>188</v>
      </c>
      <c r="O103" t="s">
        <v>188</v>
      </c>
      <c r="P103" t="str">
        <f t="shared" si="10"/>
        <v>MARIA ALEJANDRA ZUNIGA RAMOSCloudEVALUACION ANTERIOR</v>
      </c>
      <c r="Q103" t="str">
        <f>BASE[[#This Row],[NombresCalificado]]&amp;BASE[[#This Row],[TipoEvaluacion]]</f>
        <v>MARIA ALEJANDRA ZUNIGA RAMOSEVALUACION ANTERIOR</v>
      </c>
      <c r="R103">
        <v>1</v>
      </c>
      <c r="S103" t="s">
        <v>6</v>
      </c>
      <c r="T103" t="s">
        <v>21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2</v>
      </c>
      <c r="X103" s="17" t="str" cm="1">
        <f t="array" ref="X103">_xlfn.IFS(W103=0,"No evidenciado",W103=1,"Novato",W103=2,"Principiante avanzado",W103=3,"Competente",W103=4,"Proficiente",W103=5,"Master")</f>
        <v>Principiante avanzado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325</v>
      </c>
    </row>
    <row r="104" spans="1:31" x14ac:dyDescent="0.25">
      <c r="A104" t="s">
        <v>206</v>
      </c>
      <c r="B104" t="s">
        <v>212</v>
      </c>
      <c r="C104" t="s">
        <v>185</v>
      </c>
      <c r="D104" t="s">
        <v>216</v>
      </c>
      <c r="E104" t="s">
        <v>219</v>
      </c>
      <c r="F104" t="s">
        <v>251</v>
      </c>
      <c r="G104" t="s">
        <v>284</v>
      </c>
      <c r="H104" s="4"/>
      <c r="I104" s="1">
        <f t="shared" ca="1" si="8"/>
        <v>1483</v>
      </c>
      <c r="J104" s="1" t="str">
        <f t="shared" ca="1" si="9"/>
        <v>3. Mayor a 6 meses</v>
      </c>
      <c r="K104" t="str">
        <f t="shared" si="7"/>
        <v>NO</v>
      </c>
      <c r="L104" t="s">
        <v>186</v>
      </c>
      <c r="M104" t="s">
        <v>193</v>
      </c>
      <c r="N104" t="s">
        <v>188</v>
      </c>
      <c r="O104" t="s">
        <v>188</v>
      </c>
      <c r="P104" t="str">
        <f t="shared" si="10"/>
        <v>JOSE MEDINA LLONTOPCloudEVALUACION ANTERIOR</v>
      </c>
      <c r="Q104" t="str">
        <f>BASE[[#This Row],[NombresCalificado]]&amp;BASE[[#This Row],[TipoEvaluacion]]</f>
        <v>JOSE MEDINA LLONTOPEVALUACION ANTERIOR</v>
      </c>
      <c r="R104">
        <v>1</v>
      </c>
      <c r="S104" t="s">
        <v>6</v>
      </c>
      <c r="T104" t="s">
        <v>21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2</v>
      </c>
      <c r="X104" s="17" t="str" cm="1">
        <f t="array" ref="X104">_xlfn.IFS(W104=0,"No evidenciado",W104=1,"Novato",W104=2,"Principiante avanzado",W104=3,"Competente",W104=4,"Proficiente",W104=5,"Master")</f>
        <v>Principiante avanzado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325</v>
      </c>
    </row>
    <row r="105" spans="1:31" x14ac:dyDescent="0.25">
      <c r="A105" t="s">
        <v>206</v>
      </c>
      <c r="B105" t="s">
        <v>212</v>
      </c>
      <c r="C105" t="s">
        <v>185</v>
      </c>
      <c r="D105" t="s">
        <v>216</v>
      </c>
      <c r="E105" t="s">
        <v>219</v>
      </c>
      <c r="F105" t="s">
        <v>251</v>
      </c>
      <c r="G105" t="s">
        <v>284</v>
      </c>
      <c r="H105" s="4"/>
      <c r="I105" s="1">
        <f t="shared" ca="1" si="8"/>
        <v>1483</v>
      </c>
      <c r="J105" s="1" t="str">
        <f t="shared" ca="1" si="9"/>
        <v>3. Mayor a 6 meses</v>
      </c>
      <c r="K105" t="str">
        <f t="shared" si="7"/>
        <v>NO</v>
      </c>
      <c r="L105" t="s">
        <v>186</v>
      </c>
      <c r="M105" t="s">
        <v>324</v>
      </c>
      <c r="N105" t="s">
        <v>29</v>
      </c>
      <c r="O105" t="s">
        <v>29</v>
      </c>
      <c r="P105" t="str">
        <f t="shared" si="10"/>
        <v>JOSE MEDINA LLONTOPFrameworks de arquitectura empresarialEVALUACION ANTERIOR</v>
      </c>
      <c r="Q105" t="str">
        <f>BASE[[#This Row],[NombresCalificado]]&amp;BASE[[#This Row],[TipoEvaluacion]]</f>
        <v>JOSE MEDINA LLONTOPEVALUACION ANTERIOR</v>
      </c>
      <c r="R105">
        <v>2</v>
      </c>
      <c r="S105" t="s">
        <v>4</v>
      </c>
      <c r="T105" t="s">
        <v>21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2</v>
      </c>
      <c r="X105" s="17" t="str" cm="1">
        <f t="array" ref="X105">_xlfn.IFS(W105=0,"No evidenciado",W105=1,"Novato",W105=2,"Principiante avanzado",W105=3,"Competente",W105=4,"Proficiente",W105=5,"Master")</f>
        <v>Principiante avanzado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325</v>
      </c>
    </row>
    <row r="106" spans="1:31" x14ac:dyDescent="0.25">
      <c r="A106" t="s">
        <v>206</v>
      </c>
      <c r="B106" t="s">
        <v>212</v>
      </c>
      <c r="C106" t="s">
        <v>185</v>
      </c>
      <c r="D106" t="s">
        <v>216</v>
      </c>
      <c r="E106" t="s">
        <v>219</v>
      </c>
      <c r="F106" t="s">
        <v>251</v>
      </c>
      <c r="G106" t="s">
        <v>284</v>
      </c>
      <c r="H106" s="4"/>
      <c r="I106" s="1">
        <f t="shared" ca="1" si="8"/>
        <v>1483</v>
      </c>
      <c r="J106" s="1" t="str">
        <f t="shared" ca="1" si="9"/>
        <v>3. Mayor a 6 meses</v>
      </c>
      <c r="K106" t="str">
        <f t="shared" si="7"/>
        <v>NO</v>
      </c>
      <c r="L106" t="s">
        <v>186</v>
      </c>
      <c r="M106" t="s">
        <v>198</v>
      </c>
      <c r="N106" t="s">
        <v>187</v>
      </c>
      <c r="O106" t="s">
        <v>188</v>
      </c>
      <c r="P106" t="str">
        <f t="shared" si="10"/>
        <v>JOSE MEDINA LLONTOPCaptura de valorEVALUACION ANTERIOR</v>
      </c>
      <c r="Q106" t="str">
        <f>BASE[[#This Row],[NombresCalificado]]&amp;BASE[[#This Row],[TipoEvaluacion]]</f>
        <v>JOSE MEDINA LLONTOPEVALUACION ANTERIOR</v>
      </c>
      <c r="R106">
        <v>1</v>
      </c>
      <c r="S106" t="s">
        <v>6</v>
      </c>
      <c r="T106" t="s">
        <v>21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2</v>
      </c>
      <c r="X106" s="17" t="str" cm="1">
        <f t="array" ref="X106">_xlfn.IFS(W106=0,"No evidenciado",W106=1,"Novato",W106=2,"Principiante avanzado",W106=3,"Competente",W106=4,"Proficiente",W106=5,"Master")</f>
        <v>Principiante avanzado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325</v>
      </c>
    </row>
    <row r="107" spans="1:31" x14ac:dyDescent="0.25">
      <c r="A107" t="s">
        <v>206</v>
      </c>
      <c r="B107" t="s">
        <v>212</v>
      </c>
      <c r="C107" t="s">
        <v>185</v>
      </c>
      <c r="D107" t="s">
        <v>216</v>
      </c>
      <c r="E107" t="s">
        <v>219</v>
      </c>
      <c r="F107" t="s">
        <v>251</v>
      </c>
      <c r="G107" t="s">
        <v>284</v>
      </c>
      <c r="H107" s="4"/>
      <c r="I107" s="1">
        <f t="shared" ca="1" si="8"/>
        <v>1483</v>
      </c>
      <c r="J107" s="1" t="str">
        <f t="shared" ca="1" si="9"/>
        <v>3. Mayor a 6 meses</v>
      </c>
      <c r="K107" t="str">
        <f t="shared" si="7"/>
        <v>NO</v>
      </c>
      <c r="L107" t="s">
        <v>186</v>
      </c>
      <c r="M107" t="s">
        <v>321</v>
      </c>
      <c r="N107" t="s">
        <v>29</v>
      </c>
      <c r="O107" t="s">
        <v>29</v>
      </c>
      <c r="P107" t="str">
        <f t="shared" si="10"/>
        <v>JOSE MEDINA LLONTOPInnovaciónEVALUACION ANTERIOR</v>
      </c>
      <c r="Q107" t="str">
        <f>BASE[[#This Row],[NombresCalificado]]&amp;BASE[[#This Row],[TipoEvaluacion]]</f>
        <v>JOSE MEDINA LLONTOPEVALUACION ANTERIOR</v>
      </c>
      <c r="R107">
        <v>1</v>
      </c>
      <c r="S107" t="s">
        <v>6</v>
      </c>
      <c r="T107" t="s">
        <v>21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2</v>
      </c>
      <c r="X107" s="17" t="str" cm="1">
        <f t="array" ref="X107">_xlfn.IFS(W107=0,"No evidenciado",W107=1,"Novato",W107=2,"Principiante avanzado",W107=3,"Competente",W107=4,"Proficiente",W107=5,"Master")</f>
        <v>Principiante avanzado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325</v>
      </c>
    </row>
    <row r="108" spans="1:31" x14ac:dyDescent="0.25">
      <c r="A108" t="s">
        <v>206</v>
      </c>
      <c r="B108" t="s">
        <v>212</v>
      </c>
      <c r="C108" t="s">
        <v>185</v>
      </c>
      <c r="D108" t="s">
        <v>216</v>
      </c>
      <c r="E108" t="s">
        <v>219</v>
      </c>
      <c r="F108" t="s">
        <v>251</v>
      </c>
      <c r="G108" t="s">
        <v>284</v>
      </c>
      <c r="H108" s="4"/>
      <c r="I108" s="1">
        <f t="shared" ca="1" si="8"/>
        <v>1483</v>
      </c>
      <c r="J108" s="1" t="str">
        <f t="shared" ca="1" si="9"/>
        <v>3. Mayor a 6 meses</v>
      </c>
      <c r="K108" t="str">
        <f t="shared" si="7"/>
        <v>NO</v>
      </c>
      <c r="L108" t="s">
        <v>186</v>
      </c>
      <c r="M108" t="s">
        <v>323</v>
      </c>
      <c r="N108" t="s">
        <v>188</v>
      </c>
      <c r="O108" t="s">
        <v>188</v>
      </c>
      <c r="P108" t="str">
        <f t="shared" si="10"/>
        <v>JOSE MEDINA LLONTOPPrincipios de seguridadEVALUACION ANTERIOR</v>
      </c>
      <c r="Q108" t="str">
        <f>BASE[[#This Row],[NombresCalificado]]&amp;BASE[[#This Row],[TipoEvaluacion]]</f>
        <v>JOSE MEDINA LLONTOPEVALUACION ANTERIOR</v>
      </c>
      <c r="R108">
        <v>2</v>
      </c>
      <c r="S108" t="s">
        <v>4</v>
      </c>
      <c r="T108" t="s">
        <v>21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2</v>
      </c>
      <c r="X108" s="17" t="str" cm="1">
        <f t="array" ref="X108">_xlfn.IFS(W108=0,"No evidenciado",W108=1,"Novato",W108=2,"Principiante avanzado",W108=3,"Competente",W108=4,"Proficiente",W108=5,"Master")</f>
        <v>Principiante avanzado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325</v>
      </c>
    </row>
    <row r="109" spans="1:31" x14ac:dyDescent="0.25">
      <c r="A109" t="s">
        <v>206</v>
      </c>
      <c r="B109" t="s">
        <v>212</v>
      </c>
      <c r="C109" t="s">
        <v>185</v>
      </c>
      <c r="D109" t="s">
        <v>216</v>
      </c>
      <c r="E109" t="s">
        <v>219</v>
      </c>
      <c r="F109" t="s">
        <v>251</v>
      </c>
      <c r="G109" t="s">
        <v>284</v>
      </c>
      <c r="H109" s="4"/>
      <c r="I109" s="1">
        <f t="shared" ca="1" si="8"/>
        <v>1483</v>
      </c>
      <c r="J109" s="1" t="str">
        <f t="shared" ca="1" si="9"/>
        <v>3. Mayor a 6 meses</v>
      </c>
      <c r="K109" t="str">
        <f t="shared" si="7"/>
        <v>NO</v>
      </c>
      <c r="L109" t="s">
        <v>186</v>
      </c>
      <c r="M109" t="s">
        <v>322</v>
      </c>
      <c r="N109" t="s">
        <v>29</v>
      </c>
      <c r="O109" t="s">
        <v>29</v>
      </c>
      <c r="P109" t="str">
        <f t="shared" si="10"/>
        <v>JOSE MEDINA LLONTOPModelos BancariosEVALUACION ANTERIOR</v>
      </c>
      <c r="Q109" t="str">
        <f>BASE[[#This Row],[NombresCalificado]]&amp;BASE[[#This Row],[TipoEvaluacion]]</f>
        <v>JOSE MEDINA LLONTOPEVALUACION ANTERIOR</v>
      </c>
      <c r="R109">
        <v>2</v>
      </c>
      <c r="S109" t="s">
        <v>4</v>
      </c>
      <c r="T109" t="s">
        <v>21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2</v>
      </c>
      <c r="X109" s="17" t="str" cm="1">
        <f t="array" ref="X109">_xlfn.IFS(W109=0,"No evidenciado",W109=1,"Novato",W109=2,"Principiante avanzado",W109=3,"Competente",W109=4,"Proficiente",W109=5,"Master")</f>
        <v>Principiante avanzado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325</v>
      </c>
    </row>
    <row r="110" spans="1:31" x14ac:dyDescent="0.25">
      <c r="A110" t="s">
        <v>206</v>
      </c>
      <c r="B110" t="s">
        <v>212</v>
      </c>
      <c r="C110" t="s">
        <v>185</v>
      </c>
      <c r="D110" t="s">
        <v>216</v>
      </c>
      <c r="E110" t="s">
        <v>219</v>
      </c>
      <c r="F110" t="s">
        <v>251</v>
      </c>
      <c r="G110" t="s">
        <v>284</v>
      </c>
      <c r="H110" s="4"/>
      <c r="I110" s="1">
        <f t="shared" ca="1" si="8"/>
        <v>1483</v>
      </c>
      <c r="J110" s="1" t="str">
        <f t="shared" ca="1" si="9"/>
        <v>3. Mayor a 6 meses</v>
      </c>
      <c r="K110" t="str">
        <f t="shared" si="7"/>
        <v>NO</v>
      </c>
      <c r="L110" t="s">
        <v>186</v>
      </c>
      <c r="M110" t="s">
        <v>313</v>
      </c>
      <c r="N110" t="s">
        <v>188</v>
      </c>
      <c r="O110" t="s">
        <v>188</v>
      </c>
      <c r="P110" t="str">
        <f t="shared" si="10"/>
        <v>JOSE MEDINA LLONTOPPatrones de arquitectura tecnológicaEVALUACION ANTERIOR</v>
      </c>
      <c r="Q110" t="str">
        <f>BASE[[#This Row],[NombresCalificado]]&amp;BASE[[#This Row],[TipoEvaluacion]]</f>
        <v>JOSE MEDINA LLONTOPEVALUACION ANTERIOR</v>
      </c>
      <c r="R110">
        <v>3</v>
      </c>
      <c r="S110" t="s">
        <v>5</v>
      </c>
      <c r="T110" t="s">
        <v>21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2</v>
      </c>
      <c r="X110" s="17" t="str" cm="1">
        <f t="array" ref="X110">_xlfn.IFS(W110=0,"No evidenciado",W110=1,"Novato",W110=2,"Principiante avanzado",W110=3,"Competente",W110=4,"Proficiente",W110=5,"Master")</f>
        <v>Principiante avanzado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325</v>
      </c>
    </row>
    <row r="111" spans="1:31" x14ac:dyDescent="0.25">
      <c r="A111" t="s">
        <v>206</v>
      </c>
      <c r="B111" t="s">
        <v>212</v>
      </c>
      <c r="C111" t="s">
        <v>185</v>
      </c>
      <c r="D111" t="s">
        <v>216</v>
      </c>
      <c r="E111" t="s">
        <v>219</v>
      </c>
      <c r="F111" t="s">
        <v>251</v>
      </c>
      <c r="G111" t="s">
        <v>284</v>
      </c>
      <c r="H111" s="4"/>
      <c r="I111" s="1">
        <f t="shared" ca="1" si="8"/>
        <v>1483</v>
      </c>
      <c r="J111" s="1" t="str">
        <f t="shared" ca="1" si="9"/>
        <v>3. Mayor a 6 meses</v>
      </c>
      <c r="K111" t="str">
        <f t="shared" si="7"/>
        <v>NO</v>
      </c>
      <c r="L111" t="s">
        <v>186</v>
      </c>
      <c r="M111" t="s">
        <v>314</v>
      </c>
      <c r="N111" t="s">
        <v>187</v>
      </c>
      <c r="O111" t="s">
        <v>188</v>
      </c>
      <c r="P111" t="str">
        <f t="shared" si="10"/>
        <v>JOSE MEDINA LLONTOPSoluciones de industriaEVALUACION ANTERIOR</v>
      </c>
      <c r="Q111" t="str">
        <f>BASE[[#This Row],[NombresCalificado]]&amp;BASE[[#This Row],[TipoEvaluacion]]</f>
        <v>JOSE MEDINA LLONTOPEVALUACION ANTERIOR</v>
      </c>
      <c r="R111">
        <v>2</v>
      </c>
      <c r="S111" t="s">
        <v>4</v>
      </c>
      <c r="T111" t="s">
        <v>21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2</v>
      </c>
      <c r="X111" s="17" t="str" cm="1">
        <f t="array" ref="X111">_xlfn.IFS(W111=0,"No evidenciado",W111=1,"Novato",W111=2,"Principiante avanzado",W111=3,"Competente",W111=4,"Proficiente",W111=5,"Master")</f>
        <v>Principiante avanzado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325</v>
      </c>
    </row>
    <row r="112" spans="1:31" x14ac:dyDescent="0.25">
      <c r="A112" t="s">
        <v>206</v>
      </c>
      <c r="B112" t="s">
        <v>212</v>
      </c>
      <c r="C112" t="s">
        <v>185</v>
      </c>
      <c r="D112" t="s">
        <v>216</v>
      </c>
      <c r="E112" t="s">
        <v>219</v>
      </c>
      <c r="F112" t="s">
        <v>251</v>
      </c>
      <c r="G112" t="s">
        <v>284</v>
      </c>
      <c r="H112" s="4"/>
      <c r="I112" s="1">
        <f t="shared" ca="1" si="8"/>
        <v>1483</v>
      </c>
      <c r="J112" s="1" t="str">
        <f t="shared" ca="1" si="9"/>
        <v>3. Mayor a 6 meses</v>
      </c>
      <c r="K112" t="str">
        <f t="shared" si="7"/>
        <v>NO</v>
      </c>
      <c r="L112" t="s">
        <v>186</v>
      </c>
      <c r="M112" t="s">
        <v>197</v>
      </c>
      <c r="N112" t="s">
        <v>187</v>
      </c>
      <c r="O112" t="s">
        <v>188</v>
      </c>
      <c r="P112" t="str">
        <f t="shared" si="10"/>
        <v>JOSE MEDINA LLONTOPArquitectura de datos BCPEVALUACION ANTERIOR</v>
      </c>
      <c r="Q112" t="str">
        <f>BASE[[#This Row],[NombresCalificado]]&amp;BASE[[#This Row],[TipoEvaluacion]]</f>
        <v>JOSE MEDINA LLONTOPEVALUACION ANTERIOR</v>
      </c>
      <c r="R112">
        <v>2</v>
      </c>
      <c r="S112" t="s">
        <v>4</v>
      </c>
      <c r="T112" t="s">
        <v>21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2</v>
      </c>
      <c r="X112" s="17" t="str" cm="1">
        <f t="array" ref="X112">_xlfn.IFS(W112=0,"No evidenciado",W112=1,"Novato",W112=2,"Principiante avanzado",W112=3,"Competente",W112=4,"Proficiente",W112=5,"Master")</f>
        <v>Principiante avanzado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325</v>
      </c>
    </row>
    <row r="113" spans="1:31" x14ac:dyDescent="0.25">
      <c r="A113" t="s">
        <v>206</v>
      </c>
      <c r="B113" t="s">
        <v>212</v>
      </c>
      <c r="C113" t="s">
        <v>185</v>
      </c>
      <c r="D113" t="s">
        <v>216</v>
      </c>
      <c r="E113" t="s">
        <v>219</v>
      </c>
      <c r="F113" t="s">
        <v>251</v>
      </c>
      <c r="G113" t="s">
        <v>284</v>
      </c>
      <c r="H113" s="4"/>
      <c r="I113" s="1">
        <f t="shared" ca="1" si="8"/>
        <v>1483</v>
      </c>
      <c r="J113" s="1" t="str">
        <f t="shared" ca="1" si="9"/>
        <v>3. Mayor a 6 meses</v>
      </c>
      <c r="K113" t="str">
        <f t="shared" si="7"/>
        <v>NO</v>
      </c>
      <c r="L113" t="s">
        <v>186</v>
      </c>
      <c r="M113" t="s">
        <v>316</v>
      </c>
      <c r="N113" t="s">
        <v>187</v>
      </c>
      <c r="O113" t="s">
        <v>188</v>
      </c>
      <c r="P113" t="str">
        <f t="shared" si="10"/>
        <v>JOSE MEDINA LLONTOPPlataforma de soluciones BCPEVALUACION ANTERIOR</v>
      </c>
      <c r="Q113" t="str">
        <f>BASE[[#This Row],[NombresCalificado]]&amp;BASE[[#This Row],[TipoEvaluacion]]</f>
        <v>JOSE MEDINA LLONTOPEVALUACION ANTERIOR</v>
      </c>
      <c r="R113">
        <v>3</v>
      </c>
      <c r="S113" t="s">
        <v>5</v>
      </c>
      <c r="T113" t="s">
        <v>21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2</v>
      </c>
      <c r="X113" s="17" t="str" cm="1">
        <f t="array" ref="X113">_xlfn.IFS(W113=0,"No evidenciado",W113=1,"Novato",W113=2,"Principiante avanzado",W113=3,"Competente",W113=4,"Proficiente",W113=5,"Master")</f>
        <v>Principiante avanzado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325</v>
      </c>
    </row>
    <row r="114" spans="1:31" x14ac:dyDescent="0.25">
      <c r="A114" t="s">
        <v>206</v>
      </c>
      <c r="B114" t="s">
        <v>212</v>
      </c>
      <c r="C114" t="s">
        <v>185</v>
      </c>
      <c r="D114" t="s">
        <v>216</v>
      </c>
      <c r="E114" t="s">
        <v>219</v>
      </c>
      <c r="F114" t="s">
        <v>251</v>
      </c>
      <c r="G114" t="s">
        <v>284</v>
      </c>
      <c r="H114" s="4"/>
      <c r="I114" s="1">
        <f t="shared" ca="1" si="8"/>
        <v>1483</v>
      </c>
      <c r="J114" s="1" t="str">
        <f t="shared" ca="1" si="9"/>
        <v>3. Mayor a 6 meses</v>
      </c>
      <c r="K114" t="str">
        <f t="shared" si="7"/>
        <v>NO</v>
      </c>
      <c r="L114" t="s">
        <v>186</v>
      </c>
      <c r="M114" t="s">
        <v>315</v>
      </c>
      <c r="N114" t="s">
        <v>29</v>
      </c>
      <c r="O114" t="s">
        <v>29</v>
      </c>
      <c r="P114" t="str">
        <f t="shared" si="10"/>
        <v>JOSE MEDINA LLONTOPModeladoEVALUACION ANTERIOR</v>
      </c>
      <c r="Q114" t="str">
        <f>BASE[[#This Row],[NombresCalificado]]&amp;BASE[[#This Row],[TipoEvaluacion]]</f>
        <v>JOSE MEDINA LLONTOPEVALUACION ANTERIOR</v>
      </c>
      <c r="R114">
        <v>2</v>
      </c>
      <c r="S114" t="s">
        <v>4</v>
      </c>
      <c r="T114" t="s">
        <v>21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2</v>
      </c>
      <c r="X114" s="17" t="str" cm="1">
        <f t="array" ref="X114">_xlfn.IFS(W114=0,"No evidenciado",W114=1,"Novato",W114=2,"Principiante avanzado",W114=3,"Competente",W114=4,"Proficiente",W114=5,"Master")</f>
        <v>Principiante avanzado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325</v>
      </c>
    </row>
    <row r="115" spans="1:31" x14ac:dyDescent="0.25">
      <c r="A115" t="s">
        <v>206</v>
      </c>
      <c r="B115" t="s">
        <v>212</v>
      </c>
      <c r="C115" t="s">
        <v>185</v>
      </c>
      <c r="D115" t="s">
        <v>216</v>
      </c>
      <c r="E115" t="s">
        <v>219</v>
      </c>
      <c r="F115" t="s">
        <v>251</v>
      </c>
      <c r="G115" t="s">
        <v>284</v>
      </c>
      <c r="H115" s="4"/>
      <c r="I115" s="1">
        <f t="shared" ca="1" si="8"/>
        <v>1483</v>
      </c>
      <c r="J115" s="1" t="str">
        <f t="shared" ca="1" si="9"/>
        <v>3. Mayor a 6 meses</v>
      </c>
      <c r="K115" t="str">
        <f t="shared" si="7"/>
        <v>NO</v>
      </c>
      <c r="L115" t="s">
        <v>186</v>
      </c>
      <c r="M115" t="s">
        <v>199</v>
      </c>
      <c r="N115" t="s">
        <v>188</v>
      </c>
      <c r="O115" t="s">
        <v>188</v>
      </c>
      <c r="P115" t="str">
        <f t="shared" si="10"/>
        <v>JOSE MEDINA LLONTOPComplianceEVALUACION ANTERIOR</v>
      </c>
      <c r="Q115" t="str">
        <f>BASE[[#This Row],[NombresCalificado]]&amp;BASE[[#This Row],[TipoEvaluacion]]</f>
        <v>JOSE MEDINA LLONTOPEVALUACION ANTERIOR</v>
      </c>
      <c r="R115">
        <v>2</v>
      </c>
      <c r="S115" t="s">
        <v>4</v>
      </c>
      <c r="T115" t="s">
        <v>21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2</v>
      </c>
      <c r="X115" s="17" t="str" cm="1">
        <f t="array" ref="X115">_xlfn.IFS(W115=0,"No evidenciado",W115=1,"Novato",W115=2,"Principiante avanzado",W115=3,"Competente",W115=4,"Proficiente",W115=5,"Master")</f>
        <v>Principiante avanzado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325</v>
      </c>
    </row>
    <row r="116" spans="1:31" x14ac:dyDescent="0.25">
      <c r="A116" t="s">
        <v>206</v>
      </c>
      <c r="B116" t="s">
        <v>212</v>
      </c>
      <c r="C116" t="s">
        <v>185</v>
      </c>
      <c r="D116" t="s">
        <v>216</v>
      </c>
      <c r="E116" t="s">
        <v>219</v>
      </c>
      <c r="F116" t="s">
        <v>251</v>
      </c>
      <c r="G116" t="s">
        <v>284</v>
      </c>
      <c r="H116" s="4"/>
      <c r="I116" s="1">
        <f t="shared" ca="1" si="8"/>
        <v>1483</v>
      </c>
      <c r="J116" s="1" t="str">
        <f t="shared" ca="1" si="9"/>
        <v>3. Mayor a 6 meses</v>
      </c>
      <c r="K116" t="str">
        <f t="shared" si="7"/>
        <v>NO</v>
      </c>
      <c r="L116" t="s">
        <v>186</v>
      </c>
      <c r="M116" t="s">
        <v>317</v>
      </c>
      <c r="N116" t="s">
        <v>29</v>
      </c>
      <c r="O116" t="s">
        <v>29</v>
      </c>
      <c r="P116" t="str">
        <f t="shared" si="10"/>
        <v>JOSE MEDINA LLONTOPNegocio bancarioEVALUACION ANTERIOR</v>
      </c>
      <c r="Q116" t="str">
        <f>BASE[[#This Row],[NombresCalificado]]&amp;BASE[[#This Row],[TipoEvaluacion]]</f>
        <v>JOSE MEDINA LLONTOPEVALUACION ANTERIOR</v>
      </c>
      <c r="R116">
        <v>3</v>
      </c>
      <c r="S116" t="s">
        <v>5</v>
      </c>
      <c r="T116" t="s">
        <v>21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2</v>
      </c>
      <c r="X116" s="17" t="str" cm="1">
        <f t="array" ref="X116">_xlfn.IFS(W116=0,"No evidenciado",W116=1,"Novato",W116=2,"Principiante avanzado",W116=3,"Competente",W116=4,"Proficiente",W116=5,"Master")</f>
        <v>Principiante avanzado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325</v>
      </c>
    </row>
    <row r="117" spans="1:31" x14ac:dyDescent="0.25">
      <c r="A117" t="s">
        <v>206</v>
      </c>
      <c r="B117" t="s">
        <v>212</v>
      </c>
      <c r="C117" t="s">
        <v>185</v>
      </c>
      <c r="D117" t="s">
        <v>216</v>
      </c>
      <c r="E117" t="s">
        <v>219</v>
      </c>
      <c r="F117" t="s">
        <v>251</v>
      </c>
      <c r="G117" t="s">
        <v>284</v>
      </c>
      <c r="H117" s="4"/>
      <c r="I117" s="1">
        <f t="shared" ca="1" si="8"/>
        <v>1483</v>
      </c>
      <c r="J117" s="1" t="str">
        <f t="shared" ca="1" si="9"/>
        <v>3. Mayor a 6 meses</v>
      </c>
      <c r="K117" t="str">
        <f t="shared" si="7"/>
        <v>NO</v>
      </c>
      <c r="L117" t="s">
        <v>186</v>
      </c>
      <c r="M117" t="s">
        <v>318</v>
      </c>
      <c r="N117" t="s">
        <v>188</v>
      </c>
      <c r="O117" t="s">
        <v>188</v>
      </c>
      <c r="P117" t="str">
        <f t="shared" si="10"/>
        <v>JOSE MEDINA LLONTOPEvolución ágil de productos digitalesEVALUACION ANTERIOR</v>
      </c>
      <c r="Q117" t="str">
        <f>BASE[[#This Row],[NombresCalificado]]&amp;BASE[[#This Row],[TipoEvaluacion]]</f>
        <v>JOSE MEDINA LLONTOPEVALUACION ANTERIOR</v>
      </c>
      <c r="R117">
        <v>2</v>
      </c>
      <c r="S117" t="s">
        <v>4</v>
      </c>
      <c r="T117" t="s">
        <v>21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2</v>
      </c>
      <c r="X117" s="17" t="str" cm="1">
        <f t="array" ref="X117">_xlfn.IFS(W117=0,"No evidenciado",W117=1,"Novato",W117=2,"Principiante avanzado",W117=3,"Competente",W117=4,"Proficiente",W117=5,"Master")</f>
        <v>Principiante avanzado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325</v>
      </c>
    </row>
    <row r="118" spans="1:31" x14ac:dyDescent="0.25">
      <c r="A118" t="s">
        <v>206</v>
      </c>
      <c r="B118" t="s">
        <v>212</v>
      </c>
      <c r="C118" t="s">
        <v>185</v>
      </c>
      <c r="D118" t="s">
        <v>216</v>
      </c>
      <c r="E118" t="s">
        <v>219</v>
      </c>
      <c r="F118" t="s">
        <v>251</v>
      </c>
      <c r="G118" t="s">
        <v>284</v>
      </c>
      <c r="H118" s="4"/>
      <c r="I118" s="1">
        <f t="shared" ca="1" si="8"/>
        <v>1483</v>
      </c>
      <c r="J118" s="1" t="str">
        <f t="shared" ca="1" si="9"/>
        <v>3. Mayor a 6 meses</v>
      </c>
      <c r="K118" t="str">
        <f t="shared" si="7"/>
        <v>NO</v>
      </c>
      <c r="L118" t="s">
        <v>186</v>
      </c>
      <c r="M118" t="s">
        <v>200</v>
      </c>
      <c r="N118" t="s">
        <v>187</v>
      </c>
      <c r="O118" t="s">
        <v>188</v>
      </c>
      <c r="P118" t="str">
        <f t="shared" si="10"/>
        <v>JOSE MEDINA LLONTOPCustomer ExperienceEVALUACION ANTERIOR</v>
      </c>
      <c r="Q118" t="str">
        <f>BASE[[#This Row],[NombresCalificado]]&amp;BASE[[#This Row],[TipoEvaluacion]]</f>
        <v>JOSE MEDINA LLONTOPEVALUACION ANTERIOR</v>
      </c>
      <c r="R118">
        <v>2</v>
      </c>
      <c r="S118" t="s">
        <v>4</v>
      </c>
      <c r="T118" t="s">
        <v>21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2</v>
      </c>
      <c r="X118" s="17" t="str" cm="1">
        <f t="array" ref="X118">_xlfn.IFS(W118=0,"No evidenciado",W118=1,"Novato",W118=2,"Principiante avanzado",W118=3,"Competente",W118=4,"Proficiente",W118=5,"Master")</f>
        <v>Principiante avanzado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325</v>
      </c>
    </row>
    <row r="119" spans="1:31" x14ac:dyDescent="0.25">
      <c r="A119" t="s">
        <v>206</v>
      </c>
      <c r="B119" t="s">
        <v>212</v>
      </c>
      <c r="C119" t="s">
        <v>185</v>
      </c>
      <c r="D119" t="s">
        <v>216</v>
      </c>
      <c r="E119" t="s">
        <v>219</v>
      </c>
      <c r="F119" t="s">
        <v>251</v>
      </c>
      <c r="G119" t="s">
        <v>284</v>
      </c>
      <c r="H119" s="4"/>
      <c r="I119" s="1">
        <f t="shared" ca="1" si="8"/>
        <v>1483</v>
      </c>
      <c r="J119" s="1" t="str">
        <f t="shared" ca="1" si="9"/>
        <v>3. Mayor a 6 meses</v>
      </c>
      <c r="K119" t="str">
        <f t="shared" si="7"/>
        <v>NO</v>
      </c>
      <c r="L119" t="s">
        <v>186</v>
      </c>
      <c r="M119" t="s">
        <v>320</v>
      </c>
      <c r="N119" t="s">
        <v>188</v>
      </c>
      <c r="O119" t="s">
        <v>188</v>
      </c>
      <c r="P119" t="str">
        <f t="shared" si="10"/>
        <v>JOSE MEDINA LLONTOPGestión de cambiosEVALUACION ANTERIOR</v>
      </c>
      <c r="Q119" t="str">
        <f>BASE[[#This Row],[NombresCalificado]]&amp;BASE[[#This Row],[TipoEvaluacion]]</f>
        <v>JOSE MEDINA LLONTOPEVALUACION ANTERIOR</v>
      </c>
      <c r="R119">
        <v>1</v>
      </c>
      <c r="S119" t="s">
        <v>6</v>
      </c>
      <c r="T119" t="s">
        <v>21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2</v>
      </c>
      <c r="X119" s="17" t="str" cm="1">
        <f t="array" ref="X119">_xlfn.IFS(W119=0,"No evidenciado",W119=1,"Novato",W119=2,"Principiante avanzado",W119=3,"Competente",W119=4,"Proficiente",W119=5,"Master")</f>
        <v>Principiante avanzado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325</v>
      </c>
    </row>
    <row r="120" spans="1:31" x14ac:dyDescent="0.25">
      <c r="A120" t="s">
        <v>206</v>
      </c>
      <c r="B120" t="s">
        <v>212</v>
      </c>
      <c r="C120" t="s">
        <v>185</v>
      </c>
      <c r="D120" t="s">
        <v>216</v>
      </c>
      <c r="E120" t="s">
        <v>219</v>
      </c>
      <c r="F120" t="s">
        <v>251</v>
      </c>
      <c r="G120" t="s">
        <v>284</v>
      </c>
      <c r="H120" s="4"/>
      <c r="I120" s="1">
        <f t="shared" ca="1" si="8"/>
        <v>1483</v>
      </c>
      <c r="J120" s="1" t="str">
        <f t="shared" ca="1" si="9"/>
        <v>3. Mayor a 6 meses</v>
      </c>
      <c r="K120" t="str">
        <f t="shared" si="7"/>
        <v>NO</v>
      </c>
      <c r="L120" t="s">
        <v>186</v>
      </c>
      <c r="M120" t="s">
        <v>319</v>
      </c>
      <c r="N120" t="s">
        <v>187</v>
      </c>
      <c r="O120" t="s">
        <v>188</v>
      </c>
      <c r="P120" t="str">
        <f t="shared" si="10"/>
        <v>JOSE MEDINA LLONTOPStory TellingEVALUACION ANTERIOR</v>
      </c>
      <c r="Q120" t="str">
        <f>BASE[[#This Row],[NombresCalificado]]&amp;BASE[[#This Row],[TipoEvaluacion]]</f>
        <v>JOSE MEDINA LLONTOPEVALUACION ANTERIOR</v>
      </c>
      <c r="R120">
        <v>2</v>
      </c>
      <c r="S120" t="s">
        <v>4</v>
      </c>
      <c r="T120" t="s">
        <v>21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2</v>
      </c>
      <c r="X120" s="17" t="str" cm="1">
        <f t="array" ref="X120">_xlfn.IFS(W120=0,"No evidenciado",W120=1,"Novato",W120=2,"Principiante avanzado",W120=3,"Competente",W120=4,"Proficiente",W120=5,"Master")</f>
        <v>Principiante avanzado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325</v>
      </c>
    </row>
    <row r="121" spans="1:31" x14ac:dyDescent="0.25">
      <c r="A121" t="s">
        <v>206</v>
      </c>
      <c r="B121" t="s">
        <v>212</v>
      </c>
      <c r="C121" t="s">
        <v>185</v>
      </c>
      <c r="D121" t="s">
        <v>216</v>
      </c>
      <c r="E121" t="s">
        <v>220</v>
      </c>
      <c r="F121" t="s">
        <v>252</v>
      </c>
      <c r="G121" t="s">
        <v>285</v>
      </c>
      <c r="H121" s="4"/>
      <c r="I121" s="1">
        <f t="shared" ca="1" si="8"/>
        <v>1483</v>
      </c>
      <c r="J121" s="1" t="str">
        <f t="shared" ca="1" si="9"/>
        <v>3. Mayor a 6 meses</v>
      </c>
      <c r="K121" t="str">
        <f t="shared" si="7"/>
        <v>NO</v>
      </c>
      <c r="L121" t="s">
        <v>186</v>
      </c>
      <c r="M121" t="s">
        <v>319</v>
      </c>
      <c r="N121" t="s">
        <v>187</v>
      </c>
      <c r="O121" t="s">
        <v>188</v>
      </c>
      <c r="P121" t="str">
        <f t="shared" si="10"/>
        <v>MARJANE GLENDA DELGADO CHACONStory TellingEVALUACION ANTERIOR</v>
      </c>
      <c r="Q121" t="str">
        <f>BASE[[#This Row],[NombresCalificado]]&amp;BASE[[#This Row],[TipoEvaluacion]]</f>
        <v>MARJANE GLENDA DELGADO CHACONEVALUACION ANTERIOR</v>
      </c>
      <c r="R121">
        <v>4</v>
      </c>
      <c r="S121" t="s">
        <v>7</v>
      </c>
      <c r="T121" t="s">
        <v>21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2</v>
      </c>
      <c r="X121" s="17" t="str" cm="1">
        <f t="array" ref="X121">_xlfn.IFS(W121=0,"No evidenciado",W121=1,"Novato",W121=2,"Principiante avanzado",W121=3,"Competente",W121=4,"Proficiente",W121=5,"Master")</f>
        <v>Principiante avanzado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325</v>
      </c>
    </row>
    <row r="122" spans="1:31" x14ac:dyDescent="0.25">
      <c r="A122" t="s">
        <v>206</v>
      </c>
      <c r="B122" t="s">
        <v>212</v>
      </c>
      <c r="C122" t="s">
        <v>185</v>
      </c>
      <c r="D122" t="s">
        <v>216</v>
      </c>
      <c r="E122" t="s">
        <v>220</v>
      </c>
      <c r="F122" t="s">
        <v>252</v>
      </c>
      <c r="G122" t="s">
        <v>285</v>
      </c>
      <c r="H122" s="4"/>
      <c r="I122" s="1">
        <f t="shared" ca="1" si="8"/>
        <v>1483</v>
      </c>
      <c r="J122" s="1" t="str">
        <f t="shared" ca="1" si="9"/>
        <v>3. Mayor a 6 meses</v>
      </c>
      <c r="K122" t="str">
        <f t="shared" si="7"/>
        <v>NO</v>
      </c>
      <c r="L122" t="s">
        <v>186</v>
      </c>
      <c r="M122" t="s">
        <v>320</v>
      </c>
      <c r="N122" t="s">
        <v>188</v>
      </c>
      <c r="O122" t="s">
        <v>188</v>
      </c>
      <c r="P122" t="str">
        <f t="shared" si="10"/>
        <v>MARJANE GLENDA DELGADO CHACONGestión de cambiosEVALUACION ANTERIOR</v>
      </c>
      <c r="Q122" t="str">
        <f>BASE[[#This Row],[NombresCalificado]]&amp;BASE[[#This Row],[TipoEvaluacion]]</f>
        <v>MARJANE GLENDA DELGADO CHACONEVALUACION ANTERIOR</v>
      </c>
      <c r="R122">
        <v>1</v>
      </c>
      <c r="S122" t="s">
        <v>6</v>
      </c>
      <c r="T122" t="s">
        <v>21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325</v>
      </c>
    </row>
    <row r="123" spans="1:31" x14ac:dyDescent="0.25">
      <c r="A123" t="s">
        <v>206</v>
      </c>
      <c r="B123" t="s">
        <v>212</v>
      </c>
      <c r="C123" t="s">
        <v>185</v>
      </c>
      <c r="D123" t="s">
        <v>216</v>
      </c>
      <c r="E123" t="s">
        <v>220</v>
      </c>
      <c r="F123" t="s">
        <v>252</v>
      </c>
      <c r="G123" t="s">
        <v>285</v>
      </c>
      <c r="H123" s="4"/>
      <c r="I123" s="1">
        <f t="shared" ca="1" si="8"/>
        <v>1483</v>
      </c>
      <c r="J123" s="1" t="str">
        <f t="shared" ca="1" si="9"/>
        <v>3. Mayor a 6 meses</v>
      </c>
      <c r="K123" t="str">
        <f t="shared" si="7"/>
        <v>NO</v>
      </c>
      <c r="L123" t="s">
        <v>186</v>
      </c>
      <c r="M123" t="s">
        <v>200</v>
      </c>
      <c r="N123" t="s">
        <v>187</v>
      </c>
      <c r="O123" t="s">
        <v>188</v>
      </c>
      <c r="P123" t="str">
        <f t="shared" si="10"/>
        <v>MARJANE GLENDA DELGADO CHACONCustomer ExperienceEVALUACION ANTERIOR</v>
      </c>
      <c r="Q123" t="str">
        <f>BASE[[#This Row],[NombresCalificado]]&amp;BASE[[#This Row],[TipoEvaluacion]]</f>
        <v>MARJANE GLENDA DELGADO CHACONEVALUACION ANTERIOR</v>
      </c>
      <c r="R123">
        <v>2</v>
      </c>
      <c r="S123" t="s">
        <v>4</v>
      </c>
      <c r="T123" t="s">
        <v>21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2</v>
      </c>
      <c r="X123" s="17" t="str" cm="1">
        <f t="array" ref="X123">_xlfn.IFS(W123=0,"No evidenciado",W123=1,"Novato",W123=2,"Principiante avanzado",W123=3,"Competente",W123=4,"Proficiente",W123=5,"Master")</f>
        <v>Principiante avanzado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325</v>
      </c>
    </row>
    <row r="124" spans="1:31" x14ac:dyDescent="0.25">
      <c r="A124" t="s">
        <v>206</v>
      </c>
      <c r="B124" t="s">
        <v>212</v>
      </c>
      <c r="C124" t="s">
        <v>185</v>
      </c>
      <c r="D124" t="s">
        <v>216</v>
      </c>
      <c r="E124" t="s">
        <v>220</v>
      </c>
      <c r="F124" t="s">
        <v>252</v>
      </c>
      <c r="G124" t="s">
        <v>285</v>
      </c>
      <c r="H124" s="4"/>
      <c r="I124" s="1">
        <f t="shared" ca="1" si="8"/>
        <v>1483</v>
      </c>
      <c r="J124" s="1" t="str">
        <f t="shared" ca="1" si="9"/>
        <v>3. Mayor a 6 meses</v>
      </c>
      <c r="K124" t="str">
        <f t="shared" si="7"/>
        <v>NO</v>
      </c>
      <c r="L124" t="s">
        <v>186</v>
      </c>
      <c r="M124" t="s">
        <v>318</v>
      </c>
      <c r="N124" t="s">
        <v>188</v>
      </c>
      <c r="O124" t="s">
        <v>188</v>
      </c>
      <c r="P124" t="str">
        <f t="shared" si="10"/>
        <v>MARJANE GLENDA DELGADO CHACONEvolución ágil de productos digitalesEVALUACION ANTERIOR</v>
      </c>
      <c r="Q124" t="str">
        <f>BASE[[#This Row],[NombresCalificado]]&amp;BASE[[#This Row],[TipoEvaluacion]]</f>
        <v>MARJANE GLENDA DELGADO CHACONEVALUACION ANTERIOR</v>
      </c>
      <c r="R124">
        <v>4</v>
      </c>
      <c r="S124" t="s">
        <v>7</v>
      </c>
      <c r="T124" t="s">
        <v>21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2</v>
      </c>
      <c r="X124" s="17" t="str" cm="1">
        <f t="array" ref="X124">_xlfn.IFS(W124=0,"No evidenciado",W124=1,"Novato",W124=2,"Principiante avanzado",W124=3,"Competente",W124=4,"Proficiente",W124=5,"Master")</f>
        <v>Principiante avanzado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325</v>
      </c>
    </row>
    <row r="125" spans="1:31" x14ac:dyDescent="0.25">
      <c r="A125" t="s">
        <v>206</v>
      </c>
      <c r="B125" t="s">
        <v>212</v>
      </c>
      <c r="C125" t="s">
        <v>185</v>
      </c>
      <c r="D125" t="s">
        <v>216</v>
      </c>
      <c r="E125" t="s">
        <v>220</v>
      </c>
      <c r="F125" t="s">
        <v>252</v>
      </c>
      <c r="G125" t="s">
        <v>285</v>
      </c>
      <c r="H125" s="4"/>
      <c r="I125" s="1">
        <f t="shared" ca="1" si="8"/>
        <v>1483</v>
      </c>
      <c r="J125" s="1" t="str">
        <f t="shared" ca="1" si="9"/>
        <v>3. Mayor a 6 meses</v>
      </c>
      <c r="K125" t="str">
        <f t="shared" si="7"/>
        <v>NO</v>
      </c>
      <c r="L125" t="s">
        <v>186</v>
      </c>
      <c r="M125" t="s">
        <v>199</v>
      </c>
      <c r="N125" t="s">
        <v>188</v>
      </c>
      <c r="O125" t="s">
        <v>188</v>
      </c>
      <c r="P125" t="str">
        <f t="shared" si="10"/>
        <v>MARJANE GLENDA DELGADO CHACONComplianceEVALUACION ANTERIOR</v>
      </c>
      <c r="Q125" t="str">
        <f>BASE[[#This Row],[NombresCalificado]]&amp;BASE[[#This Row],[TipoEvaluacion]]</f>
        <v>MARJANE GLENDA DELGADO CHACONEVALUACION ANTERIOR</v>
      </c>
      <c r="R125">
        <v>3</v>
      </c>
      <c r="S125" t="s">
        <v>5</v>
      </c>
      <c r="T125" t="s">
        <v>21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2</v>
      </c>
      <c r="X125" s="17" t="str" cm="1">
        <f t="array" ref="X125">_xlfn.IFS(W125=0,"No evidenciado",W125=1,"Novato",W125=2,"Principiante avanzado",W125=3,"Competente",W125=4,"Proficiente",W125=5,"Master")</f>
        <v>Principiante avanzado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325</v>
      </c>
    </row>
    <row r="126" spans="1:31" x14ac:dyDescent="0.25">
      <c r="A126" t="s">
        <v>206</v>
      </c>
      <c r="B126" t="s">
        <v>212</v>
      </c>
      <c r="C126" t="s">
        <v>185</v>
      </c>
      <c r="D126" t="s">
        <v>216</v>
      </c>
      <c r="E126" t="s">
        <v>220</v>
      </c>
      <c r="F126" t="s">
        <v>252</v>
      </c>
      <c r="G126" t="s">
        <v>285</v>
      </c>
      <c r="H126" s="4"/>
      <c r="I126" s="1">
        <f t="shared" ca="1" si="8"/>
        <v>1483</v>
      </c>
      <c r="J126" s="1" t="str">
        <f t="shared" ca="1" si="9"/>
        <v>3. Mayor a 6 meses</v>
      </c>
      <c r="K126" t="str">
        <f t="shared" si="7"/>
        <v>NO</v>
      </c>
      <c r="L126" t="s">
        <v>186</v>
      </c>
      <c r="M126" t="s">
        <v>317</v>
      </c>
      <c r="N126" t="s">
        <v>29</v>
      </c>
      <c r="O126" t="s">
        <v>29</v>
      </c>
      <c r="P126" t="str">
        <f t="shared" si="10"/>
        <v>MARJANE GLENDA DELGADO CHACONNegocio bancarioEVALUACION ANTERIOR</v>
      </c>
      <c r="Q126" t="str">
        <f>BASE[[#This Row],[NombresCalificado]]&amp;BASE[[#This Row],[TipoEvaluacion]]</f>
        <v>MARJANE GLENDA DELGADO CHACONEVALUACION ANTERIOR</v>
      </c>
      <c r="R126">
        <v>3</v>
      </c>
      <c r="S126" t="s">
        <v>5</v>
      </c>
      <c r="T126" t="s">
        <v>21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2</v>
      </c>
      <c r="X126" s="17" t="str" cm="1">
        <f t="array" ref="X126">_xlfn.IFS(W126=0,"No evidenciado",W126=1,"Novato",W126=2,"Principiante avanzado",W126=3,"Competente",W126=4,"Proficiente",W126=5,"Master")</f>
        <v>Principiante avanzado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325</v>
      </c>
    </row>
    <row r="127" spans="1:31" x14ac:dyDescent="0.25">
      <c r="A127" t="s">
        <v>206</v>
      </c>
      <c r="B127" t="s">
        <v>212</v>
      </c>
      <c r="C127" t="s">
        <v>185</v>
      </c>
      <c r="D127" t="s">
        <v>216</v>
      </c>
      <c r="E127" t="s">
        <v>220</v>
      </c>
      <c r="F127" t="s">
        <v>252</v>
      </c>
      <c r="G127" t="s">
        <v>285</v>
      </c>
      <c r="H127" s="4"/>
      <c r="I127" s="1">
        <f t="shared" ca="1" si="8"/>
        <v>1483</v>
      </c>
      <c r="J127" s="1" t="str">
        <f t="shared" ca="1" si="9"/>
        <v>3. Mayor a 6 meses</v>
      </c>
      <c r="K127" t="str">
        <f t="shared" si="7"/>
        <v>NO</v>
      </c>
      <c r="L127" t="s">
        <v>186</v>
      </c>
      <c r="M127" t="s">
        <v>315</v>
      </c>
      <c r="N127" t="s">
        <v>29</v>
      </c>
      <c r="O127" t="s">
        <v>29</v>
      </c>
      <c r="P127" t="str">
        <f t="shared" si="10"/>
        <v>MARJANE GLENDA DELGADO CHACONModeladoEVALUACION ANTERIOR</v>
      </c>
      <c r="Q127" t="str">
        <f>BASE[[#This Row],[NombresCalificado]]&amp;BASE[[#This Row],[TipoEvaluacion]]</f>
        <v>MARJANE GLENDA DELGADO CHACONEVALUACION ANTERIOR</v>
      </c>
      <c r="R127">
        <v>2</v>
      </c>
      <c r="S127" t="s">
        <v>4</v>
      </c>
      <c r="T127" t="s">
        <v>21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2</v>
      </c>
      <c r="X127" s="17" t="str" cm="1">
        <f t="array" ref="X127">_xlfn.IFS(W127=0,"No evidenciado",W127=1,"Novato",W127=2,"Principiante avanzado",W127=3,"Competente",W127=4,"Proficiente",W127=5,"Master")</f>
        <v>Principiante avanzado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325</v>
      </c>
    </row>
    <row r="128" spans="1:31" x14ac:dyDescent="0.25">
      <c r="A128" t="s">
        <v>206</v>
      </c>
      <c r="B128" t="s">
        <v>212</v>
      </c>
      <c r="C128" t="s">
        <v>185</v>
      </c>
      <c r="D128" t="s">
        <v>216</v>
      </c>
      <c r="E128" t="s">
        <v>220</v>
      </c>
      <c r="F128" t="s">
        <v>252</v>
      </c>
      <c r="G128" t="s">
        <v>285</v>
      </c>
      <c r="H128" s="4"/>
      <c r="I128" s="1">
        <f t="shared" ca="1" si="8"/>
        <v>1483</v>
      </c>
      <c r="J128" s="1" t="str">
        <f t="shared" ca="1" si="9"/>
        <v>3. Mayor a 6 meses</v>
      </c>
      <c r="K128" t="str">
        <f t="shared" si="7"/>
        <v>NO</v>
      </c>
      <c r="L128" t="s">
        <v>186</v>
      </c>
      <c r="M128" t="s">
        <v>316</v>
      </c>
      <c r="N128" t="s">
        <v>187</v>
      </c>
      <c r="O128" t="s">
        <v>188</v>
      </c>
      <c r="P128" t="str">
        <f t="shared" si="10"/>
        <v>MARJANE GLENDA DELGADO CHACONPlataforma de soluciones BCPEVALUACION ANTERIOR</v>
      </c>
      <c r="Q128" t="str">
        <f>BASE[[#This Row],[NombresCalificado]]&amp;BASE[[#This Row],[TipoEvaluacion]]</f>
        <v>MARJANE GLENDA DELGADO CHACONEVALUACION ANTERIOR</v>
      </c>
      <c r="R128">
        <v>3</v>
      </c>
      <c r="S128" t="s">
        <v>5</v>
      </c>
      <c r="T128" t="s">
        <v>21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325</v>
      </c>
    </row>
    <row r="129" spans="1:31" x14ac:dyDescent="0.25">
      <c r="A129" t="s">
        <v>206</v>
      </c>
      <c r="B129" t="s">
        <v>212</v>
      </c>
      <c r="C129" t="s">
        <v>185</v>
      </c>
      <c r="D129" t="s">
        <v>216</v>
      </c>
      <c r="E129" t="s">
        <v>220</v>
      </c>
      <c r="F129" t="s">
        <v>252</v>
      </c>
      <c r="G129" t="s">
        <v>285</v>
      </c>
      <c r="H129" s="4"/>
      <c r="I129" s="1">
        <f t="shared" ca="1" si="8"/>
        <v>1483</v>
      </c>
      <c r="J129" s="1" t="str">
        <f t="shared" ca="1" si="9"/>
        <v>3. Mayor a 6 meses</v>
      </c>
      <c r="K129" t="str">
        <f t="shared" si="7"/>
        <v>NO</v>
      </c>
      <c r="L129" t="s">
        <v>186</v>
      </c>
      <c r="M129" t="s">
        <v>197</v>
      </c>
      <c r="N129" t="s">
        <v>187</v>
      </c>
      <c r="O129" t="s">
        <v>188</v>
      </c>
      <c r="P129" t="str">
        <f t="shared" si="10"/>
        <v>MARJANE GLENDA DELGADO CHACONArquitectura de datos BCPEVALUACION ANTERIOR</v>
      </c>
      <c r="Q129" t="str">
        <f>BASE[[#This Row],[NombresCalificado]]&amp;BASE[[#This Row],[TipoEvaluacion]]</f>
        <v>MARJANE GLENDA DELGADO CHACONEVALUACION ANTERIOR</v>
      </c>
      <c r="R129">
        <v>2</v>
      </c>
      <c r="S129" t="s">
        <v>4</v>
      </c>
      <c r="T129" t="s">
        <v>21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325</v>
      </c>
    </row>
    <row r="130" spans="1:31" x14ac:dyDescent="0.25">
      <c r="A130" t="s">
        <v>206</v>
      </c>
      <c r="B130" t="s">
        <v>212</v>
      </c>
      <c r="C130" t="s">
        <v>185</v>
      </c>
      <c r="D130" t="s">
        <v>216</v>
      </c>
      <c r="E130" t="s">
        <v>220</v>
      </c>
      <c r="F130" t="s">
        <v>252</v>
      </c>
      <c r="G130" t="s">
        <v>285</v>
      </c>
      <c r="H130" s="4"/>
      <c r="I130" s="1">
        <f t="shared" ca="1" si="8"/>
        <v>1483</v>
      </c>
      <c r="J130" s="1" t="str">
        <f t="shared" ca="1" si="9"/>
        <v>3. Mayor a 6 meses</v>
      </c>
      <c r="K130" t="str">
        <f t="shared" ref="K130:K193" si="11">IF(COUNTIFS($E$2:$E$1174,E130,$O$2:$O$1174,"PRINCIPAL",$R$2:$R$1174,0)&gt;0,"SI","NO")</f>
        <v>NO</v>
      </c>
      <c r="L130" t="s">
        <v>186</v>
      </c>
      <c r="M130" t="s">
        <v>314</v>
      </c>
      <c r="N130" t="s">
        <v>187</v>
      </c>
      <c r="O130" t="s">
        <v>188</v>
      </c>
      <c r="P130" t="str">
        <f t="shared" si="10"/>
        <v>MARJANE GLENDA DELGADO CHACONSoluciones de industriaEVALUACION ANTERIOR</v>
      </c>
      <c r="Q130" t="str">
        <f>BASE[[#This Row],[NombresCalificado]]&amp;BASE[[#This Row],[TipoEvaluacion]]</f>
        <v>MARJANE GLENDA DELGADO CHACONEVALUACION ANTERIOR</v>
      </c>
      <c r="R130">
        <v>3</v>
      </c>
      <c r="S130" t="s">
        <v>5</v>
      </c>
      <c r="T130" t="s">
        <v>21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325</v>
      </c>
    </row>
    <row r="131" spans="1:31" x14ac:dyDescent="0.25">
      <c r="A131" t="s">
        <v>206</v>
      </c>
      <c r="B131" t="s">
        <v>212</v>
      </c>
      <c r="C131" t="s">
        <v>185</v>
      </c>
      <c r="D131" t="s">
        <v>216</v>
      </c>
      <c r="E131" t="s">
        <v>220</v>
      </c>
      <c r="F131" t="s">
        <v>252</v>
      </c>
      <c r="G131" t="s">
        <v>285</v>
      </c>
      <c r="H131" s="4"/>
      <c r="I131" s="1">
        <f t="shared" ca="1" si="8"/>
        <v>1483</v>
      </c>
      <c r="J131" s="1" t="str">
        <f t="shared" ca="1" si="9"/>
        <v>3. Mayor a 6 meses</v>
      </c>
      <c r="K131" t="str">
        <f t="shared" si="11"/>
        <v>NO</v>
      </c>
      <c r="L131" t="s">
        <v>186</v>
      </c>
      <c r="M131" t="s">
        <v>313</v>
      </c>
      <c r="N131" t="s">
        <v>188</v>
      </c>
      <c r="O131" t="s">
        <v>188</v>
      </c>
      <c r="P131" t="str">
        <f t="shared" si="10"/>
        <v>MARJANE GLENDA DELGADO CHACONPatrones de arquitectura tecnológicaEVALUACION ANTERIOR</v>
      </c>
      <c r="Q131" t="str">
        <f>BASE[[#This Row],[NombresCalificado]]&amp;BASE[[#This Row],[TipoEvaluacion]]</f>
        <v>MARJANE GLENDA DELGADO CHACONEVALUACION ANTERIOR</v>
      </c>
      <c r="R131">
        <v>2</v>
      </c>
      <c r="S131" t="s">
        <v>4</v>
      </c>
      <c r="T131" t="s">
        <v>21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325</v>
      </c>
    </row>
    <row r="132" spans="1:31" x14ac:dyDescent="0.25">
      <c r="A132" t="s">
        <v>206</v>
      </c>
      <c r="B132" t="s">
        <v>212</v>
      </c>
      <c r="C132" t="s">
        <v>185</v>
      </c>
      <c r="D132" t="s">
        <v>216</v>
      </c>
      <c r="E132" t="s">
        <v>220</v>
      </c>
      <c r="F132" t="s">
        <v>252</v>
      </c>
      <c r="G132" t="s">
        <v>285</v>
      </c>
      <c r="H132" s="4"/>
      <c r="I132" s="1">
        <f t="shared" ca="1" si="8"/>
        <v>1483</v>
      </c>
      <c r="J132" s="1" t="str">
        <f t="shared" ca="1" si="9"/>
        <v>3. Mayor a 6 meses</v>
      </c>
      <c r="K132" t="str">
        <f t="shared" si="11"/>
        <v>NO</v>
      </c>
      <c r="L132" t="s">
        <v>186</v>
      </c>
      <c r="M132" t="s">
        <v>322</v>
      </c>
      <c r="N132" t="s">
        <v>29</v>
      </c>
      <c r="O132" t="s">
        <v>29</v>
      </c>
      <c r="P132" t="str">
        <f t="shared" si="10"/>
        <v>MARJANE GLENDA DELGADO CHACONModelos BancariosEVALUACION ANTERIOR</v>
      </c>
      <c r="Q132" t="str">
        <f>BASE[[#This Row],[NombresCalificado]]&amp;BASE[[#This Row],[TipoEvaluacion]]</f>
        <v>MARJANE GLENDA DELGADO CHACONEVALUACION ANTERIOR</v>
      </c>
      <c r="R132">
        <v>2</v>
      </c>
      <c r="S132" t="s">
        <v>4</v>
      </c>
      <c r="T132" t="s">
        <v>21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325</v>
      </c>
    </row>
    <row r="133" spans="1:31" x14ac:dyDescent="0.25">
      <c r="A133" t="s">
        <v>206</v>
      </c>
      <c r="B133" t="s">
        <v>212</v>
      </c>
      <c r="C133" t="s">
        <v>185</v>
      </c>
      <c r="D133" t="s">
        <v>216</v>
      </c>
      <c r="E133" t="s">
        <v>220</v>
      </c>
      <c r="F133" t="s">
        <v>252</v>
      </c>
      <c r="G133" t="s">
        <v>285</v>
      </c>
      <c r="H133" s="4"/>
      <c r="I133" s="1">
        <f t="shared" ca="1" si="8"/>
        <v>1483</v>
      </c>
      <c r="J133" s="1" t="str">
        <f t="shared" ca="1" si="9"/>
        <v>3. Mayor a 6 meses</v>
      </c>
      <c r="K133" t="str">
        <f t="shared" si="11"/>
        <v>NO</v>
      </c>
      <c r="L133" t="s">
        <v>186</v>
      </c>
      <c r="M133" t="s">
        <v>323</v>
      </c>
      <c r="N133" t="s">
        <v>188</v>
      </c>
      <c r="O133" t="s">
        <v>188</v>
      </c>
      <c r="P133" t="str">
        <f t="shared" si="10"/>
        <v>MARJANE GLENDA DELGADO CHACONPrincipios de seguridadEVALUACION ANTERIOR</v>
      </c>
      <c r="Q133" t="str">
        <f>BASE[[#This Row],[NombresCalificado]]&amp;BASE[[#This Row],[TipoEvaluacion]]</f>
        <v>MARJANE GLENDA DELGADO CHACONEVALUACION ANTERIOR</v>
      </c>
      <c r="R133">
        <v>2</v>
      </c>
      <c r="S133" t="s">
        <v>4</v>
      </c>
      <c r="T133" t="s">
        <v>21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325</v>
      </c>
    </row>
    <row r="134" spans="1:31" x14ac:dyDescent="0.25">
      <c r="A134" t="s">
        <v>206</v>
      </c>
      <c r="B134" t="s">
        <v>212</v>
      </c>
      <c r="C134" t="s">
        <v>185</v>
      </c>
      <c r="D134" t="s">
        <v>216</v>
      </c>
      <c r="E134" t="s">
        <v>220</v>
      </c>
      <c r="F134" t="s">
        <v>252</v>
      </c>
      <c r="G134" t="s">
        <v>285</v>
      </c>
      <c r="H134" s="4"/>
      <c r="I134" s="1">
        <f t="shared" ca="1" si="8"/>
        <v>1483</v>
      </c>
      <c r="J134" s="1" t="str">
        <f t="shared" ca="1" si="9"/>
        <v>3. Mayor a 6 meses</v>
      </c>
      <c r="K134" t="str">
        <f t="shared" si="11"/>
        <v>NO</v>
      </c>
      <c r="L134" t="s">
        <v>186</v>
      </c>
      <c r="M134" t="s">
        <v>198</v>
      </c>
      <c r="N134" t="s">
        <v>187</v>
      </c>
      <c r="O134" t="s">
        <v>188</v>
      </c>
      <c r="P134" t="str">
        <f t="shared" si="10"/>
        <v>MARJANE GLENDA DELGADO CHACONCaptura de valorEVALUACION ANTERIOR</v>
      </c>
      <c r="Q134" t="str">
        <f>BASE[[#This Row],[NombresCalificado]]&amp;BASE[[#This Row],[TipoEvaluacion]]</f>
        <v>MARJANE GLENDA DELGADO CHACONEVALUACION ANTERIOR</v>
      </c>
      <c r="R134">
        <v>1</v>
      </c>
      <c r="S134" t="s">
        <v>6</v>
      </c>
      <c r="T134" t="s">
        <v>21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2</v>
      </c>
      <c r="X134" s="17" t="str" cm="1">
        <f t="array" ref="X134">_xlfn.IFS(W134=0,"No evidenciado",W134=1,"Novato",W134=2,"Principiante avanzado",W134=3,"Competente",W134=4,"Proficiente",W134=5,"Master")</f>
        <v>Principiante avanzado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325</v>
      </c>
    </row>
    <row r="135" spans="1:31" x14ac:dyDescent="0.25">
      <c r="A135" t="s">
        <v>206</v>
      </c>
      <c r="B135" t="s">
        <v>212</v>
      </c>
      <c r="C135" t="s">
        <v>185</v>
      </c>
      <c r="D135" t="s">
        <v>216</v>
      </c>
      <c r="E135" t="s">
        <v>220</v>
      </c>
      <c r="F135" t="s">
        <v>252</v>
      </c>
      <c r="G135" t="s">
        <v>285</v>
      </c>
      <c r="H135" s="4"/>
      <c r="I135" s="1">
        <f t="shared" ca="1" si="8"/>
        <v>1483</v>
      </c>
      <c r="J135" s="1" t="str">
        <f t="shared" ca="1" si="9"/>
        <v>3. Mayor a 6 meses</v>
      </c>
      <c r="K135" t="str">
        <f t="shared" si="11"/>
        <v>NO</v>
      </c>
      <c r="L135" t="s">
        <v>186</v>
      </c>
      <c r="M135" t="s">
        <v>321</v>
      </c>
      <c r="N135" t="s">
        <v>29</v>
      </c>
      <c r="O135" t="s">
        <v>29</v>
      </c>
      <c r="P135" t="str">
        <f t="shared" si="10"/>
        <v>MARJANE GLENDA DELGADO CHACONInnovaciónEVALUACION ANTERIOR</v>
      </c>
      <c r="Q135" t="str">
        <f>BASE[[#This Row],[NombresCalificado]]&amp;BASE[[#This Row],[TipoEvaluacion]]</f>
        <v>MARJANE GLENDA DELGADO CHACONEVALUACION ANTERIOR</v>
      </c>
      <c r="R135">
        <v>2</v>
      </c>
      <c r="S135" t="s">
        <v>4</v>
      </c>
      <c r="T135" t="s">
        <v>21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2</v>
      </c>
      <c r="X135" s="17" t="str" cm="1">
        <f t="array" ref="X135">_xlfn.IFS(W135=0,"No evidenciado",W135=1,"Novato",W135=2,"Principiante avanzado",W135=3,"Competente",W135=4,"Proficiente",W135=5,"Master")</f>
        <v>Principiante avanzado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325</v>
      </c>
    </row>
    <row r="136" spans="1:31" x14ac:dyDescent="0.25">
      <c r="A136" t="s">
        <v>206</v>
      </c>
      <c r="B136" t="s">
        <v>212</v>
      </c>
      <c r="C136" t="s">
        <v>185</v>
      </c>
      <c r="D136" t="s">
        <v>216</v>
      </c>
      <c r="E136" t="s">
        <v>220</v>
      </c>
      <c r="F136" t="s">
        <v>252</v>
      </c>
      <c r="G136" t="s">
        <v>285</v>
      </c>
      <c r="H136" s="4"/>
      <c r="I136" s="1">
        <f t="shared" ca="1" si="8"/>
        <v>1483</v>
      </c>
      <c r="J136" s="1" t="str">
        <f t="shared" ca="1" si="9"/>
        <v>3. Mayor a 6 meses</v>
      </c>
      <c r="K136" t="str">
        <f t="shared" si="11"/>
        <v>NO</v>
      </c>
      <c r="L136" t="s">
        <v>186</v>
      </c>
      <c r="M136" t="s">
        <v>324</v>
      </c>
      <c r="N136" t="s">
        <v>29</v>
      </c>
      <c r="O136" t="s">
        <v>29</v>
      </c>
      <c r="P136" t="str">
        <f t="shared" si="10"/>
        <v>MARJANE GLENDA DELGADO CHACONFrameworks de arquitectura empresarialEVALUACION ANTERIOR</v>
      </c>
      <c r="Q136" t="str">
        <f>BASE[[#This Row],[NombresCalificado]]&amp;BASE[[#This Row],[TipoEvaluacion]]</f>
        <v>MARJANE GLENDA DELGADO CHACONEVALUACION ANTERIOR</v>
      </c>
      <c r="R136">
        <v>2</v>
      </c>
      <c r="S136" t="s">
        <v>4</v>
      </c>
      <c r="T136" t="s">
        <v>21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2</v>
      </c>
      <c r="X136" s="17" t="str" cm="1">
        <f t="array" ref="X136">_xlfn.IFS(W136=0,"No evidenciado",W136=1,"Novato",W136=2,"Principiante avanzado",W136=3,"Competente",W136=4,"Proficiente",W136=5,"Master")</f>
        <v>Principiante avanzado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325</v>
      </c>
    </row>
    <row r="137" spans="1:31" x14ac:dyDescent="0.25">
      <c r="A137" t="s">
        <v>206</v>
      </c>
      <c r="B137" t="s">
        <v>212</v>
      </c>
      <c r="C137" t="s">
        <v>185</v>
      </c>
      <c r="D137" t="s">
        <v>216</v>
      </c>
      <c r="E137" t="s">
        <v>220</v>
      </c>
      <c r="F137" t="s">
        <v>252</v>
      </c>
      <c r="G137" t="s">
        <v>285</v>
      </c>
      <c r="H137" s="4"/>
      <c r="I137" s="1">
        <f t="shared" ca="1" si="8"/>
        <v>1483</v>
      </c>
      <c r="J137" s="1" t="str">
        <f t="shared" ca="1" si="9"/>
        <v>3. Mayor a 6 meses</v>
      </c>
      <c r="K137" t="str">
        <f t="shared" si="11"/>
        <v>NO</v>
      </c>
      <c r="L137" t="s">
        <v>186</v>
      </c>
      <c r="M137" t="s">
        <v>193</v>
      </c>
      <c r="N137" t="s">
        <v>188</v>
      </c>
      <c r="O137" t="s">
        <v>188</v>
      </c>
      <c r="P137" t="str">
        <f t="shared" si="10"/>
        <v>MARJANE GLENDA DELGADO CHACONCloudEVALUACION ANTERIOR</v>
      </c>
      <c r="Q137" t="str">
        <f>BASE[[#This Row],[NombresCalificado]]&amp;BASE[[#This Row],[TipoEvaluacion]]</f>
        <v>MARJANE GLENDA DELGADO CHACONEVALUACION ANTERIOR</v>
      </c>
      <c r="R137">
        <v>1</v>
      </c>
      <c r="S137" t="s">
        <v>6</v>
      </c>
      <c r="T137" t="s">
        <v>21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2</v>
      </c>
      <c r="X137" s="17" t="str" cm="1">
        <f t="array" ref="X137">_xlfn.IFS(W137=0,"No evidenciado",W137=1,"Novato",W137=2,"Principiante avanzado",W137=3,"Competente",W137=4,"Proficiente",W137=5,"Master")</f>
        <v>Principiante avanzado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325</v>
      </c>
    </row>
    <row r="138" spans="1:31" x14ac:dyDescent="0.25">
      <c r="A138" t="s">
        <v>205</v>
      </c>
      <c r="B138" t="s">
        <v>211</v>
      </c>
      <c r="C138" t="s">
        <v>185</v>
      </c>
      <c r="D138" t="s">
        <v>216</v>
      </c>
      <c r="E138" t="s">
        <v>221</v>
      </c>
      <c r="F138" t="s">
        <v>253</v>
      </c>
      <c r="G138" t="s">
        <v>286</v>
      </c>
      <c r="H138" s="4"/>
      <c r="I138" s="1">
        <f t="shared" ca="1" si="8"/>
        <v>1483</v>
      </c>
      <c r="J138" s="1" t="str">
        <f t="shared" ca="1" si="9"/>
        <v>3. Mayor a 6 meses</v>
      </c>
      <c r="K138" t="str">
        <f t="shared" si="11"/>
        <v>NO</v>
      </c>
      <c r="L138" t="s">
        <v>186</v>
      </c>
      <c r="M138" t="s">
        <v>322</v>
      </c>
      <c r="N138" t="s">
        <v>29</v>
      </c>
      <c r="O138" t="s">
        <v>29</v>
      </c>
      <c r="P138" t="str">
        <f t="shared" si="10"/>
        <v>JONATHAN LOJA YOPLACModelos BancariosEVALUACION ANTERIOR</v>
      </c>
      <c r="Q138" t="str">
        <f>BASE[[#This Row],[NombresCalificado]]&amp;BASE[[#This Row],[TipoEvaluacion]]</f>
        <v>JONATHAN LOJA YOPLACEVALUACION ANTERIOR</v>
      </c>
      <c r="R138">
        <v>3</v>
      </c>
      <c r="S138" t="s">
        <v>5</v>
      </c>
      <c r="T138" t="s">
        <v>21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325</v>
      </c>
    </row>
    <row r="139" spans="1:31" x14ac:dyDescent="0.25">
      <c r="A139" t="s">
        <v>205</v>
      </c>
      <c r="B139" t="s">
        <v>211</v>
      </c>
      <c r="C139" t="s">
        <v>185</v>
      </c>
      <c r="D139" t="s">
        <v>216</v>
      </c>
      <c r="E139" t="s">
        <v>221</v>
      </c>
      <c r="F139" t="s">
        <v>253</v>
      </c>
      <c r="G139" t="s">
        <v>286</v>
      </c>
      <c r="H139" s="4"/>
      <c r="I139" s="1">
        <f t="shared" ca="1" si="8"/>
        <v>1483</v>
      </c>
      <c r="J139" s="1" t="str">
        <f t="shared" ca="1" si="9"/>
        <v>3. Mayor a 6 meses</v>
      </c>
      <c r="K139" t="str">
        <f t="shared" si="11"/>
        <v>NO</v>
      </c>
      <c r="L139" t="s">
        <v>186</v>
      </c>
      <c r="M139" t="s">
        <v>324</v>
      </c>
      <c r="N139" t="s">
        <v>29</v>
      </c>
      <c r="O139" t="s">
        <v>29</v>
      </c>
      <c r="P139" t="str">
        <f t="shared" si="10"/>
        <v>JONATHAN LOJA YOPLACFrameworks de arquitectura empresarialEVALUACION ANTERIOR</v>
      </c>
      <c r="Q139" t="str">
        <f>BASE[[#This Row],[NombresCalificado]]&amp;BASE[[#This Row],[TipoEvaluacion]]</f>
        <v>JONATHAN LOJA YOPLACEVALUACION ANTERIOR</v>
      </c>
      <c r="R139">
        <v>2</v>
      </c>
      <c r="S139" t="s">
        <v>4</v>
      </c>
      <c r="T139" t="s">
        <v>21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325</v>
      </c>
    </row>
    <row r="140" spans="1:31" x14ac:dyDescent="0.25">
      <c r="A140" t="s">
        <v>205</v>
      </c>
      <c r="B140" t="s">
        <v>211</v>
      </c>
      <c r="C140" t="s">
        <v>185</v>
      </c>
      <c r="D140" t="s">
        <v>216</v>
      </c>
      <c r="E140" t="s">
        <v>221</v>
      </c>
      <c r="F140" t="s">
        <v>253</v>
      </c>
      <c r="G140" t="s">
        <v>286</v>
      </c>
      <c r="H140" s="4"/>
      <c r="I140" s="1">
        <f t="shared" ca="1" si="8"/>
        <v>1483</v>
      </c>
      <c r="J140" s="1" t="str">
        <f t="shared" ca="1" si="9"/>
        <v>3. Mayor a 6 meses</v>
      </c>
      <c r="K140" t="str">
        <f t="shared" si="11"/>
        <v>NO</v>
      </c>
      <c r="L140" t="s">
        <v>186</v>
      </c>
      <c r="M140" t="s">
        <v>323</v>
      </c>
      <c r="N140" t="s">
        <v>188</v>
      </c>
      <c r="O140" t="s">
        <v>188</v>
      </c>
      <c r="P140" t="str">
        <f t="shared" si="10"/>
        <v>JONATHAN LOJA YOPLACPrincipios de seguridadEVALUACION ANTERIOR</v>
      </c>
      <c r="Q140" t="str">
        <f>BASE[[#This Row],[NombresCalificado]]&amp;BASE[[#This Row],[TipoEvaluacion]]</f>
        <v>JONATHAN LOJA YOPLACEVALUACION ANTERIOR</v>
      </c>
      <c r="R140">
        <v>2</v>
      </c>
      <c r="S140" t="s">
        <v>4</v>
      </c>
      <c r="T140" t="s">
        <v>21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325</v>
      </c>
    </row>
    <row r="141" spans="1:31" x14ac:dyDescent="0.25">
      <c r="A141" t="s">
        <v>205</v>
      </c>
      <c r="B141" t="s">
        <v>211</v>
      </c>
      <c r="C141" t="s">
        <v>185</v>
      </c>
      <c r="D141" t="s">
        <v>216</v>
      </c>
      <c r="E141" t="s">
        <v>221</v>
      </c>
      <c r="F141" t="s">
        <v>253</v>
      </c>
      <c r="G141" t="s">
        <v>286</v>
      </c>
      <c r="H141" s="4"/>
      <c r="I141" s="1">
        <f t="shared" ca="1" si="8"/>
        <v>1483</v>
      </c>
      <c r="J141" s="1" t="str">
        <f t="shared" ca="1" si="9"/>
        <v>3. Mayor a 6 meses</v>
      </c>
      <c r="K141" t="str">
        <f t="shared" si="11"/>
        <v>NO</v>
      </c>
      <c r="L141" t="s">
        <v>186</v>
      </c>
      <c r="M141" t="s">
        <v>321</v>
      </c>
      <c r="N141" t="s">
        <v>29</v>
      </c>
      <c r="O141" t="s">
        <v>29</v>
      </c>
      <c r="P141" t="str">
        <f t="shared" si="10"/>
        <v>JONATHAN LOJA YOPLACInnovaciónEVALUACION ANTERIOR</v>
      </c>
      <c r="Q141" t="str">
        <f>BASE[[#This Row],[NombresCalificado]]&amp;BASE[[#This Row],[TipoEvaluacion]]</f>
        <v>JONATHAN LOJA YOPLACEVALUACION ANTERIOR</v>
      </c>
      <c r="R141">
        <v>2</v>
      </c>
      <c r="S141" t="s">
        <v>4</v>
      </c>
      <c r="T141" t="s">
        <v>21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325</v>
      </c>
    </row>
    <row r="142" spans="1:31" x14ac:dyDescent="0.25">
      <c r="A142" t="s">
        <v>205</v>
      </c>
      <c r="B142" t="s">
        <v>211</v>
      </c>
      <c r="C142" t="s">
        <v>185</v>
      </c>
      <c r="D142" t="s">
        <v>216</v>
      </c>
      <c r="E142" t="s">
        <v>221</v>
      </c>
      <c r="F142" t="s">
        <v>253</v>
      </c>
      <c r="G142" t="s">
        <v>286</v>
      </c>
      <c r="H142" s="4"/>
      <c r="I142" s="1">
        <f t="shared" ref="I142:I205" ca="1" si="12">DATEDIF(H142,TODAY(),"m")</f>
        <v>1483</v>
      </c>
      <c r="J142" s="1" t="str">
        <f t="shared" ref="J142:J205" ca="1" si="13">IF(I142&lt;=3,"1. Menor o igual a 3 meses",IF(I142&lt;=6,"2. Entre 4 - 6 meses","3. Mayor a 6 meses"))</f>
        <v>3. Mayor a 6 meses</v>
      </c>
      <c r="K142" t="str">
        <f t="shared" si="11"/>
        <v>NO</v>
      </c>
      <c r="L142" t="s">
        <v>186</v>
      </c>
      <c r="M142" t="s">
        <v>198</v>
      </c>
      <c r="N142" t="s">
        <v>187</v>
      </c>
      <c r="O142" t="s">
        <v>188</v>
      </c>
      <c r="P142" t="str">
        <f t="shared" ref="P142:P205" si="14">F142&amp;M142&amp;AE142</f>
        <v>JONATHAN LOJA YOPLACCaptura de valorEVALUACION ANTERIOR</v>
      </c>
      <c r="Q142" t="str">
        <f>BASE[[#This Row],[NombresCalificado]]&amp;BASE[[#This Row],[TipoEvaluacion]]</f>
        <v>JONATHAN LOJA YOPLACEVALUACION ANTERIOR</v>
      </c>
      <c r="R142">
        <v>1</v>
      </c>
      <c r="S142" t="s">
        <v>6</v>
      </c>
      <c r="T142" t="s">
        <v>21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325</v>
      </c>
    </row>
    <row r="143" spans="1:31" x14ac:dyDescent="0.25">
      <c r="A143" t="s">
        <v>205</v>
      </c>
      <c r="B143" t="s">
        <v>211</v>
      </c>
      <c r="C143" t="s">
        <v>185</v>
      </c>
      <c r="D143" t="s">
        <v>216</v>
      </c>
      <c r="E143" t="s">
        <v>221</v>
      </c>
      <c r="F143" t="s">
        <v>253</v>
      </c>
      <c r="G143" t="s">
        <v>286</v>
      </c>
      <c r="H143" s="4"/>
      <c r="I143" s="1">
        <f t="shared" ca="1" si="12"/>
        <v>1483</v>
      </c>
      <c r="J143" s="1" t="str">
        <f t="shared" ca="1" si="13"/>
        <v>3. Mayor a 6 meses</v>
      </c>
      <c r="K143" t="str">
        <f t="shared" si="11"/>
        <v>NO</v>
      </c>
      <c r="L143" t="s">
        <v>186</v>
      </c>
      <c r="M143" t="s">
        <v>319</v>
      </c>
      <c r="N143" t="s">
        <v>187</v>
      </c>
      <c r="O143" t="s">
        <v>188</v>
      </c>
      <c r="P143" t="str">
        <f t="shared" si="14"/>
        <v>JONATHAN LOJA YOPLACStory TellingEVALUACION ANTERIOR</v>
      </c>
      <c r="Q143" t="str">
        <f>BASE[[#This Row],[NombresCalificado]]&amp;BASE[[#This Row],[TipoEvaluacion]]</f>
        <v>JONATHAN LOJA YOPLACEVALUACION ANTERIOR</v>
      </c>
      <c r="R143">
        <v>3</v>
      </c>
      <c r="S143" t="s">
        <v>5</v>
      </c>
      <c r="T143" t="s">
        <v>21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325</v>
      </c>
    </row>
    <row r="144" spans="1:31" x14ac:dyDescent="0.25">
      <c r="A144" t="s">
        <v>205</v>
      </c>
      <c r="B144" t="s">
        <v>211</v>
      </c>
      <c r="C144" t="s">
        <v>185</v>
      </c>
      <c r="D144" t="s">
        <v>216</v>
      </c>
      <c r="E144" t="s">
        <v>221</v>
      </c>
      <c r="F144" t="s">
        <v>253</v>
      </c>
      <c r="G144" t="s">
        <v>286</v>
      </c>
      <c r="H144" s="4"/>
      <c r="I144" s="1">
        <f t="shared" ca="1" si="12"/>
        <v>1483</v>
      </c>
      <c r="J144" s="1" t="str">
        <f t="shared" ca="1" si="13"/>
        <v>3. Mayor a 6 meses</v>
      </c>
      <c r="K144" t="str">
        <f t="shared" si="11"/>
        <v>NO</v>
      </c>
      <c r="L144" t="s">
        <v>186</v>
      </c>
      <c r="M144" t="s">
        <v>320</v>
      </c>
      <c r="N144" t="s">
        <v>188</v>
      </c>
      <c r="O144" t="s">
        <v>188</v>
      </c>
      <c r="P144" t="str">
        <f t="shared" si="14"/>
        <v>JONATHAN LOJA YOPLACGestión de cambiosEVALUACION ANTERIOR</v>
      </c>
      <c r="Q144" t="str">
        <f>BASE[[#This Row],[NombresCalificado]]&amp;BASE[[#This Row],[TipoEvaluacion]]</f>
        <v>JONATHAN LOJA YOPLACEVALUACION ANTERIOR</v>
      </c>
      <c r="R144">
        <v>1</v>
      </c>
      <c r="S144" t="s">
        <v>6</v>
      </c>
      <c r="T144" t="s">
        <v>21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325</v>
      </c>
    </row>
    <row r="145" spans="1:31" x14ac:dyDescent="0.25">
      <c r="A145" t="s">
        <v>205</v>
      </c>
      <c r="B145" t="s">
        <v>211</v>
      </c>
      <c r="C145" t="s">
        <v>185</v>
      </c>
      <c r="D145" t="s">
        <v>216</v>
      </c>
      <c r="E145" t="s">
        <v>221</v>
      </c>
      <c r="F145" t="s">
        <v>253</v>
      </c>
      <c r="G145" t="s">
        <v>286</v>
      </c>
      <c r="H145" s="4"/>
      <c r="I145" s="1">
        <f t="shared" ca="1" si="12"/>
        <v>1483</v>
      </c>
      <c r="J145" s="1" t="str">
        <f t="shared" ca="1" si="13"/>
        <v>3. Mayor a 6 meses</v>
      </c>
      <c r="K145" t="str">
        <f t="shared" si="11"/>
        <v>NO</v>
      </c>
      <c r="L145" t="s">
        <v>186</v>
      </c>
      <c r="M145" t="s">
        <v>193</v>
      </c>
      <c r="N145" t="s">
        <v>188</v>
      </c>
      <c r="O145" t="s">
        <v>188</v>
      </c>
      <c r="P145" t="str">
        <f t="shared" si="14"/>
        <v>JONATHAN LOJA YOPLACCloudEVALUACION ANTERIOR</v>
      </c>
      <c r="Q145" t="str">
        <f>BASE[[#This Row],[NombresCalificado]]&amp;BASE[[#This Row],[TipoEvaluacion]]</f>
        <v>JONATHAN LOJA YOPLACEVALUACION ANTERIOR</v>
      </c>
      <c r="R145">
        <v>2</v>
      </c>
      <c r="S145" t="s">
        <v>4</v>
      </c>
      <c r="T145" t="s">
        <v>21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325</v>
      </c>
    </row>
    <row r="146" spans="1:31" x14ac:dyDescent="0.25">
      <c r="A146" t="s">
        <v>205</v>
      </c>
      <c r="B146" t="s">
        <v>211</v>
      </c>
      <c r="C146" t="s">
        <v>185</v>
      </c>
      <c r="D146" t="s">
        <v>216</v>
      </c>
      <c r="E146" t="s">
        <v>221</v>
      </c>
      <c r="F146" t="s">
        <v>253</v>
      </c>
      <c r="G146" t="s">
        <v>286</v>
      </c>
      <c r="H146" s="4"/>
      <c r="I146" s="1">
        <f t="shared" ca="1" si="12"/>
        <v>1483</v>
      </c>
      <c r="J146" s="1" t="str">
        <f t="shared" ca="1" si="13"/>
        <v>3. Mayor a 6 meses</v>
      </c>
      <c r="K146" t="str">
        <f t="shared" si="11"/>
        <v>NO</v>
      </c>
      <c r="L146" t="s">
        <v>186</v>
      </c>
      <c r="M146" t="s">
        <v>313</v>
      </c>
      <c r="N146" t="s">
        <v>188</v>
      </c>
      <c r="O146" t="s">
        <v>188</v>
      </c>
      <c r="P146" t="str">
        <f t="shared" si="14"/>
        <v>JONATHAN LOJA YOPLACPatrones de arquitectura tecnológicaEVALUACION ANTERIOR</v>
      </c>
      <c r="Q146" t="str">
        <f>BASE[[#This Row],[NombresCalificado]]&amp;BASE[[#This Row],[TipoEvaluacion]]</f>
        <v>JONATHAN LOJA YOPLACEVALUACION ANTERIOR</v>
      </c>
      <c r="R146">
        <v>2</v>
      </c>
      <c r="S146" t="s">
        <v>4</v>
      </c>
      <c r="T146" t="s">
        <v>21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325</v>
      </c>
    </row>
    <row r="147" spans="1:31" x14ac:dyDescent="0.25">
      <c r="A147" t="s">
        <v>205</v>
      </c>
      <c r="B147" t="s">
        <v>211</v>
      </c>
      <c r="C147" t="s">
        <v>185</v>
      </c>
      <c r="D147" t="s">
        <v>216</v>
      </c>
      <c r="E147" t="s">
        <v>221</v>
      </c>
      <c r="F147" t="s">
        <v>253</v>
      </c>
      <c r="G147" t="s">
        <v>286</v>
      </c>
      <c r="H147" s="4"/>
      <c r="I147" s="1">
        <f t="shared" ca="1" si="12"/>
        <v>1483</v>
      </c>
      <c r="J147" s="1" t="str">
        <f t="shared" ca="1" si="13"/>
        <v>3. Mayor a 6 meses</v>
      </c>
      <c r="K147" t="str">
        <f t="shared" si="11"/>
        <v>NO</v>
      </c>
      <c r="L147" t="s">
        <v>186</v>
      </c>
      <c r="M147" t="s">
        <v>314</v>
      </c>
      <c r="N147" t="s">
        <v>187</v>
      </c>
      <c r="O147" t="s">
        <v>188</v>
      </c>
      <c r="P147" t="str">
        <f t="shared" si="14"/>
        <v>JONATHAN LOJA YOPLACSoluciones de industriaEVALUACION ANTERIOR</v>
      </c>
      <c r="Q147" t="str">
        <f>BASE[[#This Row],[NombresCalificado]]&amp;BASE[[#This Row],[TipoEvaluacion]]</f>
        <v>JONATHAN LOJA YOPLACEVALUACION ANTERIOR</v>
      </c>
      <c r="R147">
        <v>2</v>
      </c>
      <c r="S147" t="s">
        <v>4</v>
      </c>
      <c r="T147" t="s">
        <v>21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325</v>
      </c>
    </row>
    <row r="148" spans="1:31" x14ac:dyDescent="0.25">
      <c r="A148" t="s">
        <v>205</v>
      </c>
      <c r="B148" t="s">
        <v>211</v>
      </c>
      <c r="C148" t="s">
        <v>185</v>
      </c>
      <c r="D148" t="s">
        <v>216</v>
      </c>
      <c r="E148" t="s">
        <v>221</v>
      </c>
      <c r="F148" t="s">
        <v>253</v>
      </c>
      <c r="G148" t="s">
        <v>286</v>
      </c>
      <c r="H148" s="4"/>
      <c r="I148" s="1">
        <f t="shared" ca="1" si="12"/>
        <v>1483</v>
      </c>
      <c r="J148" s="1" t="str">
        <f t="shared" ca="1" si="13"/>
        <v>3. Mayor a 6 meses</v>
      </c>
      <c r="K148" t="str">
        <f t="shared" si="11"/>
        <v>NO</v>
      </c>
      <c r="L148" t="s">
        <v>186</v>
      </c>
      <c r="M148" t="s">
        <v>200</v>
      </c>
      <c r="N148" t="s">
        <v>187</v>
      </c>
      <c r="O148" t="s">
        <v>188</v>
      </c>
      <c r="P148" t="str">
        <f t="shared" si="14"/>
        <v>JONATHAN LOJA YOPLACCustomer ExperienceEVALUACION ANTERIOR</v>
      </c>
      <c r="Q148" t="str">
        <f>BASE[[#This Row],[NombresCalificado]]&amp;BASE[[#This Row],[TipoEvaluacion]]</f>
        <v>JONATHAN LOJA YOPLACEVALUACION ANTERIOR</v>
      </c>
      <c r="R148">
        <v>2</v>
      </c>
      <c r="S148" t="s">
        <v>4</v>
      </c>
      <c r="T148" t="s">
        <v>21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325</v>
      </c>
    </row>
    <row r="149" spans="1:31" x14ac:dyDescent="0.25">
      <c r="A149" t="s">
        <v>205</v>
      </c>
      <c r="B149" t="s">
        <v>211</v>
      </c>
      <c r="C149" t="s">
        <v>185</v>
      </c>
      <c r="D149" t="s">
        <v>216</v>
      </c>
      <c r="E149" t="s">
        <v>221</v>
      </c>
      <c r="F149" t="s">
        <v>253</v>
      </c>
      <c r="G149" t="s">
        <v>286</v>
      </c>
      <c r="H149" s="4"/>
      <c r="I149" s="1">
        <f t="shared" ca="1" si="12"/>
        <v>1483</v>
      </c>
      <c r="J149" s="1" t="str">
        <f t="shared" ca="1" si="13"/>
        <v>3. Mayor a 6 meses</v>
      </c>
      <c r="K149" t="str">
        <f t="shared" si="11"/>
        <v>NO</v>
      </c>
      <c r="L149" t="s">
        <v>186</v>
      </c>
      <c r="M149" t="s">
        <v>318</v>
      </c>
      <c r="N149" t="s">
        <v>188</v>
      </c>
      <c r="O149" t="s">
        <v>188</v>
      </c>
      <c r="P149" t="str">
        <f t="shared" si="14"/>
        <v>JONATHAN LOJA YOPLACEvolución ágil de productos digitalesEVALUACION ANTERIOR</v>
      </c>
      <c r="Q149" t="str">
        <f>BASE[[#This Row],[NombresCalificado]]&amp;BASE[[#This Row],[TipoEvaluacion]]</f>
        <v>JONATHAN LOJA YOPLACEVALUACION ANTERIOR</v>
      </c>
      <c r="R149">
        <v>3</v>
      </c>
      <c r="S149" t="s">
        <v>5</v>
      </c>
      <c r="T149" t="s">
        <v>21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325</v>
      </c>
    </row>
    <row r="150" spans="1:31" x14ac:dyDescent="0.25">
      <c r="A150" t="s">
        <v>205</v>
      </c>
      <c r="B150" t="s">
        <v>211</v>
      </c>
      <c r="C150" t="s">
        <v>185</v>
      </c>
      <c r="D150" t="s">
        <v>216</v>
      </c>
      <c r="E150" t="s">
        <v>221</v>
      </c>
      <c r="F150" t="s">
        <v>253</v>
      </c>
      <c r="G150" t="s">
        <v>286</v>
      </c>
      <c r="H150" s="4"/>
      <c r="I150" s="1">
        <f t="shared" ca="1" si="12"/>
        <v>1483</v>
      </c>
      <c r="J150" s="1" t="str">
        <f t="shared" ca="1" si="13"/>
        <v>3. Mayor a 6 meses</v>
      </c>
      <c r="K150" t="str">
        <f t="shared" si="11"/>
        <v>NO</v>
      </c>
      <c r="L150" t="s">
        <v>186</v>
      </c>
      <c r="M150" t="s">
        <v>317</v>
      </c>
      <c r="N150" t="s">
        <v>29</v>
      </c>
      <c r="O150" t="s">
        <v>29</v>
      </c>
      <c r="P150" t="str">
        <f t="shared" si="14"/>
        <v>JONATHAN LOJA YOPLACNegocio bancarioEVALUACION ANTERIOR</v>
      </c>
      <c r="Q150" t="str">
        <f>BASE[[#This Row],[NombresCalificado]]&amp;BASE[[#This Row],[TipoEvaluacion]]</f>
        <v>JONATHAN LOJA YOPLACEVALUACION ANTERIOR</v>
      </c>
      <c r="R150">
        <v>3</v>
      </c>
      <c r="S150" t="s">
        <v>5</v>
      </c>
      <c r="T150" t="s">
        <v>21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325</v>
      </c>
    </row>
    <row r="151" spans="1:31" x14ac:dyDescent="0.25">
      <c r="A151" t="s">
        <v>205</v>
      </c>
      <c r="B151" t="s">
        <v>211</v>
      </c>
      <c r="C151" t="s">
        <v>185</v>
      </c>
      <c r="D151" t="s">
        <v>216</v>
      </c>
      <c r="E151" t="s">
        <v>221</v>
      </c>
      <c r="F151" t="s">
        <v>253</v>
      </c>
      <c r="G151" t="s">
        <v>286</v>
      </c>
      <c r="H151" s="4"/>
      <c r="I151" s="1">
        <f t="shared" ca="1" si="12"/>
        <v>1483</v>
      </c>
      <c r="J151" s="1" t="str">
        <f t="shared" ca="1" si="13"/>
        <v>3. Mayor a 6 meses</v>
      </c>
      <c r="K151" t="str">
        <f t="shared" si="11"/>
        <v>NO</v>
      </c>
      <c r="L151" t="s">
        <v>186</v>
      </c>
      <c r="M151" t="s">
        <v>315</v>
      </c>
      <c r="N151" t="s">
        <v>29</v>
      </c>
      <c r="O151" t="s">
        <v>29</v>
      </c>
      <c r="P151" t="str">
        <f t="shared" si="14"/>
        <v>JONATHAN LOJA YOPLACModeladoEVALUACION ANTERIOR</v>
      </c>
      <c r="Q151" t="str">
        <f>BASE[[#This Row],[NombresCalificado]]&amp;BASE[[#This Row],[TipoEvaluacion]]</f>
        <v>JONATHAN LOJA YOPLACEVALUACION ANTERIOR</v>
      </c>
      <c r="R151">
        <v>3</v>
      </c>
      <c r="S151" t="s">
        <v>5</v>
      </c>
      <c r="T151" t="s">
        <v>21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325</v>
      </c>
    </row>
    <row r="152" spans="1:31" x14ac:dyDescent="0.25">
      <c r="A152" t="s">
        <v>205</v>
      </c>
      <c r="B152" t="s">
        <v>211</v>
      </c>
      <c r="C152" t="s">
        <v>185</v>
      </c>
      <c r="D152" t="s">
        <v>216</v>
      </c>
      <c r="E152" t="s">
        <v>221</v>
      </c>
      <c r="F152" t="s">
        <v>253</v>
      </c>
      <c r="G152" t="s">
        <v>286</v>
      </c>
      <c r="H152" s="4"/>
      <c r="I152" s="1">
        <f t="shared" ca="1" si="12"/>
        <v>1483</v>
      </c>
      <c r="J152" s="1" t="str">
        <f t="shared" ca="1" si="13"/>
        <v>3. Mayor a 6 meses</v>
      </c>
      <c r="K152" t="str">
        <f t="shared" si="11"/>
        <v>NO</v>
      </c>
      <c r="L152" t="s">
        <v>186</v>
      </c>
      <c r="M152" t="s">
        <v>199</v>
      </c>
      <c r="N152" t="s">
        <v>188</v>
      </c>
      <c r="O152" t="s">
        <v>188</v>
      </c>
      <c r="P152" t="str">
        <f t="shared" si="14"/>
        <v>JONATHAN LOJA YOPLACComplianceEVALUACION ANTERIOR</v>
      </c>
      <c r="Q152" t="str">
        <f>BASE[[#This Row],[NombresCalificado]]&amp;BASE[[#This Row],[TipoEvaluacion]]</f>
        <v>JONATHAN LOJA YOPLACEVALUACION ANTERIOR</v>
      </c>
      <c r="R152">
        <v>2</v>
      </c>
      <c r="S152" t="s">
        <v>4</v>
      </c>
      <c r="T152" t="s">
        <v>21</v>
      </c>
      <c r="U152" s="17">
        <v>2</v>
      </c>
      <c r="V152" s="17" t="str" cm="1">
        <f t="array" ref="V152">_xlfn.IFS(U152=0,"Prenovato",U152=1,"Novato",U152=2,"Principiante avanzado",U152=3,"Competente",U152=4,"Proficiente",U152=5,"Master")</f>
        <v>Principiante avanzado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">
        <v>325</v>
      </c>
    </row>
    <row r="153" spans="1:31" x14ac:dyDescent="0.25">
      <c r="A153" t="s">
        <v>205</v>
      </c>
      <c r="B153" t="s">
        <v>211</v>
      </c>
      <c r="C153" t="s">
        <v>185</v>
      </c>
      <c r="D153" t="s">
        <v>216</v>
      </c>
      <c r="E153" t="s">
        <v>221</v>
      </c>
      <c r="F153" t="s">
        <v>253</v>
      </c>
      <c r="G153" t="s">
        <v>286</v>
      </c>
      <c r="H153" s="4"/>
      <c r="I153" s="1">
        <f t="shared" ca="1" si="12"/>
        <v>1483</v>
      </c>
      <c r="J153" s="1" t="str">
        <f t="shared" ca="1" si="13"/>
        <v>3. Mayor a 6 meses</v>
      </c>
      <c r="K153" t="str">
        <f t="shared" si="11"/>
        <v>NO</v>
      </c>
      <c r="L153" t="s">
        <v>186</v>
      </c>
      <c r="M153" t="s">
        <v>197</v>
      </c>
      <c r="N153" t="s">
        <v>187</v>
      </c>
      <c r="O153" t="s">
        <v>188</v>
      </c>
      <c r="P153" t="str">
        <f t="shared" si="14"/>
        <v>JONATHAN LOJA YOPLACArquitectura de datos BCPEVALUACION ANTERIOR</v>
      </c>
      <c r="Q153" t="str">
        <f>BASE[[#This Row],[NombresCalificado]]&amp;BASE[[#This Row],[TipoEvaluacion]]</f>
        <v>JONATHAN LOJA YOPLACEVALUACION ANTERIOR</v>
      </c>
      <c r="R153">
        <v>3</v>
      </c>
      <c r="S153" t="s">
        <v>5</v>
      </c>
      <c r="T153" t="s">
        <v>21</v>
      </c>
      <c r="U153" s="17">
        <v>2</v>
      </c>
      <c r="V153" s="17" t="str" cm="1">
        <f t="array" ref="V153">_xlfn.IFS(U153=0,"Prenovato",U153=1,"Novato",U153=2,"Principiante avanzado",U153=3,"Competente",U153=4,"Proficiente",U153=5,"Master")</f>
        <v>Principiante avanzado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">
        <v>325</v>
      </c>
    </row>
    <row r="154" spans="1:31" x14ac:dyDescent="0.25">
      <c r="A154" t="s">
        <v>205</v>
      </c>
      <c r="B154" t="s">
        <v>211</v>
      </c>
      <c r="C154" t="s">
        <v>185</v>
      </c>
      <c r="D154" t="s">
        <v>216</v>
      </c>
      <c r="E154" t="s">
        <v>221</v>
      </c>
      <c r="F154" t="s">
        <v>253</v>
      </c>
      <c r="G154" t="s">
        <v>286</v>
      </c>
      <c r="H154" s="4"/>
      <c r="I154" s="1">
        <f t="shared" ca="1" si="12"/>
        <v>1483</v>
      </c>
      <c r="J154" s="1" t="str">
        <f t="shared" ca="1" si="13"/>
        <v>3. Mayor a 6 meses</v>
      </c>
      <c r="K154" t="str">
        <f t="shared" si="11"/>
        <v>NO</v>
      </c>
      <c r="L154" t="s">
        <v>186</v>
      </c>
      <c r="M154" t="s">
        <v>316</v>
      </c>
      <c r="N154" t="s">
        <v>187</v>
      </c>
      <c r="O154" t="s">
        <v>188</v>
      </c>
      <c r="P154" t="str">
        <f t="shared" si="14"/>
        <v>JONATHAN LOJA YOPLACPlataforma de soluciones BCPEVALUACION ANTERIOR</v>
      </c>
      <c r="Q154" t="str">
        <f>BASE[[#This Row],[NombresCalificado]]&amp;BASE[[#This Row],[TipoEvaluacion]]</f>
        <v>JONATHAN LOJA YOPLACEVALUACION ANTERIOR</v>
      </c>
      <c r="R154">
        <v>3</v>
      </c>
      <c r="S154" t="s">
        <v>5</v>
      </c>
      <c r="T154" t="s">
        <v>21</v>
      </c>
      <c r="U154" s="17">
        <v>2</v>
      </c>
      <c r="V154" s="17" t="str" cm="1">
        <f t="array" ref="V154">_xlfn.IFS(U154=0,"Prenovato",U154=1,"Novato",U154=2,"Principiante avanzado",U154=3,"Competente",U154=4,"Proficiente",U154=5,"Master")</f>
        <v>Principiante avanzado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">
        <v>325</v>
      </c>
    </row>
    <row r="155" spans="1:31" x14ac:dyDescent="0.25">
      <c r="A155" t="s">
        <v>204</v>
      </c>
      <c r="B155" t="s">
        <v>210</v>
      </c>
      <c r="C155" t="s">
        <v>185</v>
      </c>
      <c r="D155" t="s">
        <v>216</v>
      </c>
      <c r="E155" t="s">
        <v>222</v>
      </c>
      <c r="F155" t="s">
        <v>254</v>
      </c>
      <c r="G155" t="s">
        <v>287</v>
      </c>
      <c r="H155" s="4"/>
      <c r="I155" s="1">
        <f t="shared" ca="1" si="12"/>
        <v>1483</v>
      </c>
      <c r="J155" s="1" t="str">
        <f t="shared" ca="1" si="13"/>
        <v>3. Mayor a 6 meses</v>
      </c>
      <c r="K155" t="str">
        <f t="shared" si="11"/>
        <v>NO</v>
      </c>
      <c r="L155" t="s">
        <v>186</v>
      </c>
      <c r="M155" t="s">
        <v>193</v>
      </c>
      <c r="N155" t="s">
        <v>188</v>
      </c>
      <c r="O155" t="s">
        <v>188</v>
      </c>
      <c r="P155" t="str">
        <f t="shared" si="14"/>
        <v>FERNANDO MIGUEL BARRIG JOCloudEVALUACION ANTERIOR</v>
      </c>
      <c r="Q155" t="str">
        <f>BASE[[#This Row],[NombresCalificado]]&amp;BASE[[#This Row],[TipoEvaluacion]]</f>
        <v>FERNANDO MIGUEL BARRIG JOEVALUACION ANTERIOR</v>
      </c>
      <c r="R155">
        <v>1</v>
      </c>
      <c r="S155" t="s">
        <v>6</v>
      </c>
      <c r="T155" t="s">
        <v>21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325</v>
      </c>
    </row>
    <row r="156" spans="1:31" x14ac:dyDescent="0.25">
      <c r="A156" t="s">
        <v>204</v>
      </c>
      <c r="B156" t="s">
        <v>210</v>
      </c>
      <c r="C156" t="s">
        <v>185</v>
      </c>
      <c r="D156" t="s">
        <v>216</v>
      </c>
      <c r="E156" t="s">
        <v>222</v>
      </c>
      <c r="F156" t="s">
        <v>254</v>
      </c>
      <c r="G156" t="s">
        <v>287</v>
      </c>
      <c r="H156" s="4"/>
      <c r="I156" s="1">
        <f t="shared" ca="1" si="12"/>
        <v>1483</v>
      </c>
      <c r="J156" s="1" t="str">
        <f t="shared" ca="1" si="13"/>
        <v>3. Mayor a 6 meses</v>
      </c>
      <c r="K156" t="str">
        <f t="shared" si="11"/>
        <v>NO</v>
      </c>
      <c r="L156" t="s">
        <v>186</v>
      </c>
      <c r="M156" t="s">
        <v>313</v>
      </c>
      <c r="N156" t="s">
        <v>188</v>
      </c>
      <c r="O156" t="s">
        <v>188</v>
      </c>
      <c r="P156" t="str">
        <f t="shared" si="14"/>
        <v>FERNANDO MIGUEL BARRIG JOPatrones de arquitectura tecnológicaEVALUACION ANTERIOR</v>
      </c>
      <c r="Q156" t="str">
        <f>BASE[[#This Row],[NombresCalificado]]&amp;BASE[[#This Row],[TipoEvaluacion]]</f>
        <v>FERNANDO MIGUEL BARRIG JOEVALUACION ANTERIOR</v>
      </c>
      <c r="R156">
        <v>3</v>
      </c>
      <c r="S156" t="s">
        <v>5</v>
      </c>
      <c r="T156" t="s">
        <v>21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2</v>
      </c>
      <c r="X156" s="17" t="str" cm="1">
        <f t="array" ref="X156">_xlfn.IFS(W156=0,"No evidenciado",W156=1,"Novato",W156=2,"Principiante avanzado",W156=3,"Competente",W156=4,"Proficiente",W156=5,"Master")</f>
        <v>Principiante avanzado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325</v>
      </c>
    </row>
    <row r="157" spans="1:31" x14ac:dyDescent="0.25">
      <c r="A157" t="s">
        <v>204</v>
      </c>
      <c r="B157" t="s">
        <v>210</v>
      </c>
      <c r="C157" t="s">
        <v>185</v>
      </c>
      <c r="D157" t="s">
        <v>216</v>
      </c>
      <c r="E157" t="s">
        <v>222</v>
      </c>
      <c r="F157" t="s">
        <v>254</v>
      </c>
      <c r="G157" t="s">
        <v>287</v>
      </c>
      <c r="H157" s="4"/>
      <c r="I157" s="1">
        <f t="shared" ca="1" si="12"/>
        <v>1483</v>
      </c>
      <c r="J157" s="1" t="str">
        <f t="shared" ca="1" si="13"/>
        <v>3. Mayor a 6 meses</v>
      </c>
      <c r="K157" t="str">
        <f t="shared" si="11"/>
        <v>NO</v>
      </c>
      <c r="L157" t="s">
        <v>186</v>
      </c>
      <c r="M157" t="s">
        <v>314</v>
      </c>
      <c r="N157" t="s">
        <v>187</v>
      </c>
      <c r="O157" t="s">
        <v>188</v>
      </c>
      <c r="P157" t="str">
        <f t="shared" si="14"/>
        <v>FERNANDO MIGUEL BARRIG JOSoluciones de industriaEVALUACION ANTERIOR</v>
      </c>
      <c r="Q157" t="str">
        <f>BASE[[#This Row],[NombresCalificado]]&amp;BASE[[#This Row],[TipoEvaluacion]]</f>
        <v>FERNANDO MIGUEL BARRIG JOEVALUACION ANTERIOR</v>
      </c>
      <c r="R157">
        <v>2</v>
      </c>
      <c r="S157" t="s">
        <v>4</v>
      </c>
      <c r="T157" t="s">
        <v>21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2</v>
      </c>
      <c r="X157" s="17" t="str" cm="1">
        <f t="array" ref="X157">_xlfn.IFS(W157=0,"No evidenciado",W157=1,"Novato",W157=2,"Principiante avanzado",W157=3,"Competente",W157=4,"Proficiente",W157=5,"Master")</f>
        <v>Principiante avanzado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325</v>
      </c>
    </row>
    <row r="158" spans="1:31" x14ac:dyDescent="0.25">
      <c r="A158" t="s">
        <v>204</v>
      </c>
      <c r="B158" t="s">
        <v>210</v>
      </c>
      <c r="C158" t="s">
        <v>185</v>
      </c>
      <c r="D158" t="s">
        <v>216</v>
      </c>
      <c r="E158" t="s">
        <v>222</v>
      </c>
      <c r="F158" t="s">
        <v>254</v>
      </c>
      <c r="G158" t="s">
        <v>287</v>
      </c>
      <c r="H158" s="4"/>
      <c r="I158" s="1">
        <f t="shared" ca="1" si="12"/>
        <v>1483</v>
      </c>
      <c r="J158" s="1" t="str">
        <f t="shared" ca="1" si="13"/>
        <v>3. Mayor a 6 meses</v>
      </c>
      <c r="K158" t="str">
        <f t="shared" si="11"/>
        <v>NO</v>
      </c>
      <c r="L158" t="s">
        <v>186</v>
      </c>
      <c r="M158" t="s">
        <v>197</v>
      </c>
      <c r="N158" t="s">
        <v>187</v>
      </c>
      <c r="O158" t="s">
        <v>188</v>
      </c>
      <c r="P158" t="str">
        <f t="shared" si="14"/>
        <v>FERNANDO MIGUEL BARRIG JOArquitectura de datos BCPEVALUACION ANTERIOR</v>
      </c>
      <c r="Q158" t="str">
        <f>BASE[[#This Row],[NombresCalificado]]&amp;BASE[[#This Row],[TipoEvaluacion]]</f>
        <v>FERNANDO MIGUEL BARRIG JOEVALUACION ANTERIOR</v>
      </c>
      <c r="R158">
        <v>3</v>
      </c>
      <c r="S158" t="s">
        <v>5</v>
      </c>
      <c r="T158" t="s">
        <v>21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2</v>
      </c>
      <c r="X158" s="17" t="str" cm="1">
        <f t="array" ref="X158">_xlfn.IFS(W158=0,"No evidenciado",W158=1,"Novato",W158=2,"Principiante avanzado",W158=3,"Competente",W158=4,"Proficiente",W158=5,"Master")</f>
        <v>Principiante avanzado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325</v>
      </c>
    </row>
    <row r="159" spans="1:31" x14ac:dyDescent="0.25">
      <c r="A159" t="s">
        <v>204</v>
      </c>
      <c r="B159" t="s">
        <v>210</v>
      </c>
      <c r="C159" t="s">
        <v>185</v>
      </c>
      <c r="D159" t="s">
        <v>216</v>
      </c>
      <c r="E159" t="s">
        <v>222</v>
      </c>
      <c r="F159" t="s">
        <v>254</v>
      </c>
      <c r="G159" t="s">
        <v>287</v>
      </c>
      <c r="H159" s="4"/>
      <c r="I159" s="1">
        <f t="shared" ca="1" si="12"/>
        <v>1483</v>
      </c>
      <c r="J159" s="1" t="str">
        <f t="shared" ca="1" si="13"/>
        <v>3. Mayor a 6 meses</v>
      </c>
      <c r="K159" t="str">
        <f t="shared" si="11"/>
        <v>NO</v>
      </c>
      <c r="L159" t="s">
        <v>186</v>
      </c>
      <c r="M159" t="s">
        <v>316</v>
      </c>
      <c r="N159" t="s">
        <v>187</v>
      </c>
      <c r="O159" t="s">
        <v>188</v>
      </c>
      <c r="P159" t="str">
        <f t="shared" si="14"/>
        <v>FERNANDO MIGUEL BARRIG JOPlataforma de soluciones BCPEVALUACION ANTERIOR</v>
      </c>
      <c r="Q159" t="str">
        <f>BASE[[#This Row],[NombresCalificado]]&amp;BASE[[#This Row],[TipoEvaluacion]]</f>
        <v>FERNANDO MIGUEL BARRIG JOEVALUACION ANTERIOR</v>
      </c>
      <c r="R159">
        <v>3</v>
      </c>
      <c r="S159" t="s">
        <v>5</v>
      </c>
      <c r="T159" t="s">
        <v>21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2</v>
      </c>
      <c r="X159" s="17" t="str" cm="1">
        <f t="array" ref="X159">_xlfn.IFS(W159=0,"No evidenciado",W159=1,"Novato",W159=2,"Principiante avanzado",W159=3,"Competente",W159=4,"Proficiente",W159=5,"Master")</f>
        <v>Principiante avanzado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325</v>
      </c>
    </row>
    <row r="160" spans="1:31" x14ac:dyDescent="0.25">
      <c r="A160" t="s">
        <v>204</v>
      </c>
      <c r="B160" t="s">
        <v>210</v>
      </c>
      <c r="C160" t="s">
        <v>185</v>
      </c>
      <c r="D160" t="s">
        <v>216</v>
      </c>
      <c r="E160" t="s">
        <v>222</v>
      </c>
      <c r="F160" t="s">
        <v>254</v>
      </c>
      <c r="G160" t="s">
        <v>287</v>
      </c>
      <c r="H160" s="4"/>
      <c r="I160" s="1">
        <f t="shared" ca="1" si="12"/>
        <v>1483</v>
      </c>
      <c r="J160" s="1" t="str">
        <f t="shared" ca="1" si="13"/>
        <v>3. Mayor a 6 meses</v>
      </c>
      <c r="K160" t="str">
        <f t="shared" si="11"/>
        <v>NO</v>
      </c>
      <c r="L160" t="s">
        <v>186</v>
      </c>
      <c r="M160" t="s">
        <v>315</v>
      </c>
      <c r="N160" t="s">
        <v>29</v>
      </c>
      <c r="O160" t="s">
        <v>29</v>
      </c>
      <c r="P160" t="str">
        <f t="shared" si="14"/>
        <v>FERNANDO MIGUEL BARRIG JOModeladoEVALUACION ANTERIOR</v>
      </c>
      <c r="Q160" t="str">
        <f>BASE[[#This Row],[NombresCalificado]]&amp;BASE[[#This Row],[TipoEvaluacion]]</f>
        <v>FERNANDO MIGUEL BARRIG JOEVALUACION ANTERIOR</v>
      </c>
      <c r="R160">
        <v>2</v>
      </c>
      <c r="S160" t="s">
        <v>4</v>
      </c>
      <c r="T160" t="s">
        <v>21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2</v>
      </c>
      <c r="X160" s="17" t="str" cm="1">
        <f t="array" ref="X160">_xlfn.IFS(W160=0,"No evidenciado",W160=1,"Novato",W160=2,"Principiante avanzado",W160=3,"Competente",W160=4,"Proficiente",W160=5,"Master")</f>
        <v>Principiante avanzado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325</v>
      </c>
    </row>
    <row r="161" spans="1:31" x14ac:dyDescent="0.25">
      <c r="A161" t="s">
        <v>204</v>
      </c>
      <c r="B161" t="s">
        <v>210</v>
      </c>
      <c r="C161" t="s">
        <v>185</v>
      </c>
      <c r="D161" t="s">
        <v>216</v>
      </c>
      <c r="E161" t="s">
        <v>222</v>
      </c>
      <c r="F161" t="s">
        <v>254</v>
      </c>
      <c r="G161" t="s">
        <v>287</v>
      </c>
      <c r="H161" s="4"/>
      <c r="I161" s="1">
        <f t="shared" ca="1" si="12"/>
        <v>1483</v>
      </c>
      <c r="J161" s="1" t="str">
        <f t="shared" ca="1" si="13"/>
        <v>3. Mayor a 6 meses</v>
      </c>
      <c r="K161" t="str">
        <f t="shared" si="11"/>
        <v>NO</v>
      </c>
      <c r="L161" t="s">
        <v>186</v>
      </c>
      <c r="M161" t="s">
        <v>199</v>
      </c>
      <c r="N161" t="s">
        <v>188</v>
      </c>
      <c r="O161" t="s">
        <v>188</v>
      </c>
      <c r="P161" t="str">
        <f t="shared" si="14"/>
        <v>FERNANDO MIGUEL BARRIG JOComplianceEVALUACION ANTERIOR</v>
      </c>
      <c r="Q161" t="str">
        <f>BASE[[#This Row],[NombresCalificado]]&amp;BASE[[#This Row],[TipoEvaluacion]]</f>
        <v>FERNANDO MIGUEL BARRIG JOEVALUACION ANTERIOR</v>
      </c>
      <c r="R161">
        <v>3</v>
      </c>
      <c r="S161" t="s">
        <v>5</v>
      </c>
      <c r="T161" t="s">
        <v>21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2</v>
      </c>
      <c r="X161" s="17" t="str" cm="1">
        <f t="array" ref="X161">_xlfn.IFS(W161=0,"No evidenciado",W161=1,"Novato",W161=2,"Principiante avanzado",W161=3,"Competente",W161=4,"Proficiente",W161=5,"Master")</f>
        <v>Principiante avanzado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325</v>
      </c>
    </row>
    <row r="162" spans="1:31" x14ac:dyDescent="0.25">
      <c r="A162" t="s">
        <v>204</v>
      </c>
      <c r="B162" t="s">
        <v>210</v>
      </c>
      <c r="C162" t="s">
        <v>185</v>
      </c>
      <c r="D162" t="s">
        <v>216</v>
      </c>
      <c r="E162" t="s">
        <v>222</v>
      </c>
      <c r="F162" t="s">
        <v>254</v>
      </c>
      <c r="G162" t="s">
        <v>287</v>
      </c>
      <c r="H162" s="4"/>
      <c r="I162" s="1">
        <f t="shared" ca="1" si="12"/>
        <v>1483</v>
      </c>
      <c r="J162" s="1" t="str">
        <f t="shared" ca="1" si="13"/>
        <v>3. Mayor a 6 meses</v>
      </c>
      <c r="K162" t="str">
        <f t="shared" si="11"/>
        <v>NO</v>
      </c>
      <c r="L162" t="s">
        <v>186</v>
      </c>
      <c r="M162" t="s">
        <v>318</v>
      </c>
      <c r="N162" t="s">
        <v>188</v>
      </c>
      <c r="O162" t="s">
        <v>188</v>
      </c>
      <c r="P162" t="str">
        <f t="shared" si="14"/>
        <v>FERNANDO MIGUEL BARRIG JOEvolución ágil de productos digitalesEVALUACION ANTERIOR</v>
      </c>
      <c r="Q162" t="str">
        <f>BASE[[#This Row],[NombresCalificado]]&amp;BASE[[#This Row],[TipoEvaluacion]]</f>
        <v>FERNANDO MIGUEL BARRIG JOEVALUACION ANTERIOR</v>
      </c>
      <c r="R162">
        <v>2</v>
      </c>
      <c r="S162" t="s">
        <v>4</v>
      </c>
      <c r="T162" t="s">
        <v>21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2</v>
      </c>
      <c r="X162" s="17" t="str" cm="1">
        <f t="array" ref="X162">_xlfn.IFS(W162=0,"No evidenciado",W162=1,"Novato",W162=2,"Principiante avanzado",W162=3,"Competente",W162=4,"Proficiente",W162=5,"Master")</f>
        <v>Principiante avanzado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325</v>
      </c>
    </row>
    <row r="163" spans="1:31" x14ac:dyDescent="0.25">
      <c r="A163" t="s">
        <v>204</v>
      </c>
      <c r="B163" t="s">
        <v>210</v>
      </c>
      <c r="C163" t="s">
        <v>185</v>
      </c>
      <c r="D163" t="s">
        <v>216</v>
      </c>
      <c r="E163" t="s">
        <v>222</v>
      </c>
      <c r="F163" t="s">
        <v>254</v>
      </c>
      <c r="G163" t="s">
        <v>287</v>
      </c>
      <c r="H163" s="4"/>
      <c r="I163" s="1">
        <f t="shared" ca="1" si="12"/>
        <v>1483</v>
      </c>
      <c r="J163" s="1" t="str">
        <f t="shared" ca="1" si="13"/>
        <v>3. Mayor a 6 meses</v>
      </c>
      <c r="K163" t="str">
        <f t="shared" si="11"/>
        <v>NO</v>
      </c>
      <c r="L163" t="s">
        <v>186</v>
      </c>
      <c r="M163" t="s">
        <v>317</v>
      </c>
      <c r="N163" t="s">
        <v>29</v>
      </c>
      <c r="O163" t="s">
        <v>29</v>
      </c>
      <c r="P163" t="str">
        <f t="shared" si="14"/>
        <v>FERNANDO MIGUEL BARRIG JONegocio bancarioEVALUACION ANTERIOR</v>
      </c>
      <c r="Q163" t="str">
        <f>BASE[[#This Row],[NombresCalificado]]&amp;BASE[[#This Row],[TipoEvaluacion]]</f>
        <v>FERNANDO MIGUEL BARRIG JOEVALUACION ANTERIOR</v>
      </c>
      <c r="R163">
        <v>2</v>
      </c>
      <c r="S163" t="s">
        <v>4</v>
      </c>
      <c r="T163" t="s">
        <v>21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2</v>
      </c>
      <c r="X163" s="17" t="str" cm="1">
        <f t="array" ref="X163">_xlfn.IFS(W163=0,"No evidenciado",W163=1,"Novato",W163=2,"Principiante avanzado",W163=3,"Competente",W163=4,"Proficiente",W163=5,"Master")</f>
        <v>Principiante avanzado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325</v>
      </c>
    </row>
    <row r="164" spans="1:31" x14ac:dyDescent="0.25">
      <c r="A164" t="s">
        <v>204</v>
      </c>
      <c r="B164" t="s">
        <v>210</v>
      </c>
      <c r="C164" t="s">
        <v>185</v>
      </c>
      <c r="D164" t="s">
        <v>216</v>
      </c>
      <c r="E164" t="s">
        <v>222</v>
      </c>
      <c r="F164" t="s">
        <v>254</v>
      </c>
      <c r="G164" t="s">
        <v>287</v>
      </c>
      <c r="H164" s="4"/>
      <c r="I164" s="1">
        <f t="shared" ca="1" si="12"/>
        <v>1483</v>
      </c>
      <c r="J164" s="1" t="str">
        <f t="shared" ca="1" si="13"/>
        <v>3. Mayor a 6 meses</v>
      </c>
      <c r="K164" t="str">
        <f t="shared" si="11"/>
        <v>NO</v>
      </c>
      <c r="L164" t="s">
        <v>186</v>
      </c>
      <c r="M164" t="s">
        <v>200</v>
      </c>
      <c r="N164" t="s">
        <v>187</v>
      </c>
      <c r="O164" t="s">
        <v>188</v>
      </c>
      <c r="P164" t="str">
        <f t="shared" si="14"/>
        <v>FERNANDO MIGUEL BARRIG JOCustomer ExperienceEVALUACION ANTERIOR</v>
      </c>
      <c r="Q164" t="str">
        <f>BASE[[#This Row],[NombresCalificado]]&amp;BASE[[#This Row],[TipoEvaluacion]]</f>
        <v>FERNANDO MIGUEL BARRIG JOEVALUACION ANTERIOR</v>
      </c>
      <c r="R164">
        <v>2</v>
      </c>
      <c r="S164" t="s">
        <v>4</v>
      </c>
      <c r="T164" t="s">
        <v>21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2</v>
      </c>
      <c r="X164" s="17" t="str" cm="1">
        <f t="array" ref="X164">_xlfn.IFS(W164=0,"No evidenciado",W164=1,"Novato",W164=2,"Principiante avanzado",W164=3,"Competente",W164=4,"Proficiente",W164=5,"Master")</f>
        <v>Principiante avanzado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325</v>
      </c>
    </row>
    <row r="165" spans="1:31" x14ac:dyDescent="0.25">
      <c r="A165" t="s">
        <v>204</v>
      </c>
      <c r="B165" t="s">
        <v>210</v>
      </c>
      <c r="C165" t="s">
        <v>185</v>
      </c>
      <c r="D165" t="s">
        <v>216</v>
      </c>
      <c r="E165" t="s">
        <v>222</v>
      </c>
      <c r="F165" t="s">
        <v>254</v>
      </c>
      <c r="G165" t="s">
        <v>287</v>
      </c>
      <c r="H165" s="4"/>
      <c r="I165" s="1">
        <f t="shared" ca="1" si="12"/>
        <v>1483</v>
      </c>
      <c r="J165" s="1" t="str">
        <f t="shared" ca="1" si="13"/>
        <v>3. Mayor a 6 meses</v>
      </c>
      <c r="K165" t="str">
        <f t="shared" si="11"/>
        <v>NO</v>
      </c>
      <c r="L165" t="s">
        <v>186</v>
      </c>
      <c r="M165" t="s">
        <v>320</v>
      </c>
      <c r="N165" t="s">
        <v>188</v>
      </c>
      <c r="O165" t="s">
        <v>188</v>
      </c>
      <c r="P165" t="str">
        <f t="shared" si="14"/>
        <v>FERNANDO MIGUEL BARRIG JOGestión de cambiosEVALUACION ANTERIOR</v>
      </c>
      <c r="Q165" t="str">
        <f>BASE[[#This Row],[NombresCalificado]]&amp;BASE[[#This Row],[TipoEvaluacion]]</f>
        <v>FERNANDO MIGUEL BARRIG JOEVALUACION ANTERIOR</v>
      </c>
      <c r="R165">
        <v>1</v>
      </c>
      <c r="S165" t="s">
        <v>6</v>
      </c>
      <c r="T165" t="s">
        <v>21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2</v>
      </c>
      <c r="X165" s="17" t="str" cm="1">
        <f t="array" ref="X165">_xlfn.IFS(W165=0,"No evidenciado",W165=1,"Novato",W165=2,"Principiante avanzado",W165=3,"Competente",W165=4,"Proficiente",W165=5,"Master")</f>
        <v>Principiante avanzado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325</v>
      </c>
    </row>
    <row r="166" spans="1:31" x14ac:dyDescent="0.25">
      <c r="A166" t="s">
        <v>204</v>
      </c>
      <c r="B166" t="s">
        <v>210</v>
      </c>
      <c r="C166" t="s">
        <v>185</v>
      </c>
      <c r="D166" t="s">
        <v>216</v>
      </c>
      <c r="E166" t="s">
        <v>222</v>
      </c>
      <c r="F166" t="s">
        <v>254</v>
      </c>
      <c r="G166" t="s">
        <v>287</v>
      </c>
      <c r="H166" s="4"/>
      <c r="I166" s="1">
        <f t="shared" ca="1" si="12"/>
        <v>1483</v>
      </c>
      <c r="J166" s="1" t="str">
        <f t="shared" ca="1" si="13"/>
        <v>3. Mayor a 6 meses</v>
      </c>
      <c r="K166" t="str">
        <f t="shared" si="11"/>
        <v>NO</v>
      </c>
      <c r="L166" t="s">
        <v>186</v>
      </c>
      <c r="M166" t="s">
        <v>198</v>
      </c>
      <c r="N166" t="s">
        <v>187</v>
      </c>
      <c r="O166" t="s">
        <v>188</v>
      </c>
      <c r="P166" t="str">
        <f t="shared" si="14"/>
        <v>FERNANDO MIGUEL BARRIG JOCaptura de valorEVALUACION ANTERIOR</v>
      </c>
      <c r="Q166" t="str">
        <f>BASE[[#This Row],[NombresCalificado]]&amp;BASE[[#This Row],[TipoEvaluacion]]</f>
        <v>FERNANDO MIGUEL BARRIG JOEVALUACION ANTERIOR</v>
      </c>
      <c r="R166">
        <v>2</v>
      </c>
      <c r="S166" t="s">
        <v>4</v>
      </c>
      <c r="T166" t="s">
        <v>21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2</v>
      </c>
      <c r="X166" s="17" t="str" cm="1">
        <f t="array" ref="X166">_xlfn.IFS(W166=0,"No evidenciado",W166=1,"Novato",W166=2,"Principiante avanzado",W166=3,"Competente",W166=4,"Proficiente",W166=5,"Master")</f>
        <v>Principiante avanzado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325</v>
      </c>
    </row>
    <row r="167" spans="1:31" x14ac:dyDescent="0.25">
      <c r="A167" t="s">
        <v>204</v>
      </c>
      <c r="B167" t="s">
        <v>210</v>
      </c>
      <c r="C167" t="s">
        <v>185</v>
      </c>
      <c r="D167" t="s">
        <v>216</v>
      </c>
      <c r="E167" t="s">
        <v>222</v>
      </c>
      <c r="F167" t="s">
        <v>254</v>
      </c>
      <c r="G167" t="s">
        <v>287</v>
      </c>
      <c r="H167" s="4"/>
      <c r="I167" s="1">
        <f t="shared" ca="1" si="12"/>
        <v>1483</v>
      </c>
      <c r="J167" s="1" t="str">
        <f t="shared" ca="1" si="13"/>
        <v>3. Mayor a 6 meses</v>
      </c>
      <c r="K167" t="str">
        <f t="shared" si="11"/>
        <v>NO</v>
      </c>
      <c r="L167" t="s">
        <v>186</v>
      </c>
      <c r="M167" t="s">
        <v>319</v>
      </c>
      <c r="N167" t="s">
        <v>187</v>
      </c>
      <c r="O167" t="s">
        <v>188</v>
      </c>
      <c r="P167" t="str">
        <f t="shared" si="14"/>
        <v>FERNANDO MIGUEL BARRIG JOStory TellingEVALUACION ANTERIOR</v>
      </c>
      <c r="Q167" t="str">
        <f>BASE[[#This Row],[NombresCalificado]]&amp;BASE[[#This Row],[TipoEvaluacion]]</f>
        <v>FERNANDO MIGUEL BARRIG JOEVALUACION ANTERIOR</v>
      </c>
      <c r="R167">
        <v>2</v>
      </c>
      <c r="S167" t="s">
        <v>4</v>
      </c>
      <c r="T167" t="s">
        <v>21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325</v>
      </c>
    </row>
    <row r="168" spans="1:31" x14ac:dyDescent="0.25">
      <c r="A168" t="s">
        <v>204</v>
      </c>
      <c r="B168" t="s">
        <v>210</v>
      </c>
      <c r="C168" t="s">
        <v>185</v>
      </c>
      <c r="D168" t="s">
        <v>216</v>
      </c>
      <c r="E168" t="s">
        <v>222</v>
      </c>
      <c r="F168" t="s">
        <v>254</v>
      </c>
      <c r="G168" t="s">
        <v>287</v>
      </c>
      <c r="H168" s="4"/>
      <c r="I168" s="1">
        <f t="shared" ca="1" si="12"/>
        <v>1483</v>
      </c>
      <c r="J168" s="1" t="str">
        <f t="shared" ca="1" si="13"/>
        <v>3. Mayor a 6 meses</v>
      </c>
      <c r="K168" t="str">
        <f t="shared" si="11"/>
        <v>NO</v>
      </c>
      <c r="L168" t="s">
        <v>186</v>
      </c>
      <c r="M168" t="s">
        <v>321</v>
      </c>
      <c r="N168" t="s">
        <v>29</v>
      </c>
      <c r="O168" t="s">
        <v>29</v>
      </c>
      <c r="P168" t="str">
        <f t="shared" si="14"/>
        <v>FERNANDO MIGUEL BARRIG JOInnovaciónEVALUACION ANTERIOR</v>
      </c>
      <c r="Q168" t="str">
        <f>BASE[[#This Row],[NombresCalificado]]&amp;BASE[[#This Row],[TipoEvaluacion]]</f>
        <v>FERNANDO MIGUEL BARRIG JOEVALUACION ANTERIOR</v>
      </c>
      <c r="R168">
        <v>1</v>
      </c>
      <c r="S168" t="s">
        <v>6</v>
      </c>
      <c r="T168" t="s">
        <v>21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325</v>
      </c>
    </row>
    <row r="169" spans="1:31" x14ac:dyDescent="0.25">
      <c r="A169" t="s">
        <v>204</v>
      </c>
      <c r="B169" t="s">
        <v>210</v>
      </c>
      <c r="C169" t="s">
        <v>185</v>
      </c>
      <c r="D169" t="s">
        <v>216</v>
      </c>
      <c r="E169" t="s">
        <v>222</v>
      </c>
      <c r="F169" t="s">
        <v>254</v>
      </c>
      <c r="G169" t="s">
        <v>287</v>
      </c>
      <c r="H169" s="4"/>
      <c r="I169" s="1">
        <f t="shared" ca="1" si="12"/>
        <v>1483</v>
      </c>
      <c r="J169" s="1" t="str">
        <f t="shared" ca="1" si="13"/>
        <v>3. Mayor a 6 meses</v>
      </c>
      <c r="K169" t="str">
        <f t="shared" si="11"/>
        <v>NO</v>
      </c>
      <c r="L169" t="s">
        <v>186</v>
      </c>
      <c r="M169" t="s">
        <v>323</v>
      </c>
      <c r="N169" t="s">
        <v>188</v>
      </c>
      <c r="O169" t="s">
        <v>188</v>
      </c>
      <c r="P169" t="str">
        <f t="shared" si="14"/>
        <v>FERNANDO MIGUEL BARRIG JOPrincipios de seguridadEVALUACION ANTERIOR</v>
      </c>
      <c r="Q169" t="str">
        <f>BASE[[#This Row],[NombresCalificado]]&amp;BASE[[#This Row],[TipoEvaluacion]]</f>
        <v>FERNANDO MIGUEL BARRIG JOEVALUACION ANTERIOR</v>
      </c>
      <c r="R169">
        <v>2</v>
      </c>
      <c r="S169" t="s">
        <v>4</v>
      </c>
      <c r="T169" t="s">
        <v>21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325</v>
      </c>
    </row>
    <row r="170" spans="1:31" x14ac:dyDescent="0.25">
      <c r="A170" t="s">
        <v>204</v>
      </c>
      <c r="B170" t="s">
        <v>210</v>
      </c>
      <c r="C170" t="s">
        <v>185</v>
      </c>
      <c r="D170" t="s">
        <v>216</v>
      </c>
      <c r="E170" t="s">
        <v>222</v>
      </c>
      <c r="F170" t="s">
        <v>254</v>
      </c>
      <c r="G170" t="s">
        <v>287</v>
      </c>
      <c r="H170" s="4"/>
      <c r="I170" s="1">
        <f t="shared" ca="1" si="12"/>
        <v>1483</v>
      </c>
      <c r="J170" s="1" t="str">
        <f t="shared" ca="1" si="13"/>
        <v>3. Mayor a 6 meses</v>
      </c>
      <c r="K170" t="str">
        <f t="shared" si="11"/>
        <v>NO</v>
      </c>
      <c r="L170" t="s">
        <v>186</v>
      </c>
      <c r="M170" t="s">
        <v>322</v>
      </c>
      <c r="N170" t="s">
        <v>29</v>
      </c>
      <c r="O170" t="s">
        <v>29</v>
      </c>
      <c r="P170" t="str">
        <f t="shared" si="14"/>
        <v>FERNANDO MIGUEL BARRIG JOModelos BancariosEVALUACION ANTERIOR</v>
      </c>
      <c r="Q170" t="str">
        <f>BASE[[#This Row],[NombresCalificado]]&amp;BASE[[#This Row],[TipoEvaluacion]]</f>
        <v>FERNANDO MIGUEL BARRIG JOEVALUACION ANTERIOR</v>
      </c>
      <c r="R170">
        <v>2</v>
      </c>
      <c r="S170" t="s">
        <v>4</v>
      </c>
      <c r="T170" t="s">
        <v>21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325</v>
      </c>
    </row>
    <row r="171" spans="1:31" x14ac:dyDescent="0.25">
      <c r="A171" t="s">
        <v>204</v>
      </c>
      <c r="B171" t="s">
        <v>210</v>
      </c>
      <c r="C171" t="s">
        <v>185</v>
      </c>
      <c r="D171" t="s">
        <v>216</v>
      </c>
      <c r="E171" t="s">
        <v>222</v>
      </c>
      <c r="F171" t="s">
        <v>254</v>
      </c>
      <c r="G171" t="s">
        <v>287</v>
      </c>
      <c r="H171" s="4"/>
      <c r="I171" s="1">
        <f t="shared" ca="1" si="12"/>
        <v>1483</v>
      </c>
      <c r="J171" s="1" t="str">
        <f t="shared" ca="1" si="13"/>
        <v>3. Mayor a 6 meses</v>
      </c>
      <c r="K171" t="str">
        <f t="shared" si="11"/>
        <v>NO</v>
      </c>
      <c r="L171" t="s">
        <v>186</v>
      </c>
      <c r="M171" t="s">
        <v>324</v>
      </c>
      <c r="N171" t="s">
        <v>29</v>
      </c>
      <c r="O171" t="s">
        <v>29</v>
      </c>
      <c r="P171" t="str">
        <f t="shared" si="14"/>
        <v>FERNANDO MIGUEL BARRIG JOFrameworks de arquitectura empresarialEVALUACION ANTERIOR</v>
      </c>
      <c r="Q171" t="str">
        <f>BASE[[#This Row],[NombresCalificado]]&amp;BASE[[#This Row],[TipoEvaluacion]]</f>
        <v>FERNANDO MIGUEL BARRIG JOEVALUACION ANTERIOR</v>
      </c>
      <c r="R171">
        <v>2</v>
      </c>
      <c r="S171" t="s">
        <v>4</v>
      </c>
      <c r="T171" t="s">
        <v>21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325</v>
      </c>
    </row>
    <row r="172" spans="1:31" x14ac:dyDescent="0.25">
      <c r="A172" t="s">
        <v>207</v>
      </c>
      <c r="B172" t="s">
        <v>213</v>
      </c>
      <c r="C172" t="s">
        <v>192</v>
      </c>
      <c r="D172" t="s">
        <v>216</v>
      </c>
      <c r="E172" t="s">
        <v>206</v>
      </c>
      <c r="F172" t="s">
        <v>212</v>
      </c>
      <c r="H172" s="4"/>
      <c r="I172" s="1">
        <f t="shared" ca="1" si="12"/>
        <v>1483</v>
      </c>
      <c r="J172" s="1" t="str">
        <f t="shared" ca="1" si="13"/>
        <v>3. Mayor a 6 meses</v>
      </c>
      <c r="K172" t="str">
        <f t="shared" si="11"/>
        <v>NO</v>
      </c>
      <c r="L172" t="s">
        <v>185</v>
      </c>
      <c r="M172" t="s">
        <v>324</v>
      </c>
      <c r="N172" t="s">
        <v>29</v>
      </c>
      <c r="O172" t="s">
        <v>29</v>
      </c>
      <c r="P172" t="str">
        <f t="shared" si="14"/>
        <v>JUAN DE DIOS MANUEL VARGAS TREPAUDFrameworks de arquitectura empresarialEVALUACION ANTERIOR</v>
      </c>
      <c r="Q172" t="str">
        <f>BASE[[#This Row],[NombresCalificado]]&amp;BASE[[#This Row],[TipoEvaluacion]]</f>
        <v>JUAN DE DIOS MANUEL VARGAS TREPAUDEVALUACION ANTERIOR</v>
      </c>
      <c r="R172">
        <v>5</v>
      </c>
      <c r="S172" t="s">
        <v>189</v>
      </c>
      <c r="T172" t="s">
        <v>21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5</v>
      </c>
      <c r="AB172" s="17" t="str" cm="1">
        <f t="array" ref="AB172">_xlfn.IFS(AA172=0,"No evidenciado",AA172=1,"Novato",AA172=2,"Principiante avanzado",AA172=3,"Competente",AA172=4,"Proficiente",AA172=5,"Master")</f>
        <v>Master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325</v>
      </c>
    </row>
    <row r="173" spans="1:31" x14ac:dyDescent="0.25">
      <c r="A173" t="s">
        <v>207</v>
      </c>
      <c r="B173" t="s">
        <v>213</v>
      </c>
      <c r="C173" t="s">
        <v>192</v>
      </c>
      <c r="D173" t="s">
        <v>216</v>
      </c>
      <c r="E173" t="s">
        <v>206</v>
      </c>
      <c r="F173" t="s">
        <v>212</v>
      </c>
      <c r="H173" s="4"/>
      <c r="I173" s="1">
        <f t="shared" ca="1" si="12"/>
        <v>1483</v>
      </c>
      <c r="J173" s="1" t="str">
        <f t="shared" ca="1" si="13"/>
        <v>3. Mayor a 6 meses</v>
      </c>
      <c r="K173" t="str">
        <f t="shared" si="11"/>
        <v>NO</v>
      </c>
      <c r="L173" t="s">
        <v>185</v>
      </c>
      <c r="M173" t="s">
        <v>193</v>
      </c>
      <c r="N173" t="s">
        <v>188</v>
      </c>
      <c r="O173" t="s">
        <v>188</v>
      </c>
      <c r="P173" t="str">
        <f t="shared" si="14"/>
        <v>JUAN DE DIOS MANUEL VARGAS TREPAUDCloudEVALUACION ANTERIOR</v>
      </c>
      <c r="Q173" t="str">
        <f>BASE[[#This Row],[NombresCalificado]]&amp;BASE[[#This Row],[TipoEvaluacion]]</f>
        <v>JUAN DE DIOS MANUEL VARGAS TREPAUDEVALUACION ANTERIOR</v>
      </c>
      <c r="R173">
        <v>2</v>
      </c>
      <c r="S173" t="s">
        <v>4</v>
      </c>
      <c r="T173" t="s">
        <v>21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5</v>
      </c>
      <c r="AB173" s="17" t="str" cm="1">
        <f t="array" ref="AB173">_xlfn.IFS(AA173=0,"No evidenciado",AA173=1,"Novato",AA173=2,"Principiante avanzado",AA173=3,"Competente",AA173=4,"Proficiente",AA173=5,"Master")</f>
        <v>Master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325</v>
      </c>
    </row>
    <row r="174" spans="1:31" x14ac:dyDescent="0.25">
      <c r="A174" t="s">
        <v>207</v>
      </c>
      <c r="B174" t="s">
        <v>213</v>
      </c>
      <c r="C174" t="s">
        <v>192</v>
      </c>
      <c r="D174" t="s">
        <v>216</v>
      </c>
      <c r="E174" t="s">
        <v>206</v>
      </c>
      <c r="F174" t="s">
        <v>212</v>
      </c>
      <c r="H174" s="4"/>
      <c r="I174" s="1">
        <f t="shared" ca="1" si="12"/>
        <v>1483</v>
      </c>
      <c r="J174" s="1" t="str">
        <f t="shared" ca="1" si="13"/>
        <v>3. Mayor a 6 meses</v>
      </c>
      <c r="K174" t="str">
        <f t="shared" si="11"/>
        <v>NO</v>
      </c>
      <c r="L174" t="s">
        <v>185</v>
      </c>
      <c r="M174" t="s">
        <v>313</v>
      </c>
      <c r="N174" t="s">
        <v>188</v>
      </c>
      <c r="O174" t="s">
        <v>188</v>
      </c>
      <c r="P174" t="str">
        <f t="shared" si="14"/>
        <v>JUAN DE DIOS MANUEL VARGAS TREPAUDPatrones de arquitectura tecnológicaEVALUACION ANTERIOR</v>
      </c>
      <c r="Q174" t="str">
        <f>BASE[[#This Row],[NombresCalificado]]&amp;BASE[[#This Row],[TipoEvaluacion]]</f>
        <v>JUAN DE DIOS MANUEL VARGAS TREPAUDEVALUACION ANTERIOR</v>
      </c>
      <c r="R174">
        <v>4</v>
      </c>
      <c r="S174" t="s">
        <v>7</v>
      </c>
      <c r="T174" t="s">
        <v>21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5</v>
      </c>
      <c r="AB174" s="17" t="str" cm="1">
        <f t="array" ref="AB174">_xlfn.IFS(AA174=0,"No evidenciado",AA174=1,"Novato",AA174=2,"Principiante avanzado",AA174=3,"Competente",AA174=4,"Proficiente",AA174=5,"Master")</f>
        <v>Master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325</v>
      </c>
    </row>
    <row r="175" spans="1:31" x14ac:dyDescent="0.25">
      <c r="A175" t="s">
        <v>207</v>
      </c>
      <c r="B175" t="s">
        <v>213</v>
      </c>
      <c r="C175" t="s">
        <v>192</v>
      </c>
      <c r="D175" t="s">
        <v>216</v>
      </c>
      <c r="E175" t="s">
        <v>206</v>
      </c>
      <c r="F175" t="s">
        <v>212</v>
      </c>
      <c r="H175" s="4"/>
      <c r="I175" s="1">
        <f t="shared" ca="1" si="12"/>
        <v>1483</v>
      </c>
      <c r="J175" s="1" t="str">
        <f t="shared" ca="1" si="13"/>
        <v>3. Mayor a 6 meses</v>
      </c>
      <c r="K175" t="str">
        <f t="shared" si="11"/>
        <v>NO</v>
      </c>
      <c r="L175" t="s">
        <v>185</v>
      </c>
      <c r="M175" t="s">
        <v>197</v>
      </c>
      <c r="N175" t="s">
        <v>187</v>
      </c>
      <c r="O175" t="s">
        <v>188</v>
      </c>
      <c r="P175" t="str">
        <f t="shared" si="14"/>
        <v>JUAN DE DIOS MANUEL VARGAS TREPAUDArquitectura de datos BCPEVALUACION ANTERIOR</v>
      </c>
      <c r="Q175" t="str">
        <f>BASE[[#This Row],[NombresCalificado]]&amp;BASE[[#This Row],[TipoEvaluacion]]</f>
        <v>JUAN DE DIOS MANUEL VARGAS TREPAUDEVALUACION ANTERIOR</v>
      </c>
      <c r="R175">
        <v>3</v>
      </c>
      <c r="S175" t="s">
        <v>5</v>
      </c>
      <c r="T175" t="s">
        <v>21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5</v>
      </c>
      <c r="AB175" s="17" t="str" cm="1">
        <f t="array" ref="AB175">_xlfn.IFS(AA175=0,"No evidenciado",AA175=1,"Novato",AA175=2,"Principiante avanzado",AA175=3,"Competente",AA175=4,"Proficiente",AA175=5,"Master")</f>
        <v>Master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325</v>
      </c>
    </row>
    <row r="176" spans="1:31" x14ac:dyDescent="0.25">
      <c r="A176" t="s">
        <v>207</v>
      </c>
      <c r="B176" t="s">
        <v>213</v>
      </c>
      <c r="C176" t="s">
        <v>192</v>
      </c>
      <c r="D176" t="s">
        <v>216</v>
      </c>
      <c r="E176" t="s">
        <v>206</v>
      </c>
      <c r="F176" t="s">
        <v>212</v>
      </c>
      <c r="H176" s="4"/>
      <c r="I176" s="1">
        <f t="shared" ca="1" si="12"/>
        <v>1483</v>
      </c>
      <c r="J176" s="1" t="str">
        <f t="shared" ca="1" si="13"/>
        <v>3. Mayor a 6 meses</v>
      </c>
      <c r="K176" t="str">
        <f t="shared" si="11"/>
        <v>NO</v>
      </c>
      <c r="L176" t="s">
        <v>185</v>
      </c>
      <c r="M176" t="s">
        <v>314</v>
      </c>
      <c r="N176" t="s">
        <v>187</v>
      </c>
      <c r="O176" t="s">
        <v>188</v>
      </c>
      <c r="P176" t="str">
        <f t="shared" si="14"/>
        <v>JUAN DE DIOS MANUEL VARGAS TREPAUDSoluciones de industriaEVALUACION ANTERIOR</v>
      </c>
      <c r="Q176" t="str">
        <f>BASE[[#This Row],[NombresCalificado]]&amp;BASE[[#This Row],[TipoEvaluacion]]</f>
        <v>JUAN DE DIOS MANUEL VARGAS TREPAUDEVALUACION ANTERIOR</v>
      </c>
      <c r="R176">
        <v>4</v>
      </c>
      <c r="S176" t="s">
        <v>7</v>
      </c>
      <c r="T176" t="s">
        <v>21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5</v>
      </c>
      <c r="AB176" s="17" t="str" cm="1">
        <f t="array" ref="AB176">_xlfn.IFS(AA176=0,"No evidenciado",AA176=1,"Novato",AA176=2,"Principiante avanzado",AA176=3,"Competente",AA176=4,"Proficiente",AA176=5,"Master")</f>
        <v>Master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325</v>
      </c>
    </row>
    <row r="177" spans="1:31" x14ac:dyDescent="0.25">
      <c r="A177" t="s">
        <v>207</v>
      </c>
      <c r="B177" t="s">
        <v>213</v>
      </c>
      <c r="C177" t="s">
        <v>192</v>
      </c>
      <c r="D177" t="s">
        <v>216</v>
      </c>
      <c r="E177" t="s">
        <v>206</v>
      </c>
      <c r="F177" t="s">
        <v>212</v>
      </c>
      <c r="H177" s="4"/>
      <c r="I177" s="1">
        <f t="shared" ca="1" si="12"/>
        <v>1483</v>
      </c>
      <c r="J177" s="1" t="str">
        <f t="shared" ca="1" si="13"/>
        <v>3. Mayor a 6 meses</v>
      </c>
      <c r="K177" t="str">
        <f t="shared" si="11"/>
        <v>NO</v>
      </c>
      <c r="L177" t="s">
        <v>185</v>
      </c>
      <c r="M177" t="s">
        <v>315</v>
      </c>
      <c r="N177" t="s">
        <v>29</v>
      </c>
      <c r="O177" t="s">
        <v>29</v>
      </c>
      <c r="P177" t="str">
        <f t="shared" si="14"/>
        <v>JUAN DE DIOS MANUEL VARGAS TREPAUDModeladoEVALUACION ANTERIOR</v>
      </c>
      <c r="Q177" t="str">
        <f>BASE[[#This Row],[NombresCalificado]]&amp;BASE[[#This Row],[TipoEvaluacion]]</f>
        <v>JUAN DE DIOS MANUEL VARGAS TREPAUDEVALUACION ANTERIOR</v>
      </c>
      <c r="R177">
        <v>5</v>
      </c>
      <c r="S177" t="s">
        <v>189</v>
      </c>
      <c r="T177" t="s">
        <v>21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5</v>
      </c>
      <c r="AB177" s="17" t="str" cm="1">
        <f t="array" ref="AB177">_xlfn.IFS(AA177=0,"No evidenciado",AA177=1,"Novato",AA177=2,"Principiante avanzado",AA177=3,"Competente",AA177=4,"Proficiente",AA177=5,"Master")</f>
        <v>Master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325</v>
      </c>
    </row>
    <row r="178" spans="1:31" x14ac:dyDescent="0.25">
      <c r="A178" t="s">
        <v>207</v>
      </c>
      <c r="B178" t="s">
        <v>213</v>
      </c>
      <c r="C178" t="s">
        <v>192</v>
      </c>
      <c r="D178" t="s">
        <v>216</v>
      </c>
      <c r="E178" t="s">
        <v>206</v>
      </c>
      <c r="F178" t="s">
        <v>212</v>
      </c>
      <c r="H178" s="4"/>
      <c r="I178" s="1">
        <f t="shared" ca="1" si="12"/>
        <v>1483</v>
      </c>
      <c r="J178" s="1" t="str">
        <f t="shared" ca="1" si="13"/>
        <v>3. Mayor a 6 meses</v>
      </c>
      <c r="K178" t="str">
        <f t="shared" si="11"/>
        <v>NO</v>
      </c>
      <c r="L178" t="s">
        <v>185</v>
      </c>
      <c r="M178" t="s">
        <v>316</v>
      </c>
      <c r="N178" t="s">
        <v>187</v>
      </c>
      <c r="O178" t="s">
        <v>188</v>
      </c>
      <c r="P178" t="str">
        <f t="shared" si="14"/>
        <v>JUAN DE DIOS MANUEL VARGAS TREPAUDPlataforma de soluciones BCPEVALUACION ANTERIOR</v>
      </c>
      <c r="Q178" t="str">
        <f>BASE[[#This Row],[NombresCalificado]]&amp;BASE[[#This Row],[TipoEvaluacion]]</f>
        <v>JUAN DE DIOS MANUEL VARGAS TREPAUDEVALUACION ANTERIOR</v>
      </c>
      <c r="R178">
        <v>4</v>
      </c>
      <c r="S178" t="s">
        <v>7</v>
      </c>
      <c r="T178" t="s">
        <v>21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5</v>
      </c>
      <c r="AB178" s="17" t="str" cm="1">
        <f t="array" ref="AB178">_xlfn.IFS(AA178=0,"No evidenciado",AA178=1,"Novato",AA178=2,"Principiante avanzado",AA178=3,"Competente",AA178=4,"Proficiente",AA178=5,"Master")</f>
        <v>Master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325</v>
      </c>
    </row>
    <row r="179" spans="1:31" x14ac:dyDescent="0.25">
      <c r="A179" t="s">
        <v>207</v>
      </c>
      <c r="B179" t="s">
        <v>213</v>
      </c>
      <c r="C179" t="s">
        <v>192</v>
      </c>
      <c r="D179" t="s">
        <v>216</v>
      </c>
      <c r="E179" t="s">
        <v>206</v>
      </c>
      <c r="F179" t="s">
        <v>212</v>
      </c>
      <c r="H179" s="4"/>
      <c r="I179" s="1">
        <f t="shared" ca="1" si="12"/>
        <v>1483</v>
      </c>
      <c r="J179" s="1" t="str">
        <f t="shared" ca="1" si="13"/>
        <v>3. Mayor a 6 meses</v>
      </c>
      <c r="K179" t="str">
        <f t="shared" si="11"/>
        <v>NO</v>
      </c>
      <c r="L179" t="s">
        <v>185</v>
      </c>
      <c r="M179" t="s">
        <v>317</v>
      </c>
      <c r="N179" t="s">
        <v>29</v>
      </c>
      <c r="O179" t="s">
        <v>29</v>
      </c>
      <c r="P179" t="str">
        <f t="shared" si="14"/>
        <v>JUAN DE DIOS MANUEL VARGAS TREPAUDNegocio bancarioEVALUACION ANTERIOR</v>
      </c>
      <c r="Q179" t="str">
        <f>BASE[[#This Row],[NombresCalificado]]&amp;BASE[[#This Row],[TipoEvaluacion]]</f>
        <v>JUAN DE DIOS MANUEL VARGAS TREPAUDEVALUACION ANTERIOR</v>
      </c>
      <c r="R179">
        <v>5</v>
      </c>
      <c r="S179" t="s">
        <v>189</v>
      </c>
      <c r="T179" t="s">
        <v>21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5</v>
      </c>
      <c r="AB179" s="17" t="str" cm="1">
        <f t="array" ref="AB179">_xlfn.IFS(AA179=0,"No evidenciado",AA179=1,"Novato",AA179=2,"Principiante avanzado",AA179=3,"Competente",AA179=4,"Proficiente",AA179=5,"Master")</f>
        <v>Master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325</v>
      </c>
    </row>
    <row r="180" spans="1:31" x14ac:dyDescent="0.25">
      <c r="A180" t="s">
        <v>207</v>
      </c>
      <c r="B180" t="s">
        <v>213</v>
      </c>
      <c r="C180" t="s">
        <v>192</v>
      </c>
      <c r="D180" t="s">
        <v>216</v>
      </c>
      <c r="E180" t="s">
        <v>206</v>
      </c>
      <c r="F180" t="s">
        <v>212</v>
      </c>
      <c r="H180" s="4"/>
      <c r="I180" s="1">
        <f t="shared" ca="1" si="12"/>
        <v>1483</v>
      </c>
      <c r="J180" s="1" t="str">
        <f t="shared" ca="1" si="13"/>
        <v>3. Mayor a 6 meses</v>
      </c>
      <c r="K180" t="str">
        <f t="shared" si="11"/>
        <v>NO</v>
      </c>
      <c r="L180" t="s">
        <v>185</v>
      </c>
      <c r="M180" t="s">
        <v>199</v>
      </c>
      <c r="N180" t="s">
        <v>188</v>
      </c>
      <c r="O180" t="s">
        <v>188</v>
      </c>
      <c r="P180" t="str">
        <f t="shared" si="14"/>
        <v>JUAN DE DIOS MANUEL VARGAS TREPAUDComplianceEVALUACION ANTERIOR</v>
      </c>
      <c r="Q180" t="str">
        <f>BASE[[#This Row],[NombresCalificado]]&amp;BASE[[#This Row],[TipoEvaluacion]]</f>
        <v>JUAN DE DIOS MANUEL VARGAS TREPAUDEVALUACION ANTERIOR</v>
      </c>
      <c r="R180">
        <v>3</v>
      </c>
      <c r="S180" t="s">
        <v>5</v>
      </c>
      <c r="T180" t="s">
        <v>21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5</v>
      </c>
      <c r="AB180" s="17" t="str" cm="1">
        <f t="array" ref="AB180">_xlfn.IFS(AA180=0,"No evidenciado",AA180=1,"Novato",AA180=2,"Principiante avanzado",AA180=3,"Competente",AA180=4,"Proficiente",AA180=5,"Master")</f>
        <v>Master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325</v>
      </c>
    </row>
    <row r="181" spans="1:31" x14ac:dyDescent="0.25">
      <c r="A181" t="s">
        <v>207</v>
      </c>
      <c r="B181" t="s">
        <v>213</v>
      </c>
      <c r="C181" t="s">
        <v>192</v>
      </c>
      <c r="D181" t="s">
        <v>216</v>
      </c>
      <c r="E181" t="s">
        <v>206</v>
      </c>
      <c r="F181" t="s">
        <v>212</v>
      </c>
      <c r="H181" s="4"/>
      <c r="I181" s="1">
        <f t="shared" ca="1" si="12"/>
        <v>1483</v>
      </c>
      <c r="J181" s="1" t="str">
        <f t="shared" ca="1" si="13"/>
        <v>3. Mayor a 6 meses</v>
      </c>
      <c r="K181" t="str">
        <f t="shared" si="11"/>
        <v>NO</v>
      </c>
      <c r="L181" t="s">
        <v>185</v>
      </c>
      <c r="M181" t="s">
        <v>200</v>
      </c>
      <c r="N181" t="s">
        <v>187</v>
      </c>
      <c r="O181" t="s">
        <v>188</v>
      </c>
      <c r="P181" t="str">
        <f t="shared" si="14"/>
        <v>JUAN DE DIOS MANUEL VARGAS TREPAUDCustomer ExperienceEVALUACION ANTERIOR</v>
      </c>
      <c r="Q181" t="str">
        <f>BASE[[#This Row],[NombresCalificado]]&amp;BASE[[#This Row],[TipoEvaluacion]]</f>
        <v>JUAN DE DIOS MANUEL VARGAS TREPAUDEVALUACION ANTERIOR</v>
      </c>
      <c r="R181">
        <v>3</v>
      </c>
      <c r="S181" t="s">
        <v>5</v>
      </c>
      <c r="T181" t="s">
        <v>21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5</v>
      </c>
      <c r="AB181" s="17" t="str" cm="1">
        <f t="array" ref="AB181">_xlfn.IFS(AA181=0,"No evidenciado",AA181=1,"Novato",AA181=2,"Principiante avanzado",AA181=3,"Competente",AA181=4,"Proficiente",AA181=5,"Master")</f>
        <v>Master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325</v>
      </c>
    </row>
    <row r="182" spans="1:31" x14ac:dyDescent="0.25">
      <c r="A182" t="s">
        <v>207</v>
      </c>
      <c r="B182" t="s">
        <v>213</v>
      </c>
      <c r="C182" t="s">
        <v>192</v>
      </c>
      <c r="D182" t="s">
        <v>216</v>
      </c>
      <c r="E182" t="s">
        <v>206</v>
      </c>
      <c r="F182" t="s">
        <v>212</v>
      </c>
      <c r="H182" s="4"/>
      <c r="I182" s="1">
        <f t="shared" ca="1" si="12"/>
        <v>1483</v>
      </c>
      <c r="J182" s="1" t="str">
        <f t="shared" ca="1" si="13"/>
        <v>3. Mayor a 6 meses</v>
      </c>
      <c r="K182" t="str">
        <f t="shared" si="11"/>
        <v>NO</v>
      </c>
      <c r="L182" t="s">
        <v>185</v>
      </c>
      <c r="M182" t="s">
        <v>318</v>
      </c>
      <c r="N182" t="s">
        <v>188</v>
      </c>
      <c r="O182" t="s">
        <v>188</v>
      </c>
      <c r="P182" t="str">
        <f t="shared" si="14"/>
        <v>JUAN DE DIOS MANUEL VARGAS TREPAUDEvolución ágil de productos digitalesEVALUACION ANTERIOR</v>
      </c>
      <c r="Q182" t="str">
        <f>BASE[[#This Row],[NombresCalificado]]&amp;BASE[[#This Row],[TipoEvaluacion]]</f>
        <v>JUAN DE DIOS MANUEL VARGAS TREPAUDEVALUACION ANTERIOR</v>
      </c>
      <c r="R182">
        <v>4</v>
      </c>
      <c r="S182" t="s">
        <v>7</v>
      </c>
      <c r="T182" t="s">
        <v>21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5</v>
      </c>
      <c r="AB182" s="17" t="str" cm="1">
        <f t="array" ref="AB182">_xlfn.IFS(AA182=0,"No evidenciado",AA182=1,"Novato",AA182=2,"Principiante avanzado",AA182=3,"Competente",AA182=4,"Proficiente",AA182=5,"Master")</f>
        <v>Master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325</v>
      </c>
    </row>
    <row r="183" spans="1:31" x14ac:dyDescent="0.25">
      <c r="A183" t="s">
        <v>207</v>
      </c>
      <c r="B183" t="s">
        <v>213</v>
      </c>
      <c r="C183" t="s">
        <v>192</v>
      </c>
      <c r="D183" t="s">
        <v>216</v>
      </c>
      <c r="E183" t="s">
        <v>206</v>
      </c>
      <c r="F183" t="s">
        <v>212</v>
      </c>
      <c r="H183" s="4"/>
      <c r="I183" s="1">
        <f t="shared" ca="1" si="12"/>
        <v>1483</v>
      </c>
      <c r="J183" s="1" t="str">
        <f t="shared" ca="1" si="13"/>
        <v>3. Mayor a 6 meses</v>
      </c>
      <c r="K183" t="str">
        <f t="shared" si="11"/>
        <v>NO</v>
      </c>
      <c r="L183" t="s">
        <v>185</v>
      </c>
      <c r="M183" t="s">
        <v>319</v>
      </c>
      <c r="N183" t="s">
        <v>187</v>
      </c>
      <c r="O183" t="s">
        <v>188</v>
      </c>
      <c r="P183" t="str">
        <f t="shared" si="14"/>
        <v>JUAN DE DIOS MANUEL VARGAS TREPAUDStory TellingEVALUACION ANTERIOR</v>
      </c>
      <c r="Q183" t="str">
        <f>BASE[[#This Row],[NombresCalificado]]&amp;BASE[[#This Row],[TipoEvaluacion]]</f>
        <v>JUAN DE DIOS MANUEL VARGAS TREPAUDEVALUACION ANTERIOR</v>
      </c>
      <c r="R183">
        <v>4</v>
      </c>
      <c r="S183" t="s">
        <v>7</v>
      </c>
      <c r="T183" t="s">
        <v>21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5</v>
      </c>
      <c r="AB183" s="17" t="str" cm="1">
        <f t="array" ref="AB183">_xlfn.IFS(AA183=0,"No evidenciado",AA183=1,"Novato",AA183=2,"Principiante avanzado",AA183=3,"Competente",AA183=4,"Proficiente",AA183=5,"Master")</f>
        <v>Master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325</v>
      </c>
    </row>
    <row r="184" spans="1:31" x14ac:dyDescent="0.25">
      <c r="A184" t="s">
        <v>207</v>
      </c>
      <c r="B184" t="s">
        <v>213</v>
      </c>
      <c r="C184" t="s">
        <v>192</v>
      </c>
      <c r="D184" t="s">
        <v>216</v>
      </c>
      <c r="E184" t="s">
        <v>206</v>
      </c>
      <c r="F184" t="s">
        <v>212</v>
      </c>
      <c r="H184" s="4"/>
      <c r="I184" s="1">
        <f t="shared" ca="1" si="12"/>
        <v>1483</v>
      </c>
      <c r="J184" s="1" t="str">
        <f t="shared" ca="1" si="13"/>
        <v>3. Mayor a 6 meses</v>
      </c>
      <c r="K184" t="str">
        <f t="shared" si="11"/>
        <v>NO</v>
      </c>
      <c r="L184" t="s">
        <v>185</v>
      </c>
      <c r="M184" t="s">
        <v>320</v>
      </c>
      <c r="N184" t="s">
        <v>188</v>
      </c>
      <c r="O184" t="s">
        <v>188</v>
      </c>
      <c r="P184" t="str">
        <f t="shared" si="14"/>
        <v>JUAN DE DIOS MANUEL VARGAS TREPAUDGestión de cambiosEVALUACION ANTERIOR</v>
      </c>
      <c r="Q184" t="str">
        <f>BASE[[#This Row],[NombresCalificado]]&amp;BASE[[#This Row],[TipoEvaluacion]]</f>
        <v>JUAN DE DIOS MANUEL VARGAS TREPAUDEVALUACION ANTERIOR</v>
      </c>
      <c r="R184">
        <v>2</v>
      </c>
      <c r="S184" t="s">
        <v>4</v>
      </c>
      <c r="T184" t="s">
        <v>21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5</v>
      </c>
      <c r="AB184" s="17" t="str" cm="1">
        <f t="array" ref="AB184">_xlfn.IFS(AA184=0,"No evidenciado",AA184=1,"Novato",AA184=2,"Principiante avanzado",AA184=3,"Competente",AA184=4,"Proficiente",AA184=5,"Master")</f>
        <v>Master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325</v>
      </c>
    </row>
    <row r="185" spans="1:31" x14ac:dyDescent="0.25">
      <c r="A185" t="s">
        <v>207</v>
      </c>
      <c r="B185" t="s">
        <v>213</v>
      </c>
      <c r="C185" t="s">
        <v>192</v>
      </c>
      <c r="D185" t="s">
        <v>216</v>
      </c>
      <c r="E185" t="s">
        <v>206</v>
      </c>
      <c r="F185" t="s">
        <v>212</v>
      </c>
      <c r="H185" s="4"/>
      <c r="I185" s="1">
        <f t="shared" ca="1" si="12"/>
        <v>1483</v>
      </c>
      <c r="J185" s="1" t="str">
        <f t="shared" ca="1" si="13"/>
        <v>3. Mayor a 6 meses</v>
      </c>
      <c r="K185" t="str">
        <f t="shared" si="11"/>
        <v>NO</v>
      </c>
      <c r="L185" t="s">
        <v>185</v>
      </c>
      <c r="M185" t="s">
        <v>321</v>
      </c>
      <c r="N185" t="s">
        <v>29</v>
      </c>
      <c r="O185" t="s">
        <v>29</v>
      </c>
      <c r="P185" t="str">
        <f t="shared" si="14"/>
        <v>JUAN DE DIOS MANUEL VARGAS TREPAUDInnovaciónEVALUACION ANTERIOR</v>
      </c>
      <c r="Q185" t="str">
        <f>BASE[[#This Row],[NombresCalificado]]&amp;BASE[[#This Row],[TipoEvaluacion]]</f>
        <v>JUAN DE DIOS MANUEL VARGAS TREPAUDEVALUACION ANTERIOR</v>
      </c>
      <c r="R185">
        <v>2</v>
      </c>
      <c r="S185" t="s">
        <v>4</v>
      </c>
      <c r="T185" t="s">
        <v>21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5</v>
      </c>
      <c r="AB185" s="17" t="str" cm="1">
        <f t="array" ref="AB185">_xlfn.IFS(AA185=0,"No evidenciado",AA185=1,"Novato",AA185=2,"Principiante avanzado",AA185=3,"Competente",AA185=4,"Proficiente",AA185=5,"Master")</f>
        <v>Master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325</v>
      </c>
    </row>
    <row r="186" spans="1:31" x14ac:dyDescent="0.25">
      <c r="A186" t="s">
        <v>207</v>
      </c>
      <c r="B186" t="s">
        <v>213</v>
      </c>
      <c r="C186" t="s">
        <v>192</v>
      </c>
      <c r="D186" t="s">
        <v>216</v>
      </c>
      <c r="E186" t="s">
        <v>206</v>
      </c>
      <c r="F186" t="s">
        <v>212</v>
      </c>
      <c r="H186" s="4"/>
      <c r="I186" s="1">
        <f t="shared" ca="1" si="12"/>
        <v>1483</v>
      </c>
      <c r="J186" s="1" t="str">
        <f t="shared" ca="1" si="13"/>
        <v>3. Mayor a 6 meses</v>
      </c>
      <c r="K186" t="str">
        <f t="shared" si="11"/>
        <v>NO</v>
      </c>
      <c r="L186" t="s">
        <v>185</v>
      </c>
      <c r="M186" t="s">
        <v>198</v>
      </c>
      <c r="N186" t="s">
        <v>187</v>
      </c>
      <c r="O186" t="s">
        <v>188</v>
      </c>
      <c r="P186" t="str">
        <f t="shared" si="14"/>
        <v>JUAN DE DIOS MANUEL VARGAS TREPAUDCaptura de valorEVALUACION ANTERIOR</v>
      </c>
      <c r="Q186" t="str">
        <f>BASE[[#This Row],[NombresCalificado]]&amp;BASE[[#This Row],[TipoEvaluacion]]</f>
        <v>JUAN DE DIOS MANUEL VARGAS TREPAUDEVALUACION ANTERIOR</v>
      </c>
      <c r="R186">
        <v>2</v>
      </c>
      <c r="S186" t="s">
        <v>4</v>
      </c>
      <c r="T186" t="s">
        <v>21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5</v>
      </c>
      <c r="AB186" s="17" t="str" cm="1">
        <f t="array" ref="AB186">_xlfn.IFS(AA186=0,"No evidenciado",AA186=1,"Novato",AA186=2,"Principiante avanzado",AA186=3,"Competente",AA186=4,"Proficiente",AA186=5,"Master")</f>
        <v>Master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325</v>
      </c>
    </row>
    <row r="187" spans="1:31" x14ac:dyDescent="0.25">
      <c r="A187" t="s">
        <v>207</v>
      </c>
      <c r="B187" t="s">
        <v>213</v>
      </c>
      <c r="C187" t="s">
        <v>192</v>
      </c>
      <c r="D187" t="s">
        <v>216</v>
      </c>
      <c r="E187" t="s">
        <v>206</v>
      </c>
      <c r="F187" t="s">
        <v>212</v>
      </c>
      <c r="H187" s="4"/>
      <c r="I187" s="1">
        <f t="shared" ca="1" si="12"/>
        <v>1483</v>
      </c>
      <c r="J187" s="1" t="str">
        <f t="shared" ca="1" si="13"/>
        <v>3. Mayor a 6 meses</v>
      </c>
      <c r="K187" t="str">
        <f t="shared" si="11"/>
        <v>NO</v>
      </c>
      <c r="L187" t="s">
        <v>185</v>
      </c>
      <c r="M187" t="s">
        <v>322</v>
      </c>
      <c r="N187" t="s">
        <v>29</v>
      </c>
      <c r="O187" t="s">
        <v>29</v>
      </c>
      <c r="P187" t="str">
        <f t="shared" si="14"/>
        <v>JUAN DE DIOS MANUEL VARGAS TREPAUDModelos BancariosEVALUACION ANTERIOR</v>
      </c>
      <c r="Q187" t="str">
        <f>BASE[[#This Row],[NombresCalificado]]&amp;BASE[[#This Row],[TipoEvaluacion]]</f>
        <v>JUAN DE DIOS MANUEL VARGAS TREPAUDEVALUACION ANTERIOR</v>
      </c>
      <c r="R187">
        <v>5</v>
      </c>
      <c r="S187" t="s">
        <v>189</v>
      </c>
      <c r="T187" t="s">
        <v>21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5</v>
      </c>
      <c r="AB187" s="17" t="str" cm="1">
        <f t="array" ref="AB187">_xlfn.IFS(AA187=0,"No evidenciado",AA187=1,"Novato",AA187=2,"Principiante avanzado",AA187=3,"Competente",AA187=4,"Proficiente",AA187=5,"Master")</f>
        <v>Master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325</v>
      </c>
    </row>
    <row r="188" spans="1:31" x14ac:dyDescent="0.25">
      <c r="A188" t="s">
        <v>207</v>
      </c>
      <c r="B188" t="s">
        <v>213</v>
      </c>
      <c r="C188" t="s">
        <v>192</v>
      </c>
      <c r="D188" t="s">
        <v>216</v>
      </c>
      <c r="E188" t="s">
        <v>206</v>
      </c>
      <c r="F188" t="s">
        <v>212</v>
      </c>
      <c r="H188" s="4"/>
      <c r="I188" s="1">
        <f t="shared" ca="1" si="12"/>
        <v>1483</v>
      </c>
      <c r="J188" s="1" t="str">
        <f t="shared" ca="1" si="13"/>
        <v>3. Mayor a 6 meses</v>
      </c>
      <c r="K188" t="str">
        <f t="shared" si="11"/>
        <v>NO</v>
      </c>
      <c r="L188" t="s">
        <v>185</v>
      </c>
      <c r="M188" t="s">
        <v>323</v>
      </c>
      <c r="N188" t="s">
        <v>188</v>
      </c>
      <c r="O188" t="s">
        <v>188</v>
      </c>
      <c r="P188" t="str">
        <f t="shared" si="14"/>
        <v>JUAN DE DIOS MANUEL VARGAS TREPAUDPrincipios de seguridadEVALUACION ANTERIOR</v>
      </c>
      <c r="Q188" t="str">
        <f>BASE[[#This Row],[NombresCalificado]]&amp;BASE[[#This Row],[TipoEvaluacion]]</f>
        <v>JUAN DE DIOS MANUEL VARGAS TREPAUDEVALUACION ANTERIOR</v>
      </c>
      <c r="R188">
        <v>2</v>
      </c>
      <c r="S188" t="s">
        <v>4</v>
      </c>
      <c r="T188" t="s">
        <v>21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5</v>
      </c>
      <c r="AB188" s="17" t="str" cm="1">
        <f t="array" ref="AB188">_xlfn.IFS(AA188=0,"No evidenciado",AA188=1,"Novato",AA188=2,"Principiante avanzado",AA188=3,"Competente",AA188=4,"Proficiente",AA188=5,"Master")</f>
        <v>Master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325</v>
      </c>
    </row>
    <row r="189" spans="1:31" x14ac:dyDescent="0.25">
      <c r="A189" t="s">
        <v>206</v>
      </c>
      <c r="B189" t="s">
        <v>212</v>
      </c>
      <c r="C189" t="s">
        <v>185</v>
      </c>
      <c r="D189" t="s">
        <v>216</v>
      </c>
      <c r="E189" t="s">
        <v>223</v>
      </c>
      <c r="F189" t="s">
        <v>255</v>
      </c>
      <c r="G189" t="s">
        <v>288</v>
      </c>
      <c r="H189" s="4"/>
      <c r="I189" s="1">
        <f t="shared" ca="1" si="12"/>
        <v>1483</v>
      </c>
      <c r="J189" s="1" t="str">
        <f t="shared" ca="1" si="13"/>
        <v>3. Mayor a 6 meses</v>
      </c>
      <c r="K189" t="str">
        <f t="shared" si="11"/>
        <v>NO</v>
      </c>
      <c r="L189" t="s">
        <v>186</v>
      </c>
      <c r="M189" t="s">
        <v>324</v>
      </c>
      <c r="N189" t="s">
        <v>29</v>
      </c>
      <c r="O189" t="s">
        <v>29</v>
      </c>
      <c r="P189" t="str">
        <f t="shared" si="14"/>
        <v>ROGER BENJAMIN VIGO LUNAFrameworks de arquitectura empresarialEVALUACION ANTERIOR</v>
      </c>
      <c r="Q189" t="str">
        <f>BASE[[#This Row],[NombresCalificado]]&amp;BASE[[#This Row],[TipoEvaluacion]]</f>
        <v>ROGER BENJAMIN VIGO LUNAEVALUACION ANTERIOR</v>
      </c>
      <c r="R189">
        <v>2</v>
      </c>
      <c r="S189" t="s">
        <v>4</v>
      </c>
      <c r="T189" t="s">
        <v>21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325</v>
      </c>
    </row>
    <row r="190" spans="1:31" x14ac:dyDescent="0.25">
      <c r="A190" t="s">
        <v>206</v>
      </c>
      <c r="B190" t="s">
        <v>212</v>
      </c>
      <c r="C190" t="s">
        <v>185</v>
      </c>
      <c r="D190" t="s">
        <v>216</v>
      </c>
      <c r="E190" t="s">
        <v>223</v>
      </c>
      <c r="F190" t="s">
        <v>255</v>
      </c>
      <c r="G190" t="s">
        <v>288</v>
      </c>
      <c r="H190" s="4"/>
      <c r="I190" s="1">
        <f t="shared" ca="1" si="12"/>
        <v>1483</v>
      </c>
      <c r="J190" s="1" t="str">
        <f t="shared" ca="1" si="13"/>
        <v>3. Mayor a 6 meses</v>
      </c>
      <c r="K190" t="str">
        <f t="shared" si="11"/>
        <v>NO</v>
      </c>
      <c r="L190" t="s">
        <v>186</v>
      </c>
      <c r="M190" t="s">
        <v>322</v>
      </c>
      <c r="N190" t="s">
        <v>29</v>
      </c>
      <c r="O190" t="s">
        <v>29</v>
      </c>
      <c r="P190" t="str">
        <f t="shared" si="14"/>
        <v>ROGER BENJAMIN VIGO LUNAModelos BancariosEVALUACION ANTERIOR</v>
      </c>
      <c r="Q190" t="str">
        <f>BASE[[#This Row],[NombresCalificado]]&amp;BASE[[#This Row],[TipoEvaluacion]]</f>
        <v>ROGER BENJAMIN VIGO LUNAEVALUACION ANTERIOR</v>
      </c>
      <c r="R190">
        <v>3</v>
      </c>
      <c r="S190" t="s">
        <v>5</v>
      </c>
      <c r="T190" t="s">
        <v>21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325</v>
      </c>
    </row>
    <row r="191" spans="1:31" x14ac:dyDescent="0.25">
      <c r="A191" t="s">
        <v>206</v>
      </c>
      <c r="B191" t="s">
        <v>212</v>
      </c>
      <c r="C191" t="s">
        <v>185</v>
      </c>
      <c r="D191" t="s">
        <v>216</v>
      </c>
      <c r="E191" t="s">
        <v>223</v>
      </c>
      <c r="F191" t="s">
        <v>255</v>
      </c>
      <c r="G191" t="s">
        <v>288</v>
      </c>
      <c r="H191" s="4"/>
      <c r="I191" s="1">
        <f t="shared" ca="1" si="12"/>
        <v>1483</v>
      </c>
      <c r="J191" s="1" t="str">
        <f t="shared" ca="1" si="13"/>
        <v>3. Mayor a 6 meses</v>
      </c>
      <c r="K191" t="str">
        <f t="shared" si="11"/>
        <v>NO</v>
      </c>
      <c r="L191" t="s">
        <v>186</v>
      </c>
      <c r="M191" t="s">
        <v>321</v>
      </c>
      <c r="N191" t="s">
        <v>29</v>
      </c>
      <c r="O191" t="s">
        <v>29</v>
      </c>
      <c r="P191" t="str">
        <f t="shared" si="14"/>
        <v>ROGER BENJAMIN VIGO LUNAInnovaciónEVALUACION ANTERIOR</v>
      </c>
      <c r="Q191" t="str">
        <f>BASE[[#This Row],[NombresCalificado]]&amp;BASE[[#This Row],[TipoEvaluacion]]</f>
        <v>ROGER BENJAMIN VIGO LUNAEVALUACION ANTERIOR</v>
      </c>
      <c r="R191">
        <v>1</v>
      </c>
      <c r="S191" t="s">
        <v>6</v>
      </c>
      <c r="T191" t="s">
        <v>21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325</v>
      </c>
    </row>
    <row r="192" spans="1:31" x14ac:dyDescent="0.25">
      <c r="A192" t="s">
        <v>206</v>
      </c>
      <c r="B192" t="s">
        <v>212</v>
      </c>
      <c r="C192" t="s">
        <v>185</v>
      </c>
      <c r="D192" t="s">
        <v>216</v>
      </c>
      <c r="E192" t="s">
        <v>223</v>
      </c>
      <c r="F192" t="s">
        <v>255</v>
      </c>
      <c r="G192" t="s">
        <v>288</v>
      </c>
      <c r="H192" s="4"/>
      <c r="I192" s="1">
        <f t="shared" ca="1" si="12"/>
        <v>1483</v>
      </c>
      <c r="J192" s="1" t="str">
        <f t="shared" ca="1" si="13"/>
        <v>3. Mayor a 6 meses</v>
      </c>
      <c r="K192" t="str">
        <f t="shared" si="11"/>
        <v>NO</v>
      </c>
      <c r="L192" t="s">
        <v>186</v>
      </c>
      <c r="M192" t="s">
        <v>323</v>
      </c>
      <c r="N192" t="s">
        <v>188</v>
      </c>
      <c r="O192" t="s">
        <v>188</v>
      </c>
      <c r="P192" t="str">
        <f t="shared" si="14"/>
        <v>ROGER BENJAMIN VIGO LUNAPrincipios de seguridadEVALUACION ANTERIOR</v>
      </c>
      <c r="Q192" t="str">
        <f>BASE[[#This Row],[NombresCalificado]]&amp;BASE[[#This Row],[TipoEvaluacion]]</f>
        <v>ROGER BENJAMIN VIGO LUNAEVALUACION ANTERIOR</v>
      </c>
      <c r="R192">
        <v>2</v>
      </c>
      <c r="S192" t="s">
        <v>4</v>
      </c>
      <c r="T192" t="s">
        <v>21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325</v>
      </c>
    </row>
    <row r="193" spans="1:31" x14ac:dyDescent="0.25">
      <c r="A193" t="s">
        <v>206</v>
      </c>
      <c r="B193" t="s">
        <v>212</v>
      </c>
      <c r="C193" t="s">
        <v>185</v>
      </c>
      <c r="D193" t="s">
        <v>216</v>
      </c>
      <c r="E193" t="s">
        <v>223</v>
      </c>
      <c r="F193" t="s">
        <v>255</v>
      </c>
      <c r="G193" t="s">
        <v>288</v>
      </c>
      <c r="H193" s="4"/>
      <c r="I193" s="1">
        <f t="shared" ca="1" si="12"/>
        <v>1483</v>
      </c>
      <c r="J193" s="1" t="str">
        <f t="shared" ca="1" si="13"/>
        <v>3. Mayor a 6 meses</v>
      </c>
      <c r="K193" t="str">
        <f t="shared" si="11"/>
        <v>NO</v>
      </c>
      <c r="L193" t="s">
        <v>186</v>
      </c>
      <c r="M193" t="s">
        <v>193</v>
      </c>
      <c r="N193" t="s">
        <v>188</v>
      </c>
      <c r="O193" t="s">
        <v>188</v>
      </c>
      <c r="P193" t="str">
        <f t="shared" si="14"/>
        <v>ROGER BENJAMIN VIGO LUNACloudEVALUACION ANTERIOR</v>
      </c>
      <c r="Q193" t="str">
        <f>BASE[[#This Row],[NombresCalificado]]&amp;BASE[[#This Row],[TipoEvaluacion]]</f>
        <v>ROGER BENJAMIN VIGO LUNAEVALUACION ANTERIOR</v>
      </c>
      <c r="R193">
        <v>1</v>
      </c>
      <c r="S193" t="s">
        <v>6</v>
      </c>
      <c r="T193" t="s">
        <v>21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325</v>
      </c>
    </row>
    <row r="194" spans="1:31" x14ac:dyDescent="0.25">
      <c r="A194" t="s">
        <v>206</v>
      </c>
      <c r="B194" t="s">
        <v>212</v>
      </c>
      <c r="C194" t="s">
        <v>185</v>
      </c>
      <c r="D194" t="s">
        <v>216</v>
      </c>
      <c r="E194" t="s">
        <v>223</v>
      </c>
      <c r="F194" t="s">
        <v>255</v>
      </c>
      <c r="G194" t="s">
        <v>288</v>
      </c>
      <c r="H194" s="4"/>
      <c r="I194" s="1">
        <f t="shared" ca="1" si="12"/>
        <v>1483</v>
      </c>
      <c r="J194" s="1" t="str">
        <f t="shared" ca="1" si="13"/>
        <v>3. Mayor a 6 meses</v>
      </c>
      <c r="K194" t="str">
        <f t="shared" ref="K194:K257" si="15">IF(COUNTIFS($E$2:$E$1174,E194,$O$2:$O$1174,"PRINCIPAL",$R$2:$R$1174,0)&gt;0,"SI","NO")</f>
        <v>NO</v>
      </c>
      <c r="L194" t="s">
        <v>186</v>
      </c>
      <c r="M194" t="s">
        <v>313</v>
      </c>
      <c r="N194" t="s">
        <v>188</v>
      </c>
      <c r="O194" t="s">
        <v>188</v>
      </c>
      <c r="P194" t="str">
        <f t="shared" si="14"/>
        <v>ROGER BENJAMIN VIGO LUNAPatrones de arquitectura tecnológicaEVALUACION ANTERIOR</v>
      </c>
      <c r="Q194" t="str">
        <f>BASE[[#This Row],[NombresCalificado]]&amp;BASE[[#This Row],[TipoEvaluacion]]</f>
        <v>ROGER BENJAMIN VIGO LUNAEVALUACION ANTERIOR</v>
      </c>
      <c r="R194">
        <v>3</v>
      </c>
      <c r="S194" t="s">
        <v>5</v>
      </c>
      <c r="T194" t="s">
        <v>21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325</v>
      </c>
    </row>
    <row r="195" spans="1:31" x14ac:dyDescent="0.25">
      <c r="A195" t="s">
        <v>206</v>
      </c>
      <c r="B195" t="s">
        <v>212</v>
      </c>
      <c r="C195" t="s">
        <v>185</v>
      </c>
      <c r="D195" t="s">
        <v>216</v>
      </c>
      <c r="E195" t="s">
        <v>223</v>
      </c>
      <c r="F195" t="s">
        <v>255</v>
      </c>
      <c r="G195" t="s">
        <v>288</v>
      </c>
      <c r="H195" s="4"/>
      <c r="I195" s="1">
        <f t="shared" ca="1" si="12"/>
        <v>1483</v>
      </c>
      <c r="J195" s="1" t="str">
        <f t="shared" ca="1" si="13"/>
        <v>3. Mayor a 6 meses</v>
      </c>
      <c r="K195" t="str">
        <f t="shared" si="15"/>
        <v>NO</v>
      </c>
      <c r="L195" t="s">
        <v>186</v>
      </c>
      <c r="M195" t="s">
        <v>314</v>
      </c>
      <c r="N195" t="s">
        <v>187</v>
      </c>
      <c r="O195" t="s">
        <v>188</v>
      </c>
      <c r="P195" t="str">
        <f t="shared" si="14"/>
        <v>ROGER BENJAMIN VIGO LUNASoluciones de industriaEVALUACION ANTERIOR</v>
      </c>
      <c r="Q195" t="str">
        <f>BASE[[#This Row],[NombresCalificado]]&amp;BASE[[#This Row],[TipoEvaluacion]]</f>
        <v>ROGER BENJAMIN VIGO LUNAEVALUACION ANTERIOR</v>
      </c>
      <c r="R195">
        <v>2</v>
      </c>
      <c r="S195" t="s">
        <v>4</v>
      </c>
      <c r="T195" t="s">
        <v>21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325</v>
      </c>
    </row>
    <row r="196" spans="1:31" x14ac:dyDescent="0.25">
      <c r="A196" t="s">
        <v>206</v>
      </c>
      <c r="B196" t="s">
        <v>212</v>
      </c>
      <c r="C196" t="s">
        <v>185</v>
      </c>
      <c r="D196" t="s">
        <v>216</v>
      </c>
      <c r="E196" t="s">
        <v>223</v>
      </c>
      <c r="F196" t="s">
        <v>255</v>
      </c>
      <c r="G196" t="s">
        <v>288</v>
      </c>
      <c r="H196" s="4"/>
      <c r="I196" s="1">
        <f t="shared" ca="1" si="12"/>
        <v>1483</v>
      </c>
      <c r="J196" s="1" t="str">
        <f t="shared" ca="1" si="13"/>
        <v>3. Mayor a 6 meses</v>
      </c>
      <c r="K196" t="str">
        <f t="shared" si="15"/>
        <v>NO</v>
      </c>
      <c r="L196" t="s">
        <v>186</v>
      </c>
      <c r="M196" t="s">
        <v>315</v>
      </c>
      <c r="N196" t="s">
        <v>29</v>
      </c>
      <c r="O196" t="s">
        <v>29</v>
      </c>
      <c r="P196" t="str">
        <f t="shared" si="14"/>
        <v>ROGER BENJAMIN VIGO LUNAModeladoEVALUACION ANTERIOR</v>
      </c>
      <c r="Q196" t="str">
        <f>BASE[[#This Row],[NombresCalificado]]&amp;BASE[[#This Row],[TipoEvaluacion]]</f>
        <v>ROGER BENJAMIN VIGO LUNAEVALUACION ANTERIOR</v>
      </c>
      <c r="R196">
        <v>3</v>
      </c>
      <c r="S196" t="s">
        <v>5</v>
      </c>
      <c r="T196" t="s">
        <v>21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325</v>
      </c>
    </row>
    <row r="197" spans="1:31" x14ac:dyDescent="0.25">
      <c r="A197" t="s">
        <v>206</v>
      </c>
      <c r="B197" t="s">
        <v>212</v>
      </c>
      <c r="C197" t="s">
        <v>185</v>
      </c>
      <c r="D197" t="s">
        <v>216</v>
      </c>
      <c r="E197" t="s">
        <v>223</v>
      </c>
      <c r="F197" t="s">
        <v>255</v>
      </c>
      <c r="G197" t="s">
        <v>288</v>
      </c>
      <c r="H197" s="4"/>
      <c r="I197" s="1">
        <f t="shared" ca="1" si="12"/>
        <v>1483</v>
      </c>
      <c r="J197" s="1" t="str">
        <f t="shared" ca="1" si="13"/>
        <v>3. Mayor a 6 meses</v>
      </c>
      <c r="K197" t="str">
        <f t="shared" si="15"/>
        <v>NO</v>
      </c>
      <c r="L197" t="s">
        <v>186</v>
      </c>
      <c r="M197" t="s">
        <v>199</v>
      </c>
      <c r="N197" t="s">
        <v>188</v>
      </c>
      <c r="O197" t="s">
        <v>188</v>
      </c>
      <c r="P197" t="str">
        <f t="shared" si="14"/>
        <v>ROGER BENJAMIN VIGO LUNAComplianceEVALUACION ANTERIOR</v>
      </c>
      <c r="Q197" t="str">
        <f>BASE[[#This Row],[NombresCalificado]]&amp;BASE[[#This Row],[TipoEvaluacion]]</f>
        <v>ROGER BENJAMIN VIGO LUNAEVALUACION ANTERIOR</v>
      </c>
      <c r="R197">
        <v>2</v>
      </c>
      <c r="S197" t="s">
        <v>4</v>
      </c>
      <c r="T197" t="s">
        <v>21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325</v>
      </c>
    </row>
    <row r="198" spans="1:31" x14ac:dyDescent="0.25">
      <c r="A198" t="s">
        <v>206</v>
      </c>
      <c r="B198" t="s">
        <v>212</v>
      </c>
      <c r="C198" t="s">
        <v>185</v>
      </c>
      <c r="D198" t="s">
        <v>216</v>
      </c>
      <c r="E198" t="s">
        <v>223</v>
      </c>
      <c r="F198" t="s">
        <v>255</v>
      </c>
      <c r="G198" t="s">
        <v>288</v>
      </c>
      <c r="H198" s="4"/>
      <c r="I198" s="1">
        <f t="shared" ca="1" si="12"/>
        <v>1483</v>
      </c>
      <c r="J198" s="1" t="str">
        <f t="shared" ca="1" si="13"/>
        <v>3. Mayor a 6 meses</v>
      </c>
      <c r="K198" t="str">
        <f t="shared" si="15"/>
        <v>NO</v>
      </c>
      <c r="L198" t="s">
        <v>186</v>
      </c>
      <c r="M198" t="s">
        <v>316</v>
      </c>
      <c r="N198" t="s">
        <v>187</v>
      </c>
      <c r="O198" t="s">
        <v>188</v>
      </c>
      <c r="P198" t="str">
        <f t="shared" si="14"/>
        <v>ROGER BENJAMIN VIGO LUNAPlataforma de soluciones BCPEVALUACION ANTERIOR</v>
      </c>
      <c r="Q198" t="str">
        <f>BASE[[#This Row],[NombresCalificado]]&amp;BASE[[#This Row],[TipoEvaluacion]]</f>
        <v>ROGER BENJAMIN VIGO LUNAEVALUACION ANTERIOR</v>
      </c>
      <c r="R198">
        <v>4</v>
      </c>
      <c r="S198" t="s">
        <v>7</v>
      </c>
      <c r="T198" t="s">
        <v>21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325</v>
      </c>
    </row>
    <row r="199" spans="1:31" x14ac:dyDescent="0.25">
      <c r="A199" t="s">
        <v>206</v>
      </c>
      <c r="B199" t="s">
        <v>212</v>
      </c>
      <c r="C199" t="s">
        <v>185</v>
      </c>
      <c r="D199" t="s">
        <v>216</v>
      </c>
      <c r="E199" t="s">
        <v>223</v>
      </c>
      <c r="F199" t="s">
        <v>255</v>
      </c>
      <c r="G199" t="s">
        <v>288</v>
      </c>
      <c r="H199" s="4"/>
      <c r="I199" s="1">
        <f t="shared" ca="1" si="12"/>
        <v>1483</v>
      </c>
      <c r="J199" s="1" t="str">
        <f t="shared" ca="1" si="13"/>
        <v>3. Mayor a 6 meses</v>
      </c>
      <c r="K199" t="str">
        <f t="shared" si="15"/>
        <v>NO</v>
      </c>
      <c r="L199" t="s">
        <v>186</v>
      </c>
      <c r="M199" t="s">
        <v>197</v>
      </c>
      <c r="N199" t="s">
        <v>187</v>
      </c>
      <c r="O199" t="s">
        <v>188</v>
      </c>
      <c r="P199" t="str">
        <f t="shared" si="14"/>
        <v>ROGER BENJAMIN VIGO LUNAArquitectura de datos BCPEVALUACION ANTERIOR</v>
      </c>
      <c r="Q199" t="str">
        <f>BASE[[#This Row],[NombresCalificado]]&amp;BASE[[#This Row],[TipoEvaluacion]]</f>
        <v>ROGER BENJAMIN VIGO LUNAEVALUACION ANTERIOR</v>
      </c>
      <c r="R199">
        <v>3</v>
      </c>
      <c r="S199" t="s">
        <v>5</v>
      </c>
      <c r="T199" t="s">
        <v>21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325</v>
      </c>
    </row>
    <row r="200" spans="1:31" x14ac:dyDescent="0.25">
      <c r="A200" t="s">
        <v>206</v>
      </c>
      <c r="B200" t="s">
        <v>212</v>
      </c>
      <c r="C200" t="s">
        <v>185</v>
      </c>
      <c r="D200" t="s">
        <v>216</v>
      </c>
      <c r="E200" t="s">
        <v>223</v>
      </c>
      <c r="F200" t="s">
        <v>255</v>
      </c>
      <c r="G200" t="s">
        <v>288</v>
      </c>
      <c r="H200" s="4"/>
      <c r="I200" s="1">
        <f t="shared" ca="1" si="12"/>
        <v>1483</v>
      </c>
      <c r="J200" s="1" t="str">
        <f t="shared" ca="1" si="13"/>
        <v>3. Mayor a 6 meses</v>
      </c>
      <c r="K200" t="str">
        <f t="shared" si="15"/>
        <v>NO</v>
      </c>
      <c r="L200" t="s">
        <v>186</v>
      </c>
      <c r="M200" t="s">
        <v>317</v>
      </c>
      <c r="N200" t="s">
        <v>29</v>
      </c>
      <c r="O200" t="s">
        <v>29</v>
      </c>
      <c r="P200" t="str">
        <f t="shared" si="14"/>
        <v>ROGER BENJAMIN VIGO LUNANegocio bancarioEVALUACION ANTERIOR</v>
      </c>
      <c r="Q200" t="str">
        <f>BASE[[#This Row],[NombresCalificado]]&amp;BASE[[#This Row],[TipoEvaluacion]]</f>
        <v>ROGER BENJAMIN VIGO LUNAEVALUACION ANTERIOR</v>
      </c>
      <c r="R200">
        <v>3</v>
      </c>
      <c r="S200" t="s">
        <v>5</v>
      </c>
      <c r="T200" t="s">
        <v>21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325</v>
      </c>
    </row>
    <row r="201" spans="1:31" x14ac:dyDescent="0.25">
      <c r="A201" t="s">
        <v>206</v>
      </c>
      <c r="B201" t="s">
        <v>212</v>
      </c>
      <c r="C201" t="s">
        <v>185</v>
      </c>
      <c r="D201" t="s">
        <v>216</v>
      </c>
      <c r="E201" t="s">
        <v>223</v>
      </c>
      <c r="F201" t="s">
        <v>255</v>
      </c>
      <c r="G201" t="s">
        <v>288</v>
      </c>
      <c r="H201" s="4"/>
      <c r="I201" s="1">
        <f t="shared" ca="1" si="12"/>
        <v>1483</v>
      </c>
      <c r="J201" s="1" t="str">
        <f t="shared" ca="1" si="13"/>
        <v>3. Mayor a 6 meses</v>
      </c>
      <c r="K201" t="str">
        <f t="shared" si="15"/>
        <v>NO</v>
      </c>
      <c r="L201" t="s">
        <v>186</v>
      </c>
      <c r="M201" t="s">
        <v>200</v>
      </c>
      <c r="N201" t="s">
        <v>187</v>
      </c>
      <c r="O201" t="s">
        <v>188</v>
      </c>
      <c r="P201" t="str">
        <f t="shared" si="14"/>
        <v>ROGER BENJAMIN VIGO LUNACustomer ExperienceEVALUACION ANTERIOR</v>
      </c>
      <c r="Q201" t="str">
        <f>BASE[[#This Row],[NombresCalificado]]&amp;BASE[[#This Row],[TipoEvaluacion]]</f>
        <v>ROGER BENJAMIN VIGO LUNAEVALUACION ANTERIOR</v>
      </c>
      <c r="R201">
        <v>2</v>
      </c>
      <c r="S201" t="s">
        <v>4</v>
      </c>
      <c r="T201" t="s">
        <v>21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325</v>
      </c>
    </row>
    <row r="202" spans="1:31" x14ac:dyDescent="0.25">
      <c r="A202" t="s">
        <v>206</v>
      </c>
      <c r="B202" t="s">
        <v>212</v>
      </c>
      <c r="C202" t="s">
        <v>185</v>
      </c>
      <c r="D202" t="s">
        <v>216</v>
      </c>
      <c r="E202" t="s">
        <v>223</v>
      </c>
      <c r="F202" t="s">
        <v>255</v>
      </c>
      <c r="G202" t="s">
        <v>288</v>
      </c>
      <c r="H202" s="4"/>
      <c r="I202" s="1">
        <f t="shared" ca="1" si="12"/>
        <v>1483</v>
      </c>
      <c r="J202" s="1" t="str">
        <f t="shared" ca="1" si="13"/>
        <v>3. Mayor a 6 meses</v>
      </c>
      <c r="K202" t="str">
        <f t="shared" si="15"/>
        <v>NO</v>
      </c>
      <c r="L202" t="s">
        <v>186</v>
      </c>
      <c r="M202" t="s">
        <v>318</v>
      </c>
      <c r="N202" t="s">
        <v>188</v>
      </c>
      <c r="O202" t="s">
        <v>188</v>
      </c>
      <c r="P202" t="str">
        <f t="shared" si="14"/>
        <v>ROGER BENJAMIN VIGO LUNAEvolución ágil de productos digitalesEVALUACION ANTERIOR</v>
      </c>
      <c r="Q202" t="str">
        <f>BASE[[#This Row],[NombresCalificado]]&amp;BASE[[#This Row],[TipoEvaluacion]]</f>
        <v>ROGER BENJAMIN VIGO LUNAEVALUACION ANTERIOR</v>
      </c>
      <c r="R202">
        <v>3</v>
      </c>
      <c r="S202" t="s">
        <v>5</v>
      </c>
      <c r="T202" t="s">
        <v>21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325</v>
      </c>
    </row>
    <row r="203" spans="1:31" x14ac:dyDescent="0.25">
      <c r="A203" t="s">
        <v>206</v>
      </c>
      <c r="B203" t="s">
        <v>212</v>
      </c>
      <c r="C203" t="s">
        <v>185</v>
      </c>
      <c r="D203" t="s">
        <v>216</v>
      </c>
      <c r="E203" t="s">
        <v>223</v>
      </c>
      <c r="F203" t="s">
        <v>255</v>
      </c>
      <c r="G203" t="s">
        <v>288</v>
      </c>
      <c r="H203" s="4"/>
      <c r="I203" s="1">
        <f t="shared" ca="1" si="12"/>
        <v>1483</v>
      </c>
      <c r="J203" s="1" t="str">
        <f t="shared" ca="1" si="13"/>
        <v>3. Mayor a 6 meses</v>
      </c>
      <c r="K203" t="str">
        <f t="shared" si="15"/>
        <v>NO</v>
      </c>
      <c r="L203" t="s">
        <v>186</v>
      </c>
      <c r="M203" t="s">
        <v>320</v>
      </c>
      <c r="N203" t="s">
        <v>188</v>
      </c>
      <c r="O203" t="s">
        <v>188</v>
      </c>
      <c r="P203" t="str">
        <f t="shared" si="14"/>
        <v>ROGER BENJAMIN VIGO LUNAGestión de cambiosEVALUACION ANTERIOR</v>
      </c>
      <c r="Q203" t="str">
        <f>BASE[[#This Row],[NombresCalificado]]&amp;BASE[[#This Row],[TipoEvaluacion]]</f>
        <v>ROGER BENJAMIN VIGO LUNAEVALUACION ANTERIOR</v>
      </c>
      <c r="R203">
        <v>1</v>
      </c>
      <c r="S203" t="s">
        <v>6</v>
      </c>
      <c r="T203" t="s">
        <v>21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325</v>
      </c>
    </row>
    <row r="204" spans="1:31" x14ac:dyDescent="0.25">
      <c r="A204" t="s">
        <v>206</v>
      </c>
      <c r="B204" t="s">
        <v>212</v>
      </c>
      <c r="C204" t="s">
        <v>185</v>
      </c>
      <c r="D204" t="s">
        <v>216</v>
      </c>
      <c r="E204" t="s">
        <v>223</v>
      </c>
      <c r="F204" t="s">
        <v>255</v>
      </c>
      <c r="G204" t="s">
        <v>288</v>
      </c>
      <c r="H204" s="4"/>
      <c r="I204" s="1">
        <f t="shared" ca="1" si="12"/>
        <v>1483</v>
      </c>
      <c r="J204" s="1" t="str">
        <f t="shared" ca="1" si="13"/>
        <v>3. Mayor a 6 meses</v>
      </c>
      <c r="K204" t="str">
        <f t="shared" si="15"/>
        <v>NO</v>
      </c>
      <c r="L204" t="s">
        <v>186</v>
      </c>
      <c r="M204" t="s">
        <v>319</v>
      </c>
      <c r="N204" t="s">
        <v>187</v>
      </c>
      <c r="O204" t="s">
        <v>188</v>
      </c>
      <c r="P204" t="str">
        <f t="shared" si="14"/>
        <v>ROGER BENJAMIN VIGO LUNAStory TellingEVALUACION ANTERIOR</v>
      </c>
      <c r="Q204" t="str">
        <f>BASE[[#This Row],[NombresCalificado]]&amp;BASE[[#This Row],[TipoEvaluacion]]</f>
        <v>ROGER BENJAMIN VIGO LUNAEVALUACION ANTERIOR</v>
      </c>
      <c r="R204">
        <v>2</v>
      </c>
      <c r="S204" t="s">
        <v>4</v>
      </c>
      <c r="T204" t="s">
        <v>21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325</v>
      </c>
    </row>
    <row r="205" spans="1:31" x14ac:dyDescent="0.25">
      <c r="A205" t="s">
        <v>206</v>
      </c>
      <c r="B205" t="s">
        <v>212</v>
      </c>
      <c r="C205" t="s">
        <v>185</v>
      </c>
      <c r="D205" t="s">
        <v>216</v>
      </c>
      <c r="E205" t="s">
        <v>223</v>
      </c>
      <c r="F205" t="s">
        <v>255</v>
      </c>
      <c r="G205" t="s">
        <v>288</v>
      </c>
      <c r="H205" s="4"/>
      <c r="I205" s="1">
        <f t="shared" ca="1" si="12"/>
        <v>1483</v>
      </c>
      <c r="J205" s="1" t="str">
        <f t="shared" ca="1" si="13"/>
        <v>3. Mayor a 6 meses</v>
      </c>
      <c r="K205" t="str">
        <f t="shared" si="15"/>
        <v>NO</v>
      </c>
      <c r="L205" t="s">
        <v>186</v>
      </c>
      <c r="M205" t="s">
        <v>198</v>
      </c>
      <c r="N205" t="s">
        <v>187</v>
      </c>
      <c r="O205" t="s">
        <v>188</v>
      </c>
      <c r="P205" t="str">
        <f t="shared" si="14"/>
        <v>ROGER BENJAMIN VIGO LUNACaptura de valorEVALUACION ANTERIOR</v>
      </c>
      <c r="Q205" t="str">
        <f>BASE[[#This Row],[NombresCalificado]]&amp;BASE[[#This Row],[TipoEvaluacion]]</f>
        <v>ROGER BENJAMIN VIGO LUNAEVALUACION ANTERIOR</v>
      </c>
      <c r="R205">
        <v>1</v>
      </c>
      <c r="S205" t="s">
        <v>6</v>
      </c>
      <c r="T205" t="s">
        <v>21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325</v>
      </c>
    </row>
    <row r="206" spans="1:31" x14ac:dyDescent="0.25">
      <c r="A206" t="s">
        <v>205</v>
      </c>
      <c r="B206" t="s">
        <v>211</v>
      </c>
      <c r="C206" t="s">
        <v>185</v>
      </c>
      <c r="D206" t="s">
        <v>216</v>
      </c>
      <c r="E206" t="s">
        <v>224</v>
      </c>
      <c r="F206" t="s">
        <v>256</v>
      </c>
      <c r="G206" t="s">
        <v>289</v>
      </c>
      <c r="H206" s="4"/>
      <c r="I206" s="1">
        <f t="shared" ref="I206:I269" ca="1" si="16">DATEDIF(H206,TODAY(),"m")</f>
        <v>1483</v>
      </c>
      <c r="J206" s="1" t="str">
        <f t="shared" ref="J206:J269" ca="1" si="17">IF(I206&lt;=3,"1. Menor o igual a 3 meses",IF(I206&lt;=6,"2. Entre 4 - 6 meses","3. Mayor a 6 meses"))</f>
        <v>3. Mayor a 6 meses</v>
      </c>
      <c r="K206" t="str">
        <f t="shared" si="15"/>
        <v>NO</v>
      </c>
      <c r="L206" t="s">
        <v>186</v>
      </c>
      <c r="M206" t="s">
        <v>322</v>
      </c>
      <c r="N206" t="s">
        <v>29</v>
      </c>
      <c r="O206" t="s">
        <v>29</v>
      </c>
      <c r="P206" t="str">
        <f t="shared" ref="P206:P269" si="18">F206&amp;M206&amp;AE206</f>
        <v>ROCIO MARLENE SOSA PONCEModelos BancariosEVALUACION ANTERIOR</v>
      </c>
      <c r="Q206" t="str">
        <f>BASE[[#This Row],[NombresCalificado]]&amp;BASE[[#This Row],[TipoEvaluacion]]</f>
        <v>ROCIO MARLENE SOSA PONCEEVALUACION ANTERIOR</v>
      </c>
      <c r="R206">
        <v>2</v>
      </c>
      <c r="S206" t="s">
        <v>4</v>
      </c>
      <c r="T206" t="s">
        <v>21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325</v>
      </c>
    </row>
    <row r="207" spans="1:31" x14ac:dyDescent="0.25">
      <c r="A207" t="s">
        <v>205</v>
      </c>
      <c r="B207" t="s">
        <v>211</v>
      </c>
      <c r="C207" t="s">
        <v>185</v>
      </c>
      <c r="D207" t="s">
        <v>216</v>
      </c>
      <c r="E207" t="s">
        <v>224</v>
      </c>
      <c r="F207" t="s">
        <v>256</v>
      </c>
      <c r="G207" t="s">
        <v>289</v>
      </c>
      <c r="H207" s="4"/>
      <c r="I207" s="1">
        <f t="shared" ca="1" si="16"/>
        <v>1483</v>
      </c>
      <c r="J207" s="1" t="str">
        <f t="shared" ca="1" si="17"/>
        <v>3. Mayor a 6 meses</v>
      </c>
      <c r="K207" t="str">
        <f t="shared" si="15"/>
        <v>NO</v>
      </c>
      <c r="L207" t="s">
        <v>186</v>
      </c>
      <c r="M207" t="s">
        <v>324</v>
      </c>
      <c r="N207" t="s">
        <v>29</v>
      </c>
      <c r="O207" t="s">
        <v>29</v>
      </c>
      <c r="P207" t="str">
        <f t="shared" si="18"/>
        <v>ROCIO MARLENE SOSA PONCEFrameworks de arquitectura empresarialEVALUACION ANTERIOR</v>
      </c>
      <c r="Q207" t="str">
        <f>BASE[[#This Row],[NombresCalificado]]&amp;BASE[[#This Row],[TipoEvaluacion]]</f>
        <v>ROCIO MARLENE SOSA PONCEEVALUACION ANTERIOR</v>
      </c>
      <c r="R207">
        <v>2</v>
      </c>
      <c r="S207" t="s">
        <v>4</v>
      </c>
      <c r="T207" t="s">
        <v>21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325</v>
      </c>
    </row>
    <row r="208" spans="1:31" x14ac:dyDescent="0.25">
      <c r="A208" t="s">
        <v>205</v>
      </c>
      <c r="B208" t="s">
        <v>211</v>
      </c>
      <c r="C208" t="s">
        <v>185</v>
      </c>
      <c r="D208" t="s">
        <v>216</v>
      </c>
      <c r="E208" t="s">
        <v>224</v>
      </c>
      <c r="F208" t="s">
        <v>256</v>
      </c>
      <c r="G208" t="s">
        <v>289</v>
      </c>
      <c r="H208" s="4"/>
      <c r="I208" s="1">
        <f t="shared" ca="1" si="16"/>
        <v>1483</v>
      </c>
      <c r="J208" s="1" t="str">
        <f t="shared" ca="1" si="17"/>
        <v>3. Mayor a 6 meses</v>
      </c>
      <c r="K208" t="str">
        <f t="shared" si="15"/>
        <v>NO</v>
      </c>
      <c r="L208" t="s">
        <v>186</v>
      </c>
      <c r="M208" t="s">
        <v>323</v>
      </c>
      <c r="N208" t="s">
        <v>188</v>
      </c>
      <c r="O208" t="s">
        <v>188</v>
      </c>
      <c r="P208" t="str">
        <f t="shared" si="18"/>
        <v>ROCIO MARLENE SOSA PONCEPrincipios de seguridadEVALUACION ANTERIOR</v>
      </c>
      <c r="Q208" t="str">
        <f>BASE[[#This Row],[NombresCalificado]]&amp;BASE[[#This Row],[TipoEvaluacion]]</f>
        <v>ROCIO MARLENE SOSA PONCEEVALUACION ANTERIOR</v>
      </c>
      <c r="R208">
        <v>2</v>
      </c>
      <c r="S208" t="s">
        <v>4</v>
      </c>
      <c r="T208" t="s">
        <v>21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325</v>
      </c>
    </row>
    <row r="209" spans="1:31" x14ac:dyDescent="0.25">
      <c r="A209" t="s">
        <v>205</v>
      </c>
      <c r="B209" t="s">
        <v>211</v>
      </c>
      <c r="C209" t="s">
        <v>185</v>
      </c>
      <c r="D209" t="s">
        <v>216</v>
      </c>
      <c r="E209" t="s">
        <v>224</v>
      </c>
      <c r="F209" t="s">
        <v>256</v>
      </c>
      <c r="G209" t="s">
        <v>289</v>
      </c>
      <c r="H209" s="4"/>
      <c r="I209" s="1">
        <f t="shared" ca="1" si="16"/>
        <v>1483</v>
      </c>
      <c r="J209" s="1" t="str">
        <f t="shared" ca="1" si="17"/>
        <v>3. Mayor a 6 meses</v>
      </c>
      <c r="K209" t="str">
        <f t="shared" si="15"/>
        <v>NO</v>
      </c>
      <c r="L209" t="s">
        <v>186</v>
      </c>
      <c r="M209" t="s">
        <v>321</v>
      </c>
      <c r="N209" t="s">
        <v>29</v>
      </c>
      <c r="O209" t="s">
        <v>29</v>
      </c>
      <c r="P209" t="str">
        <f t="shared" si="18"/>
        <v>ROCIO MARLENE SOSA PONCEInnovaciónEVALUACION ANTERIOR</v>
      </c>
      <c r="Q209" t="str">
        <f>BASE[[#This Row],[NombresCalificado]]&amp;BASE[[#This Row],[TipoEvaluacion]]</f>
        <v>ROCIO MARLENE SOSA PONCEEVALUACION ANTERIOR</v>
      </c>
      <c r="R209">
        <v>1</v>
      </c>
      <c r="S209" t="s">
        <v>6</v>
      </c>
      <c r="T209" t="s">
        <v>21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325</v>
      </c>
    </row>
    <row r="210" spans="1:31" x14ac:dyDescent="0.25">
      <c r="A210" t="s">
        <v>205</v>
      </c>
      <c r="B210" t="s">
        <v>211</v>
      </c>
      <c r="C210" t="s">
        <v>185</v>
      </c>
      <c r="D210" t="s">
        <v>216</v>
      </c>
      <c r="E210" t="s">
        <v>224</v>
      </c>
      <c r="F210" t="s">
        <v>256</v>
      </c>
      <c r="G210" t="s">
        <v>289</v>
      </c>
      <c r="H210" s="4"/>
      <c r="I210" s="1">
        <f t="shared" ca="1" si="16"/>
        <v>1483</v>
      </c>
      <c r="J210" s="1" t="str">
        <f t="shared" ca="1" si="17"/>
        <v>3. Mayor a 6 meses</v>
      </c>
      <c r="K210" t="str">
        <f t="shared" si="15"/>
        <v>NO</v>
      </c>
      <c r="L210" t="s">
        <v>186</v>
      </c>
      <c r="M210" t="s">
        <v>198</v>
      </c>
      <c r="N210" t="s">
        <v>187</v>
      </c>
      <c r="O210" t="s">
        <v>188</v>
      </c>
      <c r="P210" t="str">
        <f t="shared" si="18"/>
        <v>ROCIO MARLENE SOSA PONCECaptura de valorEVALUACION ANTERIOR</v>
      </c>
      <c r="Q210" t="str">
        <f>BASE[[#This Row],[NombresCalificado]]&amp;BASE[[#This Row],[TipoEvaluacion]]</f>
        <v>ROCIO MARLENE SOSA PONCEEVALUACION ANTERIOR</v>
      </c>
      <c r="R210">
        <v>1</v>
      </c>
      <c r="S210" t="s">
        <v>6</v>
      </c>
      <c r="T210" t="s">
        <v>21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325</v>
      </c>
    </row>
    <row r="211" spans="1:31" x14ac:dyDescent="0.25">
      <c r="A211" t="s">
        <v>205</v>
      </c>
      <c r="B211" t="s">
        <v>211</v>
      </c>
      <c r="C211" t="s">
        <v>185</v>
      </c>
      <c r="D211" t="s">
        <v>216</v>
      </c>
      <c r="E211" t="s">
        <v>224</v>
      </c>
      <c r="F211" t="s">
        <v>256</v>
      </c>
      <c r="G211" t="s">
        <v>289</v>
      </c>
      <c r="H211" s="4"/>
      <c r="I211" s="1">
        <f t="shared" ca="1" si="16"/>
        <v>1483</v>
      </c>
      <c r="J211" s="1" t="str">
        <f t="shared" ca="1" si="17"/>
        <v>3. Mayor a 6 meses</v>
      </c>
      <c r="K211" t="str">
        <f t="shared" si="15"/>
        <v>NO</v>
      </c>
      <c r="L211" t="s">
        <v>186</v>
      </c>
      <c r="M211" t="s">
        <v>319</v>
      </c>
      <c r="N211" t="s">
        <v>187</v>
      </c>
      <c r="O211" t="s">
        <v>188</v>
      </c>
      <c r="P211" t="str">
        <f t="shared" si="18"/>
        <v>ROCIO MARLENE SOSA PONCEStory TellingEVALUACION ANTERIOR</v>
      </c>
      <c r="Q211" t="str">
        <f>BASE[[#This Row],[NombresCalificado]]&amp;BASE[[#This Row],[TipoEvaluacion]]</f>
        <v>ROCIO MARLENE SOSA PONCEEVALUACION ANTERIOR</v>
      </c>
      <c r="R211">
        <v>2</v>
      </c>
      <c r="S211" t="s">
        <v>4</v>
      </c>
      <c r="T211" t="s">
        <v>21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325</v>
      </c>
    </row>
    <row r="212" spans="1:31" x14ac:dyDescent="0.25">
      <c r="A212" t="s">
        <v>205</v>
      </c>
      <c r="B212" t="s">
        <v>211</v>
      </c>
      <c r="C212" t="s">
        <v>185</v>
      </c>
      <c r="D212" t="s">
        <v>216</v>
      </c>
      <c r="E212" t="s">
        <v>224</v>
      </c>
      <c r="F212" t="s">
        <v>256</v>
      </c>
      <c r="G212" t="s">
        <v>289</v>
      </c>
      <c r="H212" s="4"/>
      <c r="I212" s="1">
        <f t="shared" ca="1" si="16"/>
        <v>1483</v>
      </c>
      <c r="J212" s="1" t="str">
        <f t="shared" ca="1" si="17"/>
        <v>3. Mayor a 6 meses</v>
      </c>
      <c r="K212" t="str">
        <f t="shared" si="15"/>
        <v>NO</v>
      </c>
      <c r="L212" t="s">
        <v>186</v>
      </c>
      <c r="M212" t="s">
        <v>320</v>
      </c>
      <c r="N212" t="s">
        <v>188</v>
      </c>
      <c r="O212" t="s">
        <v>188</v>
      </c>
      <c r="P212" t="str">
        <f t="shared" si="18"/>
        <v>ROCIO MARLENE SOSA PONCEGestión de cambiosEVALUACION ANTERIOR</v>
      </c>
      <c r="Q212" t="str">
        <f>BASE[[#This Row],[NombresCalificado]]&amp;BASE[[#This Row],[TipoEvaluacion]]</f>
        <v>ROCIO MARLENE SOSA PONCEEVALUACION ANTERIOR</v>
      </c>
      <c r="R212">
        <v>1</v>
      </c>
      <c r="S212" t="s">
        <v>6</v>
      </c>
      <c r="T212" t="s">
        <v>21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325</v>
      </c>
    </row>
    <row r="213" spans="1:31" x14ac:dyDescent="0.25">
      <c r="A213" t="s">
        <v>205</v>
      </c>
      <c r="B213" t="s">
        <v>211</v>
      </c>
      <c r="C213" t="s">
        <v>185</v>
      </c>
      <c r="D213" t="s">
        <v>216</v>
      </c>
      <c r="E213" t="s">
        <v>224</v>
      </c>
      <c r="F213" t="s">
        <v>256</v>
      </c>
      <c r="G213" t="s">
        <v>289</v>
      </c>
      <c r="H213" s="4"/>
      <c r="I213" s="1">
        <f t="shared" ca="1" si="16"/>
        <v>1483</v>
      </c>
      <c r="J213" s="1" t="str">
        <f t="shared" ca="1" si="17"/>
        <v>3. Mayor a 6 meses</v>
      </c>
      <c r="K213" t="str">
        <f t="shared" si="15"/>
        <v>NO</v>
      </c>
      <c r="L213" t="s">
        <v>186</v>
      </c>
      <c r="M213" t="s">
        <v>200</v>
      </c>
      <c r="N213" t="s">
        <v>187</v>
      </c>
      <c r="O213" t="s">
        <v>188</v>
      </c>
      <c r="P213" t="str">
        <f t="shared" si="18"/>
        <v>ROCIO MARLENE SOSA PONCECustomer ExperienceEVALUACION ANTERIOR</v>
      </c>
      <c r="Q213" t="str">
        <f>BASE[[#This Row],[NombresCalificado]]&amp;BASE[[#This Row],[TipoEvaluacion]]</f>
        <v>ROCIO MARLENE SOSA PONCEEVALUACION ANTERIOR</v>
      </c>
      <c r="R213">
        <v>2</v>
      </c>
      <c r="S213" t="s">
        <v>4</v>
      </c>
      <c r="T213" t="s">
        <v>21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325</v>
      </c>
    </row>
    <row r="214" spans="1:31" x14ac:dyDescent="0.25">
      <c r="A214" t="s">
        <v>205</v>
      </c>
      <c r="B214" t="s">
        <v>211</v>
      </c>
      <c r="C214" t="s">
        <v>185</v>
      </c>
      <c r="D214" t="s">
        <v>216</v>
      </c>
      <c r="E214" t="s">
        <v>224</v>
      </c>
      <c r="F214" t="s">
        <v>256</v>
      </c>
      <c r="G214" t="s">
        <v>289</v>
      </c>
      <c r="H214" s="4"/>
      <c r="I214" s="1">
        <f t="shared" ca="1" si="16"/>
        <v>1483</v>
      </c>
      <c r="J214" s="1" t="str">
        <f t="shared" ca="1" si="17"/>
        <v>3. Mayor a 6 meses</v>
      </c>
      <c r="K214" t="str">
        <f t="shared" si="15"/>
        <v>NO</v>
      </c>
      <c r="L214" t="s">
        <v>186</v>
      </c>
      <c r="M214" t="s">
        <v>317</v>
      </c>
      <c r="N214" t="s">
        <v>29</v>
      </c>
      <c r="O214" t="s">
        <v>29</v>
      </c>
      <c r="P214" t="str">
        <f t="shared" si="18"/>
        <v>ROCIO MARLENE SOSA PONCENegocio bancarioEVALUACION ANTERIOR</v>
      </c>
      <c r="Q214" t="str">
        <f>BASE[[#This Row],[NombresCalificado]]&amp;BASE[[#This Row],[TipoEvaluacion]]</f>
        <v>ROCIO MARLENE SOSA PONCEEVALUACION ANTERIOR</v>
      </c>
      <c r="R214">
        <v>3</v>
      </c>
      <c r="S214" t="s">
        <v>5</v>
      </c>
      <c r="T214" t="s">
        <v>21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325</v>
      </c>
    </row>
    <row r="215" spans="1:31" x14ac:dyDescent="0.25">
      <c r="A215" t="s">
        <v>205</v>
      </c>
      <c r="B215" t="s">
        <v>211</v>
      </c>
      <c r="C215" t="s">
        <v>185</v>
      </c>
      <c r="D215" t="s">
        <v>216</v>
      </c>
      <c r="E215" t="s">
        <v>224</v>
      </c>
      <c r="F215" t="s">
        <v>256</v>
      </c>
      <c r="G215" t="s">
        <v>289</v>
      </c>
      <c r="H215" s="4"/>
      <c r="I215" s="1">
        <f t="shared" ca="1" si="16"/>
        <v>1483</v>
      </c>
      <c r="J215" s="1" t="str">
        <f t="shared" ca="1" si="17"/>
        <v>3. Mayor a 6 meses</v>
      </c>
      <c r="K215" t="str">
        <f t="shared" si="15"/>
        <v>NO</v>
      </c>
      <c r="L215" t="s">
        <v>186</v>
      </c>
      <c r="M215" t="s">
        <v>318</v>
      </c>
      <c r="N215" t="s">
        <v>188</v>
      </c>
      <c r="O215" t="s">
        <v>188</v>
      </c>
      <c r="P215" t="str">
        <f t="shared" si="18"/>
        <v>ROCIO MARLENE SOSA PONCEEvolución ágil de productos digitalesEVALUACION ANTERIOR</v>
      </c>
      <c r="Q215" t="str">
        <f>BASE[[#This Row],[NombresCalificado]]&amp;BASE[[#This Row],[TipoEvaluacion]]</f>
        <v>ROCIO MARLENE SOSA PONCEEVALUACION ANTERIOR</v>
      </c>
      <c r="R215">
        <v>2</v>
      </c>
      <c r="S215" t="s">
        <v>4</v>
      </c>
      <c r="T215" t="s">
        <v>21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325</v>
      </c>
    </row>
    <row r="216" spans="1:31" x14ac:dyDescent="0.25">
      <c r="A216" t="s">
        <v>205</v>
      </c>
      <c r="B216" t="s">
        <v>211</v>
      </c>
      <c r="C216" t="s">
        <v>185</v>
      </c>
      <c r="D216" t="s">
        <v>216</v>
      </c>
      <c r="E216" t="s">
        <v>224</v>
      </c>
      <c r="F216" t="s">
        <v>256</v>
      </c>
      <c r="G216" t="s">
        <v>289</v>
      </c>
      <c r="H216" s="4"/>
      <c r="I216" s="1">
        <f t="shared" ca="1" si="16"/>
        <v>1483</v>
      </c>
      <c r="J216" s="1" t="str">
        <f t="shared" ca="1" si="17"/>
        <v>3. Mayor a 6 meses</v>
      </c>
      <c r="K216" t="str">
        <f t="shared" si="15"/>
        <v>NO</v>
      </c>
      <c r="L216" t="s">
        <v>186</v>
      </c>
      <c r="M216" t="s">
        <v>199</v>
      </c>
      <c r="N216" t="s">
        <v>188</v>
      </c>
      <c r="O216" t="s">
        <v>188</v>
      </c>
      <c r="P216" t="str">
        <f t="shared" si="18"/>
        <v>ROCIO MARLENE SOSA PONCEComplianceEVALUACION ANTERIOR</v>
      </c>
      <c r="Q216" t="str">
        <f>BASE[[#This Row],[NombresCalificado]]&amp;BASE[[#This Row],[TipoEvaluacion]]</f>
        <v>ROCIO MARLENE SOSA PONCEEVALUACION ANTERIOR</v>
      </c>
      <c r="R216">
        <v>2</v>
      </c>
      <c r="S216" t="s">
        <v>4</v>
      </c>
      <c r="T216" t="s">
        <v>21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325</v>
      </c>
    </row>
    <row r="217" spans="1:31" x14ac:dyDescent="0.25">
      <c r="A217" t="s">
        <v>205</v>
      </c>
      <c r="B217" t="s">
        <v>211</v>
      </c>
      <c r="C217" t="s">
        <v>185</v>
      </c>
      <c r="D217" t="s">
        <v>216</v>
      </c>
      <c r="E217" t="s">
        <v>224</v>
      </c>
      <c r="F217" t="s">
        <v>256</v>
      </c>
      <c r="G217" t="s">
        <v>289</v>
      </c>
      <c r="H217" s="4"/>
      <c r="I217" s="1">
        <f t="shared" ca="1" si="16"/>
        <v>1483</v>
      </c>
      <c r="J217" s="1" t="str">
        <f t="shared" ca="1" si="17"/>
        <v>3. Mayor a 6 meses</v>
      </c>
      <c r="K217" t="str">
        <f t="shared" si="15"/>
        <v>NO</v>
      </c>
      <c r="L217" t="s">
        <v>186</v>
      </c>
      <c r="M217" t="s">
        <v>315</v>
      </c>
      <c r="N217" t="s">
        <v>29</v>
      </c>
      <c r="O217" t="s">
        <v>29</v>
      </c>
      <c r="P217" t="str">
        <f t="shared" si="18"/>
        <v>ROCIO MARLENE SOSA PONCEModeladoEVALUACION ANTERIOR</v>
      </c>
      <c r="Q217" t="str">
        <f>BASE[[#This Row],[NombresCalificado]]&amp;BASE[[#This Row],[TipoEvaluacion]]</f>
        <v>ROCIO MARLENE SOSA PONCEEVALUACION ANTERIOR</v>
      </c>
      <c r="R217">
        <v>3</v>
      </c>
      <c r="S217" t="s">
        <v>5</v>
      </c>
      <c r="T217" t="s">
        <v>21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325</v>
      </c>
    </row>
    <row r="218" spans="1:31" x14ac:dyDescent="0.25">
      <c r="A218" t="s">
        <v>205</v>
      </c>
      <c r="B218" t="s">
        <v>211</v>
      </c>
      <c r="C218" t="s">
        <v>185</v>
      </c>
      <c r="D218" t="s">
        <v>216</v>
      </c>
      <c r="E218" t="s">
        <v>224</v>
      </c>
      <c r="F218" t="s">
        <v>256</v>
      </c>
      <c r="G218" t="s">
        <v>289</v>
      </c>
      <c r="H218" s="4"/>
      <c r="I218" s="1">
        <f t="shared" ca="1" si="16"/>
        <v>1483</v>
      </c>
      <c r="J218" s="1" t="str">
        <f t="shared" ca="1" si="17"/>
        <v>3. Mayor a 6 meses</v>
      </c>
      <c r="K218" t="str">
        <f t="shared" si="15"/>
        <v>NO</v>
      </c>
      <c r="L218" t="s">
        <v>186</v>
      </c>
      <c r="M218" t="s">
        <v>316</v>
      </c>
      <c r="N218" t="s">
        <v>187</v>
      </c>
      <c r="O218" t="s">
        <v>188</v>
      </c>
      <c r="P218" t="str">
        <f t="shared" si="18"/>
        <v>ROCIO MARLENE SOSA PONCEPlataforma de soluciones BCPEVALUACION ANTERIOR</v>
      </c>
      <c r="Q218" t="str">
        <f>BASE[[#This Row],[NombresCalificado]]&amp;BASE[[#This Row],[TipoEvaluacion]]</f>
        <v>ROCIO MARLENE SOSA PONCEEVALUACION ANTERIOR</v>
      </c>
      <c r="R218">
        <v>3</v>
      </c>
      <c r="S218" t="s">
        <v>5</v>
      </c>
      <c r="T218" t="s">
        <v>21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325</v>
      </c>
    </row>
    <row r="219" spans="1:31" x14ac:dyDescent="0.25">
      <c r="A219" t="s">
        <v>205</v>
      </c>
      <c r="B219" t="s">
        <v>211</v>
      </c>
      <c r="C219" t="s">
        <v>185</v>
      </c>
      <c r="D219" t="s">
        <v>216</v>
      </c>
      <c r="E219" t="s">
        <v>224</v>
      </c>
      <c r="F219" t="s">
        <v>256</v>
      </c>
      <c r="G219" t="s">
        <v>289</v>
      </c>
      <c r="H219" s="4"/>
      <c r="I219" s="1">
        <f t="shared" ca="1" si="16"/>
        <v>1483</v>
      </c>
      <c r="J219" s="1" t="str">
        <f t="shared" ca="1" si="17"/>
        <v>3. Mayor a 6 meses</v>
      </c>
      <c r="K219" t="str">
        <f t="shared" si="15"/>
        <v>NO</v>
      </c>
      <c r="L219" t="s">
        <v>186</v>
      </c>
      <c r="M219" t="s">
        <v>197</v>
      </c>
      <c r="N219" t="s">
        <v>187</v>
      </c>
      <c r="O219" t="s">
        <v>188</v>
      </c>
      <c r="P219" t="str">
        <f t="shared" si="18"/>
        <v>ROCIO MARLENE SOSA PONCEArquitectura de datos BCPEVALUACION ANTERIOR</v>
      </c>
      <c r="Q219" t="str">
        <f>BASE[[#This Row],[NombresCalificado]]&amp;BASE[[#This Row],[TipoEvaluacion]]</f>
        <v>ROCIO MARLENE SOSA PONCEEVALUACION ANTERIOR</v>
      </c>
      <c r="R219">
        <v>3</v>
      </c>
      <c r="S219" t="s">
        <v>5</v>
      </c>
      <c r="T219" t="s">
        <v>21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325</v>
      </c>
    </row>
    <row r="220" spans="1:31" x14ac:dyDescent="0.25">
      <c r="A220" t="s">
        <v>205</v>
      </c>
      <c r="B220" t="s">
        <v>211</v>
      </c>
      <c r="C220" t="s">
        <v>185</v>
      </c>
      <c r="D220" t="s">
        <v>216</v>
      </c>
      <c r="E220" t="s">
        <v>224</v>
      </c>
      <c r="F220" t="s">
        <v>256</v>
      </c>
      <c r="G220" t="s">
        <v>289</v>
      </c>
      <c r="H220" s="4"/>
      <c r="I220" s="1">
        <f t="shared" ca="1" si="16"/>
        <v>1483</v>
      </c>
      <c r="J220" s="1" t="str">
        <f t="shared" ca="1" si="17"/>
        <v>3. Mayor a 6 meses</v>
      </c>
      <c r="K220" t="str">
        <f t="shared" si="15"/>
        <v>NO</v>
      </c>
      <c r="L220" t="s">
        <v>186</v>
      </c>
      <c r="M220" t="s">
        <v>314</v>
      </c>
      <c r="N220" t="s">
        <v>187</v>
      </c>
      <c r="O220" t="s">
        <v>188</v>
      </c>
      <c r="P220" t="str">
        <f t="shared" si="18"/>
        <v>ROCIO MARLENE SOSA PONCESoluciones de industriaEVALUACION ANTERIOR</v>
      </c>
      <c r="Q220" t="str">
        <f>BASE[[#This Row],[NombresCalificado]]&amp;BASE[[#This Row],[TipoEvaluacion]]</f>
        <v>ROCIO MARLENE SOSA PONCEEVALUACION ANTERIOR</v>
      </c>
      <c r="R220">
        <v>3</v>
      </c>
      <c r="S220" t="s">
        <v>5</v>
      </c>
      <c r="T220" t="s">
        <v>21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325</v>
      </c>
    </row>
    <row r="221" spans="1:31" x14ac:dyDescent="0.25">
      <c r="A221" t="s">
        <v>205</v>
      </c>
      <c r="B221" t="s">
        <v>211</v>
      </c>
      <c r="C221" t="s">
        <v>185</v>
      </c>
      <c r="D221" t="s">
        <v>216</v>
      </c>
      <c r="E221" t="s">
        <v>224</v>
      </c>
      <c r="F221" t="s">
        <v>256</v>
      </c>
      <c r="G221" t="s">
        <v>289</v>
      </c>
      <c r="H221" s="4"/>
      <c r="I221" s="1">
        <f t="shared" ca="1" si="16"/>
        <v>1483</v>
      </c>
      <c r="J221" s="1" t="str">
        <f t="shared" ca="1" si="17"/>
        <v>3. Mayor a 6 meses</v>
      </c>
      <c r="K221" t="str">
        <f t="shared" si="15"/>
        <v>NO</v>
      </c>
      <c r="L221" t="s">
        <v>186</v>
      </c>
      <c r="M221" t="s">
        <v>313</v>
      </c>
      <c r="N221" t="s">
        <v>188</v>
      </c>
      <c r="O221" t="s">
        <v>188</v>
      </c>
      <c r="P221" t="str">
        <f t="shared" si="18"/>
        <v>ROCIO MARLENE SOSA PONCEPatrones de arquitectura tecnológicaEVALUACION ANTERIOR</v>
      </c>
      <c r="Q221" t="str">
        <f>BASE[[#This Row],[NombresCalificado]]&amp;BASE[[#This Row],[TipoEvaluacion]]</f>
        <v>ROCIO MARLENE SOSA PONCEEVALUACION ANTERIOR</v>
      </c>
      <c r="R221">
        <v>2</v>
      </c>
      <c r="S221" t="s">
        <v>4</v>
      </c>
      <c r="T221" t="s">
        <v>21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325</v>
      </c>
    </row>
    <row r="222" spans="1:31" x14ac:dyDescent="0.25">
      <c r="A222" t="s">
        <v>205</v>
      </c>
      <c r="B222" t="s">
        <v>211</v>
      </c>
      <c r="C222" t="s">
        <v>185</v>
      </c>
      <c r="D222" t="s">
        <v>216</v>
      </c>
      <c r="E222" t="s">
        <v>224</v>
      </c>
      <c r="F222" t="s">
        <v>256</v>
      </c>
      <c r="G222" t="s">
        <v>289</v>
      </c>
      <c r="H222" s="4"/>
      <c r="I222" s="1">
        <f t="shared" ca="1" si="16"/>
        <v>1483</v>
      </c>
      <c r="J222" s="1" t="str">
        <f t="shared" ca="1" si="17"/>
        <v>3. Mayor a 6 meses</v>
      </c>
      <c r="K222" t="str">
        <f t="shared" si="15"/>
        <v>NO</v>
      </c>
      <c r="L222" t="s">
        <v>186</v>
      </c>
      <c r="M222" t="s">
        <v>193</v>
      </c>
      <c r="N222" t="s">
        <v>188</v>
      </c>
      <c r="O222" t="s">
        <v>188</v>
      </c>
      <c r="P222" t="str">
        <f t="shared" si="18"/>
        <v>ROCIO MARLENE SOSA PONCECloudEVALUACION ANTERIOR</v>
      </c>
      <c r="Q222" t="str">
        <f>BASE[[#This Row],[NombresCalificado]]&amp;BASE[[#This Row],[TipoEvaluacion]]</f>
        <v>ROCIO MARLENE SOSA PONCEEVALUACION ANTERIOR</v>
      </c>
      <c r="R222">
        <v>1</v>
      </c>
      <c r="S222" t="s">
        <v>6</v>
      </c>
      <c r="T222" t="s">
        <v>21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325</v>
      </c>
    </row>
    <row r="223" spans="1:31" x14ac:dyDescent="0.25">
      <c r="A223" t="s">
        <v>207</v>
      </c>
      <c r="B223" t="s">
        <v>213</v>
      </c>
      <c r="C223" t="s">
        <v>192</v>
      </c>
      <c r="D223" t="s">
        <v>216</v>
      </c>
      <c r="E223" t="s">
        <v>204</v>
      </c>
      <c r="F223" t="s">
        <v>210</v>
      </c>
      <c r="H223" s="4"/>
      <c r="I223" s="1">
        <f t="shared" ca="1" si="16"/>
        <v>1483</v>
      </c>
      <c r="J223" s="1" t="str">
        <f t="shared" ca="1" si="17"/>
        <v>3. Mayor a 6 meses</v>
      </c>
      <c r="K223" t="str">
        <f t="shared" si="15"/>
        <v>NO</v>
      </c>
      <c r="L223" t="s">
        <v>185</v>
      </c>
      <c r="M223" t="s">
        <v>198</v>
      </c>
      <c r="N223" t="s">
        <v>187</v>
      </c>
      <c r="O223" t="s">
        <v>188</v>
      </c>
      <c r="P223" t="str">
        <f t="shared" si="18"/>
        <v>FELTON POMPEYO SILVA PAREDESCaptura de valorEVALUACION ANTERIOR</v>
      </c>
      <c r="Q223" t="str">
        <f>BASE[[#This Row],[NombresCalificado]]&amp;BASE[[#This Row],[TipoEvaluacion]]</f>
        <v>FELTON POMPEYO SILVA PAREDESEVALUACION ANTERIOR</v>
      </c>
      <c r="R223">
        <v>2</v>
      </c>
      <c r="S223" t="s">
        <v>4</v>
      </c>
      <c r="T223" t="s">
        <v>21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4</v>
      </c>
      <c r="Z223" s="17" t="str" cm="1">
        <f t="array" ref="Z223">_xlfn.IFS(Y223=0,"No evidenciado",Y223=1,"Novato",Y223=2,"Principiante avanzado",Y223=3,"Competente",Y223=4,"Proficiente",Y223=5,"Master")</f>
        <v>Proficiente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325</v>
      </c>
    </row>
    <row r="224" spans="1:31" x14ac:dyDescent="0.25">
      <c r="A224" t="s">
        <v>207</v>
      </c>
      <c r="B224" t="s">
        <v>213</v>
      </c>
      <c r="C224" t="s">
        <v>192</v>
      </c>
      <c r="D224" t="s">
        <v>216</v>
      </c>
      <c r="E224" t="s">
        <v>204</v>
      </c>
      <c r="F224" t="s">
        <v>210</v>
      </c>
      <c r="H224" s="4"/>
      <c r="I224" s="1">
        <f t="shared" ca="1" si="16"/>
        <v>1483</v>
      </c>
      <c r="J224" s="1" t="str">
        <f t="shared" ca="1" si="17"/>
        <v>3. Mayor a 6 meses</v>
      </c>
      <c r="K224" t="str">
        <f t="shared" si="15"/>
        <v>NO</v>
      </c>
      <c r="L224" t="s">
        <v>185</v>
      </c>
      <c r="M224" t="s">
        <v>322</v>
      </c>
      <c r="N224" t="s">
        <v>29</v>
      </c>
      <c r="O224" t="s">
        <v>29</v>
      </c>
      <c r="P224" t="str">
        <f t="shared" si="18"/>
        <v>FELTON POMPEYO SILVA PAREDESModelos BancariosEVALUACION ANTERIOR</v>
      </c>
      <c r="Q224" t="str">
        <f>BASE[[#This Row],[NombresCalificado]]&amp;BASE[[#This Row],[TipoEvaluacion]]</f>
        <v>FELTON POMPEYO SILVA PAREDESEVALUACION ANTERIOR</v>
      </c>
      <c r="R224">
        <v>3</v>
      </c>
      <c r="S224" t="s">
        <v>5</v>
      </c>
      <c r="T224" t="s">
        <v>21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4</v>
      </c>
      <c r="Z224" s="17" t="str" cm="1">
        <f t="array" ref="Z224">_xlfn.IFS(Y224=0,"No evidenciado",Y224=1,"Novato",Y224=2,"Principiante avanzado",Y224=3,"Competente",Y224=4,"Proficiente",Y224=5,"Master")</f>
        <v>Proficiente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325</v>
      </c>
    </row>
    <row r="225" spans="1:31" x14ac:dyDescent="0.25">
      <c r="A225" t="s">
        <v>207</v>
      </c>
      <c r="B225" t="s">
        <v>213</v>
      </c>
      <c r="C225" t="s">
        <v>192</v>
      </c>
      <c r="D225" t="s">
        <v>216</v>
      </c>
      <c r="E225" t="s">
        <v>204</v>
      </c>
      <c r="F225" t="s">
        <v>210</v>
      </c>
      <c r="H225" s="4"/>
      <c r="I225" s="1">
        <f t="shared" ca="1" si="16"/>
        <v>1483</v>
      </c>
      <c r="J225" s="1" t="str">
        <f t="shared" ca="1" si="17"/>
        <v>3. Mayor a 6 meses</v>
      </c>
      <c r="K225" t="str">
        <f t="shared" si="15"/>
        <v>NO</v>
      </c>
      <c r="L225" t="s">
        <v>185</v>
      </c>
      <c r="M225" t="s">
        <v>320</v>
      </c>
      <c r="N225" t="s">
        <v>188</v>
      </c>
      <c r="O225" t="s">
        <v>188</v>
      </c>
      <c r="P225" t="str">
        <f t="shared" si="18"/>
        <v>FELTON POMPEYO SILVA PAREDESGestión de cambiosEVALUACION ANTERIOR</v>
      </c>
      <c r="Q225" t="str">
        <f>BASE[[#This Row],[NombresCalificado]]&amp;BASE[[#This Row],[TipoEvaluacion]]</f>
        <v>FELTON POMPEYO SILVA PAREDESEVALUACION ANTERIOR</v>
      </c>
      <c r="R225">
        <v>1</v>
      </c>
      <c r="S225" t="s">
        <v>6</v>
      </c>
      <c r="T225" t="s">
        <v>21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4</v>
      </c>
      <c r="Z225" s="17" t="str" cm="1">
        <f t="array" ref="Z225">_xlfn.IFS(Y225=0,"No evidenciado",Y225=1,"Novato",Y225=2,"Principiante avanzado",Y225=3,"Competente",Y225=4,"Proficiente",Y225=5,"Master")</f>
        <v>Proficiente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325</v>
      </c>
    </row>
    <row r="226" spans="1:31" x14ac:dyDescent="0.25">
      <c r="A226" t="s">
        <v>207</v>
      </c>
      <c r="B226" t="s">
        <v>213</v>
      </c>
      <c r="C226" t="s">
        <v>192</v>
      </c>
      <c r="D226" t="s">
        <v>216</v>
      </c>
      <c r="E226" t="s">
        <v>204</v>
      </c>
      <c r="F226" t="s">
        <v>210</v>
      </c>
      <c r="H226" s="4"/>
      <c r="I226" s="1">
        <f t="shared" ca="1" si="16"/>
        <v>1483</v>
      </c>
      <c r="J226" s="1" t="str">
        <f t="shared" ca="1" si="17"/>
        <v>3. Mayor a 6 meses</v>
      </c>
      <c r="K226" t="str">
        <f t="shared" si="15"/>
        <v>NO</v>
      </c>
      <c r="L226" t="s">
        <v>185</v>
      </c>
      <c r="M226" t="s">
        <v>321</v>
      </c>
      <c r="N226" t="s">
        <v>29</v>
      </c>
      <c r="O226" t="s">
        <v>29</v>
      </c>
      <c r="P226" t="str">
        <f t="shared" si="18"/>
        <v>FELTON POMPEYO SILVA PAREDESInnovaciónEVALUACION ANTERIOR</v>
      </c>
      <c r="Q226" t="str">
        <f>BASE[[#This Row],[NombresCalificado]]&amp;BASE[[#This Row],[TipoEvaluacion]]</f>
        <v>FELTON POMPEYO SILVA PAREDESEVALUACION ANTERIOR</v>
      </c>
      <c r="R226">
        <v>2</v>
      </c>
      <c r="S226" t="s">
        <v>4</v>
      </c>
      <c r="T226" t="s">
        <v>21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4</v>
      </c>
      <c r="Z226" s="17" t="str" cm="1">
        <f t="array" ref="Z226">_xlfn.IFS(Y226=0,"No evidenciado",Y226=1,"Novato",Y226=2,"Principiante avanzado",Y226=3,"Competente",Y226=4,"Proficiente",Y226=5,"Master")</f>
        <v>Proficiente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325</v>
      </c>
    </row>
    <row r="227" spans="1:31" x14ac:dyDescent="0.25">
      <c r="A227" t="s">
        <v>207</v>
      </c>
      <c r="B227" t="s">
        <v>213</v>
      </c>
      <c r="C227" t="s">
        <v>192</v>
      </c>
      <c r="D227" t="s">
        <v>216</v>
      </c>
      <c r="E227" t="s">
        <v>204</v>
      </c>
      <c r="F227" t="s">
        <v>210</v>
      </c>
      <c r="H227" s="4"/>
      <c r="I227" s="1">
        <f t="shared" ca="1" si="16"/>
        <v>1483</v>
      </c>
      <c r="J227" s="1" t="str">
        <f t="shared" ca="1" si="17"/>
        <v>3. Mayor a 6 meses</v>
      </c>
      <c r="K227" t="str">
        <f t="shared" si="15"/>
        <v>NO</v>
      </c>
      <c r="L227" t="s">
        <v>185</v>
      </c>
      <c r="M227" t="s">
        <v>318</v>
      </c>
      <c r="N227" t="s">
        <v>188</v>
      </c>
      <c r="O227" t="s">
        <v>188</v>
      </c>
      <c r="P227" t="str">
        <f t="shared" si="18"/>
        <v>FELTON POMPEYO SILVA PAREDESEvolución ágil de productos digitalesEVALUACION ANTERIOR</v>
      </c>
      <c r="Q227" t="str">
        <f>BASE[[#This Row],[NombresCalificado]]&amp;BASE[[#This Row],[TipoEvaluacion]]</f>
        <v>FELTON POMPEYO SILVA PAREDESEVALUACION ANTERIOR</v>
      </c>
      <c r="R227">
        <v>2</v>
      </c>
      <c r="S227" t="s">
        <v>4</v>
      </c>
      <c r="T227" t="s">
        <v>21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325</v>
      </c>
    </row>
    <row r="228" spans="1:31" x14ac:dyDescent="0.25">
      <c r="A228" t="s">
        <v>207</v>
      </c>
      <c r="B228" t="s">
        <v>213</v>
      </c>
      <c r="C228" t="s">
        <v>192</v>
      </c>
      <c r="D228" t="s">
        <v>216</v>
      </c>
      <c r="E228" t="s">
        <v>204</v>
      </c>
      <c r="F228" t="s">
        <v>210</v>
      </c>
      <c r="H228" s="4"/>
      <c r="I228" s="1">
        <f t="shared" ca="1" si="16"/>
        <v>1483</v>
      </c>
      <c r="J228" s="1" t="str">
        <f t="shared" ca="1" si="17"/>
        <v>3. Mayor a 6 meses</v>
      </c>
      <c r="K228" t="str">
        <f t="shared" si="15"/>
        <v>NO</v>
      </c>
      <c r="L228" t="s">
        <v>185</v>
      </c>
      <c r="M228" t="s">
        <v>319</v>
      </c>
      <c r="N228" t="s">
        <v>187</v>
      </c>
      <c r="O228" t="s">
        <v>188</v>
      </c>
      <c r="P228" t="str">
        <f t="shared" si="18"/>
        <v>FELTON POMPEYO SILVA PAREDESStory TellingEVALUACION ANTERIOR</v>
      </c>
      <c r="Q228" t="str">
        <f>BASE[[#This Row],[NombresCalificado]]&amp;BASE[[#This Row],[TipoEvaluacion]]</f>
        <v>FELTON POMPEYO SILVA PAREDESEVALUACION ANTERIOR</v>
      </c>
      <c r="R228">
        <v>4</v>
      </c>
      <c r="S228" t="s">
        <v>7</v>
      </c>
      <c r="T228" t="s">
        <v>21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325</v>
      </c>
    </row>
    <row r="229" spans="1:31" x14ac:dyDescent="0.25">
      <c r="A229" t="s">
        <v>207</v>
      </c>
      <c r="B229" t="s">
        <v>213</v>
      </c>
      <c r="C229" t="s">
        <v>192</v>
      </c>
      <c r="D229" t="s">
        <v>216</v>
      </c>
      <c r="E229" t="s">
        <v>204</v>
      </c>
      <c r="F229" t="s">
        <v>210</v>
      </c>
      <c r="H229" s="4"/>
      <c r="I229" s="1">
        <f t="shared" ca="1" si="16"/>
        <v>1483</v>
      </c>
      <c r="J229" s="1" t="str">
        <f t="shared" ca="1" si="17"/>
        <v>3. Mayor a 6 meses</v>
      </c>
      <c r="K229" t="str">
        <f t="shared" si="15"/>
        <v>NO</v>
      </c>
      <c r="L229" t="s">
        <v>185</v>
      </c>
      <c r="M229" t="s">
        <v>199</v>
      </c>
      <c r="N229" t="s">
        <v>188</v>
      </c>
      <c r="O229" t="s">
        <v>188</v>
      </c>
      <c r="P229" t="str">
        <f t="shared" si="18"/>
        <v>FELTON POMPEYO SILVA PAREDESComplianceEVALUACION ANTERIOR</v>
      </c>
      <c r="Q229" t="str">
        <f>BASE[[#This Row],[NombresCalificado]]&amp;BASE[[#This Row],[TipoEvaluacion]]</f>
        <v>FELTON POMPEYO SILVA PAREDESEVALUACION ANTERIOR</v>
      </c>
      <c r="R229">
        <v>3</v>
      </c>
      <c r="S229" t="s">
        <v>5</v>
      </c>
      <c r="T229" t="s">
        <v>21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325</v>
      </c>
    </row>
    <row r="230" spans="1:31" x14ac:dyDescent="0.25">
      <c r="A230" t="s">
        <v>207</v>
      </c>
      <c r="B230" t="s">
        <v>213</v>
      </c>
      <c r="C230" t="s">
        <v>192</v>
      </c>
      <c r="D230" t="s">
        <v>216</v>
      </c>
      <c r="E230" t="s">
        <v>204</v>
      </c>
      <c r="F230" t="s">
        <v>210</v>
      </c>
      <c r="H230" s="4"/>
      <c r="I230" s="1">
        <f t="shared" ca="1" si="16"/>
        <v>1483</v>
      </c>
      <c r="J230" s="1" t="str">
        <f t="shared" ca="1" si="17"/>
        <v>3. Mayor a 6 meses</v>
      </c>
      <c r="K230" t="str">
        <f t="shared" si="15"/>
        <v>NO</v>
      </c>
      <c r="L230" t="s">
        <v>185</v>
      </c>
      <c r="M230" t="s">
        <v>200</v>
      </c>
      <c r="N230" t="s">
        <v>187</v>
      </c>
      <c r="O230" t="s">
        <v>188</v>
      </c>
      <c r="P230" t="str">
        <f t="shared" si="18"/>
        <v>FELTON POMPEYO SILVA PAREDESCustomer ExperienceEVALUACION ANTERIOR</v>
      </c>
      <c r="Q230" t="str">
        <f>BASE[[#This Row],[NombresCalificado]]&amp;BASE[[#This Row],[TipoEvaluacion]]</f>
        <v>FELTON POMPEYO SILVA PAREDESEVALUACION ANTERIOR</v>
      </c>
      <c r="R230">
        <v>2</v>
      </c>
      <c r="S230" t="s">
        <v>4</v>
      </c>
      <c r="T230" t="s">
        <v>21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325</v>
      </c>
    </row>
    <row r="231" spans="1:31" x14ac:dyDescent="0.25">
      <c r="A231" t="s">
        <v>207</v>
      </c>
      <c r="B231" t="s">
        <v>213</v>
      </c>
      <c r="C231" t="s">
        <v>192</v>
      </c>
      <c r="D231" t="s">
        <v>216</v>
      </c>
      <c r="E231" t="s">
        <v>204</v>
      </c>
      <c r="F231" t="s">
        <v>210</v>
      </c>
      <c r="H231" s="4"/>
      <c r="I231" s="1">
        <f t="shared" ca="1" si="16"/>
        <v>1483</v>
      </c>
      <c r="J231" s="1" t="str">
        <f t="shared" ca="1" si="17"/>
        <v>3. Mayor a 6 meses</v>
      </c>
      <c r="K231" t="str">
        <f t="shared" si="15"/>
        <v>NO</v>
      </c>
      <c r="L231" t="s">
        <v>185</v>
      </c>
      <c r="M231" t="s">
        <v>316</v>
      </c>
      <c r="N231" t="s">
        <v>187</v>
      </c>
      <c r="O231" t="s">
        <v>188</v>
      </c>
      <c r="P231" t="str">
        <f t="shared" si="18"/>
        <v>FELTON POMPEYO SILVA PAREDESPlataforma de soluciones BCPEVALUACION ANTERIOR</v>
      </c>
      <c r="Q231" t="str">
        <f>BASE[[#This Row],[NombresCalificado]]&amp;BASE[[#This Row],[TipoEvaluacion]]</f>
        <v>FELTON POMPEYO SILVA PAREDESEVALUACION ANTERIOR</v>
      </c>
      <c r="R231">
        <v>4</v>
      </c>
      <c r="S231" t="s">
        <v>7</v>
      </c>
      <c r="T231" t="s">
        <v>21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325</v>
      </c>
    </row>
    <row r="232" spans="1:31" x14ac:dyDescent="0.25">
      <c r="A232" t="s">
        <v>207</v>
      </c>
      <c r="B232" t="s">
        <v>213</v>
      </c>
      <c r="C232" t="s">
        <v>192</v>
      </c>
      <c r="D232" t="s">
        <v>216</v>
      </c>
      <c r="E232" t="s">
        <v>204</v>
      </c>
      <c r="F232" t="s">
        <v>210</v>
      </c>
      <c r="H232" s="4"/>
      <c r="I232" s="1">
        <f t="shared" ca="1" si="16"/>
        <v>1483</v>
      </c>
      <c r="J232" s="1" t="str">
        <f t="shared" ca="1" si="17"/>
        <v>3. Mayor a 6 meses</v>
      </c>
      <c r="K232" t="str">
        <f t="shared" si="15"/>
        <v>NO</v>
      </c>
      <c r="L232" t="s">
        <v>185</v>
      </c>
      <c r="M232" t="s">
        <v>317</v>
      </c>
      <c r="N232" t="s">
        <v>29</v>
      </c>
      <c r="O232" t="s">
        <v>29</v>
      </c>
      <c r="P232" t="str">
        <f t="shared" si="18"/>
        <v>FELTON POMPEYO SILVA PAREDESNegocio bancarioEVALUACION ANTERIOR</v>
      </c>
      <c r="Q232" t="str">
        <f>BASE[[#This Row],[NombresCalificado]]&amp;BASE[[#This Row],[TipoEvaluacion]]</f>
        <v>FELTON POMPEYO SILVA PAREDESEVALUACION ANTERIOR</v>
      </c>
      <c r="R232">
        <v>4</v>
      </c>
      <c r="S232" t="s">
        <v>7</v>
      </c>
      <c r="T232" t="s">
        <v>21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325</v>
      </c>
    </row>
    <row r="233" spans="1:31" x14ac:dyDescent="0.25">
      <c r="A233" t="s">
        <v>207</v>
      </c>
      <c r="B233" t="s">
        <v>213</v>
      </c>
      <c r="C233" t="s">
        <v>192</v>
      </c>
      <c r="D233" t="s">
        <v>216</v>
      </c>
      <c r="E233" t="s">
        <v>204</v>
      </c>
      <c r="F233" t="s">
        <v>210</v>
      </c>
      <c r="H233" s="4"/>
      <c r="I233" s="1">
        <f t="shared" ca="1" si="16"/>
        <v>1483</v>
      </c>
      <c r="J233" s="1" t="str">
        <f t="shared" ca="1" si="17"/>
        <v>3. Mayor a 6 meses</v>
      </c>
      <c r="K233" t="str">
        <f t="shared" si="15"/>
        <v>NO</v>
      </c>
      <c r="L233" t="s">
        <v>185</v>
      </c>
      <c r="M233" t="s">
        <v>314</v>
      </c>
      <c r="N233" t="s">
        <v>187</v>
      </c>
      <c r="O233" t="s">
        <v>188</v>
      </c>
      <c r="P233" t="str">
        <f t="shared" si="18"/>
        <v>FELTON POMPEYO SILVA PAREDESSoluciones de industriaEVALUACION ANTERIOR</v>
      </c>
      <c r="Q233" t="str">
        <f>BASE[[#This Row],[NombresCalificado]]&amp;BASE[[#This Row],[TipoEvaluacion]]</f>
        <v>FELTON POMPEYO SILVA PAREDESEVALUACION ANTERIOR</v>
      </c>
      <c r="R233">
        <v>4</v>
      </c>
      <c r="S233" t="s">
        <v>7</v>
      </c>
      <c r="T233" t="s">
        <v>21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325</v>
      </c>
    </row>
    <row r="234" spans="1:31" x14ac:dyDescent="0.25">
      <c r="A234" t="s">
        <v>207</v>
      </c>
      <c r="B234" t="s">
        <v>213</v>
      </c>
      <c r="C234" t="s">
        <v>192</v>
      </c>
      <c r="D234" t="s">
        <v>216</v>
      </c>
      <c r="E234" t="s">
        <v>204</v>
      </c>
      <c r="F234" t="s">
        <v>210</v>
      </c>
      <c r="H234" s="4"/>
      <c r="I234" s="1">
        <f t="shared" ca="1" si="16"/>
        <v>1483</v>
      </c>
      <c r="J234" s="1" t="str">
        <f t="shared" ca="1" si="17"/>
        <v>3. Mayor a 6 meses</v>
      </c>
      <c r="K234" t="str">
        <f t="shared" si="15"/>
        <v>NO</v>
      </c>
      <c r="L234" t="s">
        <v>185</v>
      </c>
      <c r="M234" t="s">
        <v>315</v>
      </c>
      <c r="N234" t="s">
        <v>29</v>
      </c>
      <c r="O234" t="s">
        <v>29</v>
      </c>
      <c r="P234" t="str">
        <f t="shared" si="18"/>
        <v>FELTON POMPEYO SILVA PAREDESModeladoEVALUACION ANTERIOR</v>
      </c>
      <c r="Q234" t="str">
        <f>BASE[[#This Row],[NombresCalificado]]&amp;BASE[[#This Row],[TipoEvaluacion]]</f>
        <v>FELTON POMPEYO SILVA PAREDESEVALUACION ANTERIOR</v>
      </c>
      <c r="R234">
        <v>3</v>
      </c>
      <c r="S234" t="s">
        <v>5</v>
      </c>
      <c r="T234" t="s">
        <v>21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325</v>
      </c>
    </row>
    <row r="235" spans="1:31" x14ac:dyDescent="0.25">
      <c r="A235" t="s">
        <v>207</v>
      </c>
      <c r="B235" t="s">
        <v>213</v>
      </c>
      <c r="C235" t="s">
        <v>192</v>
      </c>
      <c r="D235" t="s">
        <v>216</v>
      </c>
      <c r="E235" t="s">
        <v>204</v>
      </c>
      <c r="F235" t="s">
        <v>210</v>
      </c>
      <c r="H235" s="4"/>
      <c r="I235" s="1">
        <f t="shared" ca="1" si="16"/>
        <v>1483</v>
      </c>
      <c r="J235" s="1" t="str">
        <f t="shared" ca="1" si="17"/>
        <v>3. Mayor a 6 meses</v>
      </c>
      <c r="K235" t="str">
        <f t="shared" si="15"/>
        <v>NO</v>
      </c>
      <c r="L235" t="s">
        <v>185</v>
      </c>
      <c r="M235" t="s">
        <v>197</v>
      </c>
      <c r="N235" t="s">
        <v>187</v>
      </c>
      <c r="O235" t="s">
        <v>188</v>
      </c>
      <c r="P235" t="str">
        <f t="shared" si="18"/>
        <v>FELTON POMPEYO SILVA PAREDESArquitectura de datos BCPEVALUACION ANTERIOR</v>
      </c>
      <c r="Q235" t="str">
        <f>BASE[[#This Row],[NombresCalificado]]&amp;BASE[[#This Row],[TipoEvaluacion]]</f>
        <v>FELTON POMPEYO SILVA PAREDESEVALUACION ANTERIOR</v>
      </c>
      <c r="R235">
        <v>4</v>
      </c>
      <c r="S235" t="s">
        <v>7</v>
      </c>
      <c r="T235" t="s">
        <v>21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325</v>
      </c>
    </row>
    <row r="236" spans="1:31" x14ac:dyDescent="0.25">
      <c r="A236" t="s">
        <v>207</v>
      </c>
      <c r="B236" t="s">
        <v>213</v>
      </c>
      <c r="C236" t="s">
        <v>192</v>
      </c>
      <c r="D236" t="s">
        <v>216</v>
      </c>
      <c r="E236" t="s">
        <v>204</v>
      </c>
      <c r="F236" t="s">
        <v>210</v>
      </c>
      <c r="H236" s="4"/>
      <c r="I236" s="1">
        <f t="shared" ca="1" si="16"/>
        <v>1483</v>
      </c>
      <c r="J236" s="1" t="str">
        <f t="shared" ca="1" si="17"/>
        <v>3. Mayor a 6 meses</v>
      </c>
      <c r="K236" t="str">
        <f t="shared" si="15"/>
        <v>NO</v>
      </c>
      <c r="L236" t="s">
        <v>185</v>
      </c>
      <c r="M236" t="s">
        <v>324</v>
      </c>
      <c r="N236" t="s">
        <v>29</v>
      </c>
      <c r="O236" t="s">
        <v>29</v>
      </c>
      <c r="P236" t="str">
        <f t="shared" si="18"/>
        <v>FELTON POMPEYO SILVA PAREDESFrameworks de arquitectura empresarialEVALUACION ANTERIOR</v>
      </c>
      <c r="Q236" t="str">
        <f>BASE[[#This Row],[NombresCalificado]]&amp;BASE[[#This Row],[TipoEvaluacion]]</f>
        <v>FELTON POMPEYO SILVA PAREDESEVALUACION ANTERIOR</v>
      </c>
      <c r="R236">
        <v>4</v>
      </c>
      <c r="S236" t="s">
        <v>7</v>
      </c>
      <c r="T236" t="s">
        <v>21</v>
      </c>
      <c r="U236" s="17">
        <v>2</v>
      </c>
      <c r="V236" s="17" t="str" cm="1">
        <f t="array" ref="V236">_xlfn.IFS(U236=0,"Prenovato",U236=1,"Novato",U236=2,"Principiante avanzado",U236=3,"Competente",U236=4,"Proficiente",U236=5,"Master")</f>
        <v>Principiante avanzado</v>
      </c>
      <c r="W236" s="17">
        <v>4</v>
      </c>
      <c r="X236" s="17" t="str" cm="1">
        <f t="array" ref="X236">_xlfn.IFS(W236=0,"No evidenciado",W236=1,"Novato",W236=2,"Principiante avanzado",W236=3,"Competente",W236=4,"Proficiente",W236=5,"Master")</f>
        <v>Proficiente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325</v>
      </c>
    </row>
    <row r="237" spans="1:31" x14ac:dyDescent="0.25">
      <c r="A237" t="s">
        <v>207</v>
      </c>
      <c r="B237" t="s">
        <v>213</v>
      </c>
      <c r="C237" t="s">
        <v>192</v>
      </c>
      <c r="D237" t="s">
        <v>216</v>
      </c>
      <c r="E237" t="s">
        <v>204</v>
      </c>
      <c r="F237" t="s">
        <v>210</v>
      </c>
      <c r="H237" s="4"/>
      <c r="I237" s="1">
        <f t="shared" ca="1" si="16"/>
        <v>1483</v>
      </c>
      <c r="J237" s="1" t="str">
        <f t="shared" ca="1" si="17"/>
        <v>3. Mayor a 6 meses</v>
      </c>
      <c r="K237" t="str">
        <f t="shared" si="15"/>
        <v>NO</v>
      </c>
      <c r="L237" t="s">
        <v>185</v>
      </c>
      <c r="M237" t="s">
        <v>313</v>
      </c>
      <c r="N237" t="s">
        <v>188</v>
      </c>
      <c r="O237" t="s">
        <v>188</v>
      </c>
      <c r="P237" t="str">
        <f t="shared" si="18"/>
        <v>FELTON POMPEYO SILVA PAREDESPatrones de arquitectura tecnológicaEVALUACION ANTERIOR</v>
      </c>
      <c r="Q237" t="str">
        <f>BASE[[#This Row],[NombresCalificado]]&amp;BASE[[#This Row],[TipoEvaluacion]]</f>
        <v>FELTON POMPEYO SILVA PAREDESEVALUACION ANTERIOR</v>
      </c>
      <c r="R237">
        <v>3</v>
      </c>
      <c r="S237" t="s">
        <v>5</v>
      </c>
      <c r="T237" t="s">
        <v>21</v>
      </c>
      <c r="U237" s="17">
        <v>2</v>
      </c>
      <c r="V237" s="17" t="str" cm="1">
        <f t="array" ref="V237">_xlfn.IFS(U237=0,"Prenovato",U237=1,"Novato",U237=2,"Principiante avanzado",U237=3,"Competente",U237=4,"Proficiente",U237=5,"Master")</f>
        <v>Principiante avanzado</v>
      </c>
      <c r="W237" s="17">
        <v>4</v>
      </c>
      <c r="X237" s="17" t="str" cm="1">
        <f t="array" ref="X237">_xlfn.IFS(W237=0,"No evidenciado",W237=1,"Novato",W237=2,"Principiante avanzado",W237=3,"Competente",W237=4,"Proficiente",W237=5,"Master")</f>
        <v>Proficiente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325</v>
      </c>
    </row>
    <row r="238" spans="1:31" x14ac:dyDescent="0.25">
      <c r="A238" t="s">
        <v>207</v>
      </c>
      <c r="B238" t="s">
        <v>213</v>
      </c>
      <c r="C238" t="s">
        <v>192</v>
      </c>
      <c r="D238" t="s">
        <v>216</v>
      </c>
      <c r="E238" t="s">
        <v>204</v>
      </c>
      <c r="F238" t="s">
        <v>210</v>
      </c>
      <c r="H238" s="4"/>
      <c r="I238" s="1">
        <f t="shared" ca="1" si="16"/>
        <v>1483</v>
      </c>
      <c r="J238" s="1" t="str">
        <f t="shared" ca="1" si="17"/>
        <v>3. Mayor a 6 meses</v>
      </c>
      <c r="K238" t="str">
        <f t="shared" si="15"/>
        <v>NO</v>
      </c>
      <c r="L238" t="s">
        <v>185</v>
      </c>
      <c r="M238" t="s">
        <v>193</v>
      </c>
      <c r="N238" t="s">
        <v>188</v>
      </c>
      <c r="O238" t="s">
        <v>188</v>
      </c>
      <c r="P238" t="str">
        <f t="shared" si="18"/>
        <v>FELTON POMPEYO SILVA PAREDESCloudEVALUACION ANTERIOR</v>
      </c>
      <c r="Q238" t="str">
        <f>BASE[[#This Row],[NombresCalificado]]&amp;BASE[[#This Row],[TipoEvaluacion]]</f>
        <v>FELTON POMPEYO SILVA PAREDESEVALUACION ANTERIOR</v>
      </c>
      <c r="R238">
        <v>2</v>
      </c>
      <c r="S238" t="s">
        <v>4</v>
      </c>
      <c r="T238" t="s">
        <v>21</v>
      </c>
      <c r="U238" s="17">
        <v>2</v>
      </c>
      <c r="V238" s="17" t="str" cm="1">
        <f t="array" ref="V238">_xlfn.IFS(U238=0,"Prenovato",U238=1,"Novato",U238=2,"Principiante avanzado",U238=3,"Competente",U238=4,"Proficiente",U238=5,"Master")</f>
        <v>Principiante avanzado</v>
      </c>
      <c r="W238" s="17">
        <v>4</v>
      </c>
      <c r="X238" s="17" t="str" cm="1">
        <f t="array" ref="X238">_xlfn.IFS(W238=0,"No evidenciado",W238=1,"Novato",W238=2,"Principiante avanzado",W238=3,"Competente",W238=4,"Proficiente",W238=5,"Master")</f>
        <v>Proficiente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325</v>
      </c>
    </row>
    <row r="239" spans="1:31" x14ac:dyDescent="0.25">
      <c r="A239" t="s">
        <v>207</v>
      </c>
      <c r="B239" t="s">
        <v>213</v>
      </c>
      <c r="C239" t="s">
        <v>192</v>
      </c>
      <c r="D239" t="s">
        <v>216</v>
      </c>
      <c r="E239" t="s">
        <v>204</v>
      </c>
      <c r="F239" t="s">
        <v>210</v>
      </c>
      <c r="H239" s="4"/>
      <c r="I239" s="1">
        <f t="shared" ca="1" si="16"/>
        <v>1483</v>
      </c>
      <c r="J239" s="1" t="str">
        <f t="shared" ca="1" si="17"/>
        <v>3. Mayor a 6 meses</v>
      </c>
      <c r="K239" t="str">
        <f t="shared" si="15"/>
        <v>NO</v>
      </c>
      <c r="L239" t="s">
        <v>185</v>
      </c>
      <c r="M239" t="s">
        <v>323</v>
      </c>
      <c r="N239" t="s">
        <v>188</v>
      </c>
      <c r="O239" t="s">
        <v>188</v>
      </c>
      <c r="P239" t="str">
        <f t="shared" si="18"/>
        <v>FELTON POMPEYO SILVA PAREDESPrincipios de seguridadEVALUACION ANTERIOR</v>
      </c>
      <c r="Q239" t="str">
        <f>BASE[[#This Row],[NombresCalificado]]&amp;BASE[[#This Row],[TipoEvaluacion]]</f>
        <v>FELTON POMPEYO SILVA PAREDESEVALUACION ANTERIOR</v>
      </c>
      <c r="R239">
        <v>3</v>
      </c>
      <c r="S239" t="s">
        <v>5</v>
      </c>
      <c r="T239" t="s">
        <v>21</v>
      </c>
      <c r="U239" s="17">
        <v>2</v>
      </c>
      <c r="V239" s="17" t="str" cm="1">
        <f t="array" ref="V239">_xlfn.IFS(U239=0,"Prenovato",U239=1,"Novato",U239=2,"Principiante avanzado",U239=3,"Competente",U239=4,"Proficiente",U239=5,"Master")</f>
        <v>Principiante avanzado</v>
      </c>
      <c r="W239" s="17">
        <v>4</v>
      </c>
      <c r="X239" s="17" t="str" cm="1">
        <f t="array" ref="X239">_xlfn.IFS(W239=0,"No evidenciado",W239=1,"Novato",W239=2,"Principiante avanzado",W239=3,"Competente",W239=4,"Proficiente",W239=5,"Master")</f>
        <v>Proficiente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325</v>
      </c>
    </row>
    <row r="240" spans="1:31" x14ac:dyDescent="0.25">
      <c r="A240" t="s">
        <v>205</v>
      </c>
      <c r="B240" t="s">
        <v>211</v>
      </c>
      <c r="C240" t="s">
        <v>185</v>
      </c>
      <c r="D240" t="s">
        <v>216</v>
      </c>
      <c r="E240" t="s">
        <v>225</v>
      </c>
      <c r="F240" t="s">
        <v>257</v>
      </c>
      <c r="G240" t="s">
        <v>290</v>
      </c>
      <c r="H240" s="4"/>
      <c r="I240" s="1">
        <f t="shared" ca="1" si="16"/>
        <v>1483</v>
      </c>
      <c r="J240" s="1" t="str">
        <f t="shared" ca="1" si="17"/>
        <v>3. Mayor a 6 meses</v>
      </c>
      <c r="K240" t="str">
        <f t="shared" si="15"/>
        <v>NO</v>
      </c>
      <c r="L240" t="s">
        <v>186</v>
      </c>
      <c r="M240" t="s">
        <v>193</v>
      </c>
      <c r="N240" t="s">
        <v>188</v>
      </c>
      <c r="O240" t="s">
        <v>188</v>
      </c>
      <c r="P240" t="str">
        <f t="shared" si="18"/>
        <v>EDUARDO ALONSO DE JESUS SILVA ZUÑIGACloudEVALUACION ANTERIOR</v>
      </c>
      <c r="Q240" t="str">
        <f>BASE[[#This Row],[NombresCalificado]]&amp;BASE[[#This Row],[TipoEvaluacion]]</f>
        <v>EDUARDO ALONSO DE JESUS SILVA ZUÑIGAEVALUACION ANTERIOR</v>
      </c>
      <c r="R240">
        <v>1</v>
      </c>
      <c r="S240" t="s">
        <v>6</v>
      </c>
      <c r="T240" t="s">
        <v>21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325</v>
      </c>
    </row>
    <row r="241" spans="1:31" x14ac:dyDescent="0.25">
      <c r="A241" t="s">
        <v>205</v>
      </c>
      <c r="B241" t="s">
        <v>211</v>
      </c>
      <c r="C241" t="s">
        <v>185</v>
      </c>
      <c r="D241" t="s">
        <v>216</v>
      </c>
      <c r="E241" t="s">
        <v>225</v>
      </c>
      <c r="F241" t="s">
        <v>257</v>
      </c>
      <c r="G241" t="s">
        <v>290</v>
      </c>
      <c r="H241" s="4"/>
      <c r="I241" s="1">
        <f t="shared" ca="1" si="16"/>
        <v>1483</v>
      </c>
      <c r="J241" s="1" t="str">
        <f t="shared" ca="1" si="17"/>
        <v>3. Mayor a 6 meses</v>
      </c>
      <c r="K241" t="str">
        <f t="shared" si="15"/>
        <v>NO</v>
      </c>
      <c r="L241" t="s">
        <v>186</v>
      </c>
      <c r="M241" t="s">
        <v>313</v>
      </c>
      <c r="N241" t="s">
        <v>188</v>
      </c>
      <c r="O241" t="s">
        <v>188</v>
      </c>
      <c r="P241" t="str">
        <f t="shared" si="18"/>
        <v>EDUARDO ALONSO DE JESUS SILVA ZUÑIGAPatrones de arquitectura tecnológicaEVALUACION ANTERIOR</v>
      </c>
      <c r="Q241" t="str">
        <f>BASE[[#This Row],[NombresCalificado]]&amp;BASE[[#This Row],[TipoEvaluacion]]</f>
        <v>EDUARDO ALONSO DE JESUS SILVA ZUÑIGAEVALUACION ANTERIOR</v>
      </c>
      <c r="R241">
        <v>2</v>
      </c>
      <c r="S241" t="s">
        <v>4</v>
      </c>
      <c r="T241" t="s">
        <v>21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325</v>
      </c>
    </row>
    <row r="242" spans="1:31" x14ac:dyDescent="0.25">
      <c r="A242" t="s">
        <v>205</v>
      </c>
      <c r="B242" t="s">
        <v>211</v>
      </c>
      <c r="C242" t="s">
        <v>185</v>
      </c>
      <c r="D242" t="s">
        <v>216</v>
      </c>
      <c r="E242" t="s">
        <v>225</v>
      </c>
      <c r="F242" t="s">
        <v>257</v>
      </c>
      <c r="G242" t="s">
        <v>290</v>
      </c>
      <c r="H242" s="4"/>
      <c r="I242" s="1">
        <f t="shared" ca="1" si="16"/>
        <v>1483</v>
      </c>
      <c r="J242" s="1" t="str">
        <f t="shared" ca="1" si="17"/>
        <v>3. Mayor a 6 meses</v>
      </c>
      <c r="K242" t="str">
        <f t="shared" si="15"/>
        <v>NO</v>
      </c>
      <c r="L242" t="s">
        <v>186</v>
      </c>
      <c r="M242" t="s">
        <v>313</v>
      </c>
      <c r="N242" t="s">
        <v>188</v>
      </c>
      <c r="O242" t="s">
        <v>188</v>
      </c>
      <c r="P242" t="str">
        <f t="shared" si="18"/>
        <v>EDUARDO ALONSO DE JESUS SILVA ZUÑIGAPatrones de arquitectura tecnológicaEVALUACION ANTERIOR</v>
      </c>
      <c r="Q242" t="str">
        <f>BASE[[#This Row],[NombresCalificado]]&amp;BASE[[#This Row],[TipoEvaluacion]]</f>
        <v>EDUARDO ALONSO DE JESUS SILVA ZUÑIGAEVALUACION ANTERIOR</v>
      </c>
      <c r="R242">
        <v>2</v>
      </c>
      <c r="S242" t="s">
        <v>4</v>
      </c>
      <c r="T242" t="s">
        <v>21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325</v>
      </c>
    </row>
    <row r="243" spans="1:31" x14ac:dyDescent="0.25">
      <c r="A243" t="s">
        <v>205</v>
      </c>
      <c r="B243" t="s">
        <v>211</v>
      </c>
      <c r="C243" t="s">
        <v>185</v>
      </c>
      <c r="D243" t="s">
        <v>216</v>
      </c>
      <c r="E243" t="s">
        <v>225</v>
      </c>
      <c r="F243" t="s">
        <v>257</v>
      </c>
      <c r="G243" t="s">
        <v>290</v>
      </c>
      <c r="H243" s="4"/>
      <c r="I243" s="1">
        <f t="shared" ca="1" si="16"/>
        <v>1483</v>
      </c>
      <c r="J243" s="1" t="str">
        <f t="shared" ca="1" si="17"/>
        <v>3. Mayor a 6 meses</v>
      </c>
      <c r="K243" t="str">
        <f t="shared" si="15"/>
        <v>NO</v>
      </c>
      <c r="L243" t="s">
        <v>186</v>
      </c>
      <c r="M243" t="s">
        <v>314</v>
      </c>
      <c r="N243" t="s">
        <v>187</v>
      </c>
      <c r="O243" t="s">
        <v>188</v>
      </c>
      <c r="P243" t="str">
        <f t="shared" si="18"/>
        <v>EDUARDO ALONSO DE JESUS SILVA ZUÑIGASoluciones de industriaEVALUACION ANTERIOR</v>
      </c>
      <c r="Q243" t="str">
        <f>BASE[[#This Row],[NombresCalificado]]&amp;BASE[[#This Row],[TipoEvaluacion]]</f>
        <v>EDUARDO ALONSO DE JESUS SILVA ZUÑIGAEVALUACION ANTERIOR</v>
      </c>
      <c r="R243">
        <v>2</v>
      </c>
      <c r="S243" t="s">
        <v>4</v>
      </c>
      <c r="T243" t="s">
        <v>21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325</v>
      </c>
    </row>
    <row r="244" spans="1:31" x14ac:dyDescent="0.25">
      <c r="A244" t="s">
        <v>205</v>
      </c>
      <c r="B244" t="s">
        <v>211</v>
      </c>
      <c r="C244" t="s">
        <v>185</v>
      </c>
      <c r="D244" t="s">
        <v>216</v>
      </c>
      <c r="E244" t="s">
        <v>225</v>
      </c>
      <c r="F244" t="s">
        <v>257</v>
      </c>
      <c r="G244" t="s">
        <v>290</v>
      </c>
      <c r="H244" s="4"/>
      <c r="I244" s="1">
        <f t="shared" ca="1" si="16"/>
        <v>1483</v>
      </c>
      <c r="J244" s="1" t="str">
        <f t="shared" ca="1" si="17"/>
        <v>3. Mayor a 6 meses</v>
      </c>
      <c r="K244" t="str">
        <f t="shared" si="15"/>
        <v>NO</v>
      </c>
      <c r="L244" t="s">
        <v>186</v>
      </c>
      <c r="M244" t="s">
        <v>197</v>
      </c>
      <c r="N244" t="s">
        <v>187</v>
      </c>
      <c r="O244" t="s">
        <v>188</v>
      </c>
      <c r="P244" t="str">
        <f t="shared" si="18"/>
        <v>EDUARDO ALONSO DE JESUS SILVA ZUÑIGAArquitectura de datos BCPEVALUACION ANTERIOR</v>
      </c>
      <c r="Q244" t="str">
        <f>BASE[[#This Row],[NombresCalificado]]&amp;BASE[[#This Row],[TipoEvaluacion]]</f>
        <v>EDUARDO ALONSO DE JESUS SILVA ZUÑIGAEVALUACION ANTERIOR</v>
      </c>
      <c r="R244">
        <v>2</v>
      </c>
      <c r="S244" t="s">
        <v>4</v>
      </c>
      <c r="T244" t="s">
        <v>21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325</v>
      </c>
    </row>
    <row r="245" spans="1:31" x14ac:dyDescent="0.25">
      <c r="A245" t="s">
        <v>205</v>
      </c>
      <c r="B245" t="s">
        <v>211</v>
      </c>
      <c r="C245" t="s">
        <v>185</v>
      </c>
      <c r="D245" t="s">
        <v>216</v>
      </c>
      <c r="E245" t="s">
        <v>225</v>
      </c>
      <c r="F245" t="s">
        <v>257</v>
      </c>
      <c r="G245" t="s">
        <v>290</v>
      </c>
      <c r="H245" s="4"/>
      <c r="I245" s="1">
        <f t="shared" ca="1" si="16"/>
        <v>1483</v>
      </c>
      <c r="J245" s="1" t="str">
        <f t="shared" ca="1" si="17"/>
        <v>3. Mayor a 6 meses</v>
      </c>
      <c r="K245" t="str">
        <f t="shared" si="15"/>
        <v>NO</v>
      </c>
      <c r="L245" t="s">
        <v>186</v>
      </c>
      <c r="M245" t="s">
        <v>197</v>
      </c>
      <c r="N245" t="s">
        <v>187</v>
      </c>
      <c r="O245" t="s">
        <v>188</v>
      </c>
      <c r="P245" t="str">
        <f t="shared" si="18"/>
        <v>EDUARDO ALONSO DE JESUS SILVA ZUÑIGAArquitectura de datos BCPEVALUACION ANTERIOR</v>
      </c>
      <c r="Q245" t="str">
        <f>BASE[[#This Row],[NombresCalificado]]&amp;BASE[[#This Row],[TipoEvaluacion]]</f>
        <v>EDUARDO ALONSO DE JESUS SILVA ZUÑIGAEVALUACION ANTERIOR</v>
      </c>
      <c r="R245">
        <v>2</v>
      </c>
      <c r="S245" t="s">
        <v>4</v>
      </c>
      <c r="T245" t="s">
        <v>21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325</v>
      </c>
    </row>
    <row r="246" spans="1:31" x14ac:dyDescent="0.25">
      <c r="A246" t="s">
        <v>205</v>
      </c>
      <c r="B246" t="s">
        <v>211</v>
      </c>
      <c r="C246" t="s">
        <v>185</v>
      </c>
      <c r="D246" t="s">
        <v>216</v>
      </c>
      <c r="E246" t="s">
        <v>225</v>
      </c>
      <c r="F246" t="s">
        <v>257</v>
      </c>
      <c r="G246" t="s">
        <v>290</v>
      </c>
      <c r="H246" s="4"/>
      <c r="I246" s="1">
        <f t="shared" ca="1" si="16"/>
        <v>1483</v>
      </c>
      <c r="J246" s="1" t="str">
        <f t="shared" ca="1" si="17"/>
        <v>3. Mayor a 6 meses</v>
      </c>
      <c r="K246" t="str">
        <f t="shared" si="15"/>
        <v>NO</v>
      </c>
      <c r="L246" t="s">
        <v>186</v>
      </c>
      <c r="M246" t="s">
        <v>314</v>
      </c>
      <c r="N246" t="s">
        <v>187</v>
      </c>
      <c r="O246" t="s">
        <v>188</v>
      </c>
      <c r="P246" t="str">
        <f t="shared" si="18"/>
        <v>EDUARDO ALONSO DE JESUS SILVA ZUÑIGASoluciones de industriaEVALUACION ANTERIOR</v>
      </c>
      <c r="Q246" t="str">
        <f>BASE[[#This Row],[NombresCalificado]]&amp;BASE[[#This Row],[TipoEvaluacion]]</f>
        <v>EDUARDO ALONSO DE JESUS SILVA ZUÑIGAEVALUACION ANTERIOR</v>
      </c>
      <c r="R246">
        <v>2</v>
      </c>
      <c r="S246" t="s">
        <v>4</v>
      </c>
      <c r="T246" t="s">
        <v>21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325</v>
      </c>
    </row>
    <row r="247" spans="1:31" x14ac:dyDescent="0.25">
      <c r="A247" t="s">
        <v>205</v>
      </c>
      <c r="B247" t="s">
        <v>211</v>
      </c>
      <c r="C247" t="s">
        <v>185</v>
      </c>
      <c r="D247" t="s">
        <v>216</v>
      </c>
      <c r="E247" t="s">
        <v>225</v>
      </c>
      <c r="F247" t="s">
        <v>257</v>
      </c>
      <c r="G247" t="s">
        <v>290</v>
      </c>
      <c r="H247" s="4"/>
      <c r="I247" s="1">
        <f t="shared" ca="1" si="16"/>
        <v>1483</v>
      </c>
      <c r="J247" s="1" t="str">
        <f t="shared" ca="1" si="17"/>
        <v>3. Mayor a 6 meses</v>
      </c>
      <c r="K247" t="str">
        <f t="shared" si="15"/>
        <v>NO</v>
      </c>
      <c r="L247" t="s">
        <v>186</v>
      </c>
      <c r="M247" t="s">
        <v>315</v>
      </c>
      <c r="N247" t="s">
        <v>29</v>
      </c>
      <c r="O247" t="s">
        <v>29</v>
      </c>
      <c r="P247" t="str">
        <f t="shared" si="18"/>
        <v>EDUARDO ALONSO DE JESUS SILVA ZUÑIGAModeladoEVALUACION ANTERIOR</v>
      </c>
      <c r="Q247" t="str">
        <f>BASE[[#This Row],[NombresCalificado]]&amp;BASE[[#This Row],[TipoEvaluacion]]</f>
        <v>EDUARDO ALONSO DE JESUS SILVA ZUÑIGAEVALUACION ANTERIOR</v>
      </c>
      <c r="R247">
        <v>3</v>
      </c>
      <c r="S247" t="s">
        <v>5</v>
      </c>
      <c r="T247" t="s">
        <v>21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325</v>
      </c>
    </row>
    <row r="248" spans="1:31" x14ac:dyDescent="0.25">
      <c r="A248" t="s">
        <v>205</v>
      </c>
      <c r="B248" t="s">
        <v>211</v>
      </c>
      <c r="C248" t="s">
        <v>185</v>
      </c>
      <c r="D248" t="s">
        <v>216</v>
      </c>
      <c r="E248" t="s">
        <v>225</v>
      </c>
      <c r="F248" t="s">
        <v>257</v>
      </c>
      <c r="G248" t="s">
        <v>290</v>
      </c>
      <c r="H248" s="4"/>
      <c r="I248" s="1">
        <f t="shared" ca="1" si="16"/>
        <v>1483</v>
      </c>
      <c r="J248" s="1" t="str">
        <f t="shared" ca="1" si="17"/>
        <v>3. Mayor a 6 meses</v>
      </c>
      <c r="K248" t="str">
        <f t="shared" si="15"/>
        <v>NO</v>
      </c>
      <c r="L248" t="s">
        <v>186</v>
      </c>
      <c r="M248" t="s">
        <v>315</v>
      </c>
      <c r="N248" t="s">
        <v>29</v>
      </c>
      <c r="O248" t="s">
        <v>29</v>
      </c>
      <c r="P248" t="str">
        <f t="shared" si="18"/>
        <v>EDUARDO ALONSO DE JESUS SILVA ZUÑIGAModeladoEVALUACION ANTERIOR</v>
      </c>
      <c r="Q248" t="str">
        <f>BASE[[#This Row],[NombresCalificado]]&amp;BASE[[#This Row],[TipoEvaluacion]]</f>
        <v>EDUARDO ALONSO DE JESUS SILVA ZUÑIGAEVALUACION ANTERIOR</v>
      </c>
      <c r="R248">
        <v>3</v>
      </c>
      <c r="S248" t="s">
        <v>5</v>
      </c>
      <c r="T248" t="s">
        <v>21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325</v>
      </c>
    </row>
    <row r="249" spans="1:31" x14ac:dyDescent="0.25">
      <c r="A249" t="s">
        <v>205</v>
      </c>
      <c r="B249" t="s">
        <v>211</v>
      </c>
      <c r="C249" t="s">
        <v>185</v>
      </c>
      <c r="D249" t="s">
        <v>216</v>
      </c>
      <c r="E249" t="s">
        <v>225</v>
      </c>
      <c r="F249" t="s">
        <v>257</v>
      </c>
      <c r="G249" t="s">
        <v>290</v>
      </c>
      <c r="H249" s="4"/>
      <c r="I249" s="1">
        <f t="shared" ca="1" si="16"/>
        <v>1483</v>
      </c>
      <c r="J249" s="1" t="str">
        <f t="shared" ca="1" si="17"/>
        <v>3. Mayor a 6 meses</v>
      </c>
      <c r="K249" t="str">
        <f t="shared" si="15"/>
        <v>NO</v>
      </c>
      <c r="L249" t="s">
        <v>186</v>
      </c>
      <c r="M249" t="s">
        <v>316</v>
      </c>
      <c r="N249" t="s">
        <v>187</v>
      </c>
      <c r="O249" t="s">
        <v>188</v>
      </c>
      <c r="P249" t="str">
        <f t="shared" si="18"/>
        <v>EDUARDO ALONSO DE JESUS SILVA ZUÑIGAPlataforma de soluciones BCPEVALUACION ANTERIOR</v>
      </c>
      <c r="Q249" t="str">
        <f>BASE[[#This Row],[NombresCalificado]]&amp;BASE[[#This Row],[TipoEvaluacion]]</f>
        <v>EDUARDO ALONSO DE JESUS SILVA ZUÑIGAEVALUACION ANTERIOR</v>
      </c>
      <c r="R249">
        <v>3</v>
      </c>
      <c r="S249" t="s">
        <v>5</v>
      </c>
      <c r="T249" t="s">
        <v>21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325</v>
      </c>
    </row>
    <row r="250" spans="1:31" x14ac:dyDescent="0.25">
      <c r="A250" t="s">
        <v>205</v>
      </c>
      <c r="B250" t="s">
        <v>211</v>
      </c>
      <c r="C250" t="s">
        <v>185</v>
      </c>
      <c r="D250" t="s">
        <v>216</v>
      </c>
      <c r="E250" t="s">
        <v>225</v>
      </c>
      <c r="F250" t="s">
        <v>257</v>
      </c>
      <c r="G250" t="s">
        <v>290</v>
      </c>
      <c r="H250" s="4"/>
      <c r="I250" s="1">
        <f t="shared" ca="1" si="16"/>
        <v>1483</v>
      </c>
      <c r="J250" s="1" t="str">
        <f t="shared" ca="1" si="17"/>
        <v>3. Mayor a 6 meses</v>
      </c>
      <c r="K250" t="str">
        <f t="shared" si="15"/>
        <v>NO</v>
      </c>
      <c r="L250" t="s">
        <v>186</v>
      </c>
      <c r="M250" t="s">
        <v>316</v>
      </c>
      <c r="N250" t="s">
        <v>187</v>
      </c>
      <c r="O250" t="s">
        <v>188</v>
      </c>
      <c r="P250" t="str">
        <f t="shared" si="18"/>
        <v>EDUARDO ALONSO DE JESUS SILVA ZUÑIGAPlataforma de soluciones BCPEVALUACION ANTERIOR</v>
      </c>
      <c r="Q250" t="str">
        <f>BASE[[#This Row],[NombresCalificado]]&amp;BASE[[#This Row],[TipoEvaluacion]]</f>
        <v>EDUARDO ALONSO DE JESUS SILVA ZUÑIGAEVALUACION ANTERIOR</v>
      </c>
      <c r="R250">
        <v>3</v>
      </c>
      <c r="S250" t="s">
        <v>5</v>
      </c>
      <c r="T250" t="s">
        <v>21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325</v>
      </c>
    </row>
    <row r="251" spans="1:31" x14ac:dyDescent="0.25">
      <c r="A251" t="s">
        <v>205</v>
      </c>
      <c r="B251" t="s">
        <v>211</v>
      </c>
      <c r="C251" t="s">
        <v>185</v>
      </c>
      <c r="D251" t="s">
        <v>216</v>
      </c>
      <c r="E251" t="s">
        <v>225</v>
      </c>
      <c r="F251" t="s">
        <v>257</v>
      </c>
      <c r="G251" t="s">
        <v>290</v>
      </c>
      <c r="H251" s="4"/>
      <c r="I251" s="1">
        <f t="shared" ca="1" si="16"/>
        <v>1483</v>
      </c>
      <c r="J251" s="1" t="str">
        <f t="shared" ca="1" si="17"/>
        <v>3. Mayor a 6 meses</v>
      </c>
      <c r="K251" t="str">
        <f t="shared" si="15"/>
        <v>NO</v>
      </c>
      <c r="L251" t="s">
        <v>186</v>
      </c>
      <c r="M251" t="s">
        <v>317</v>
      </c>
      <c r="N251" t="s">
        <v>29</v>
      </c>
      <c r="O251" t="s">
        <v>29</v>
      </c>
      <c r="P251" t="str">
        <f t="shared" si="18"/>
        <v>EDUARDO ALONSO DE JESUS SILVA ZUÑIGANegocio bancarioEVALUACION ANTERIOR</v>
      </c>
      <c r="Q251" t="str">
        <f>BASE[[#This Row],[NombresCalificado]]&amp;BASE[[#This Row],[TipoEvaluacion]]</f>
        <v>EDUARDO ALONSO DE JESUS SILVA ZUÑIGAEVALUACION ANTERIOR</v>
      </c>
      <c r="R251">
        <v>3</v>
      </c>
      <c r="S251" t="s">
        <v>5</v>
      </c>
      <c r="T251" t="s">
        <v>21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325</v>
      </c>
    </row>
    <row r="252" spans="1:31" x14ac:dyDescent="0.25">
      <c r="A252" t="s">
        <v>205</v>
      </c>
      <c r="B252" t="s">
        <v>211</v>
      </c>
      <c r="C252" t="s">
        <v>185</v>
      </c>
      <c r="D252" t="s">
        <v>216</v>
      </c>
      <c r="E252" t="s">
        <v>225</v>
      </c>
      <c r="F252" t="s">
        <v>257</v>
      </c>
      <c r="G252" t="s">
        <v>290</v>
      </c>
      <c r="H252" s="4"/>
      <c r="I252" s="1">
        <f t="shared" ca="1" si="16"/>
        <v>1483</v>
      </c>
      <c r="J252" s="1" t="str">
        <f t="shared" ca="1" si="17"/>
        <v>3. Mayor a 6 meses</v>
      </c>
      <c r="K252" t="str">
        <f t="shared" si="15"/>
        <v>NO</v>
      </c>
      <c r="L252" t="s">
        <v>186</v>
      </c>
      <c r="M252" t="s">
        <v>317</v>
      </c>
      <c r="N252" t="s">
        <v>29</v>
      </c>
      <c r="O252" t="s">
        <v>29</v>
      </c>
      <c r="P252" t="str">
        <f t="shared" si="18"/>
        <v>EDUARDO ALONSO DE JESUS SILVA ZUÑIGANegocio bancarioEVALUACION ANTERIOR</v>
      </c>
      <c r="Q252" t="str">
        <f>BASE[[#This Row],[NombresCalificado]]&amp;BASE[[#This Row],[TipoEvaluacion]]</f>
        <v>EDUARDO ALONSO DE JESUS SILVA ZUÑIGAEVALUACION ANTERIOR</v>
      </c>
      <c r="R252">
        <v>3</v>
      </c>
      <c r="S252" t="s">
        <v>5</v>
      </c>
      <c r="T252" t="s">
        <v>21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325</v>
      </c>
    </row>
    <row r="253" spans="1:31" x14ac:dyDescent="0.25">
      <c r="A253" t="s">
        <v>205</v>
      </c>
      <c r="B253" t="s">
        <v>211</v>
      </c>
      <c r="C253" t="s">
        <v>185</v>
      </c>
      <c r="D253" t="s">
        <v>216</v>
      </c>
      <c r="E253" t="s">
        <v>225</v>
      </c>
      <c r="F253" t="s">
        <v>257</v>
      </c>
      <c r="G253" t="s">
        <v>290</v>
      </c>
      <c r="H253" s="4"/>
      <c r="I253" s="1">
        <f t="shared" ca="1" si="16"/>
        <v>1483</v>
      </c>
      <c r="J253" s="1" t="str">
        <f t="shared" ca="1" si="17"/>
        <v>3. Mayor a 6 meses</v>
      </c>
      <c r="K253" t="str">
        <f t="shared" si="15"/>
        <v>NO</v>
      </c>
      <c r="L253" t="s">
        <v>186</v>
      </c>
      <c r="M253" t="s">
        <v>199</v>
      </c>
      <c r="N253" t="s">
        <v>188</v>
      </c>
      <c r="O253" t="s">
        <v>188</v>
      </c>
      <c r="P253" t="str">
        <f t="shared" si="18"/>
        <v>EDUARDO ALONSO DE JESUS SILVA ZUÑIGAComplianceEVALUACION ANTERIOR</v>
      </c>
      <c r="Q253" t="str">
        <f>BASE[[#This Row],[NombresCalificado]]&amp;BASE[[#This Row],[TipoEvaluacion]]</f>
        <v>EDUARDO ALONSO DE JESUS SILVA ZUÑIGAEVALUACION ANTERIOR</v>
      </c>
      <c r="R253">
        <v>2</v>
      </c>
      <c r="S253" t="s">
        <v>4</v>
      </c>
      <c r="T253" t="s">
        <v>21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325</v>
      </c>
    </row>
    <row r="254" spans="1:31" x14ac:dyDescent="0.25">
      <c r="A254" t="s">
        <v>205</v>
      </c>
      <c r="B254" t="s">
        <v>211</v>
      </c>
      <c r="C254" t="s">
        <v>185</v>
      </c>
      <c r="D254" t="s">
        <v>216</v>
      </c>
      <c r="E254" t="s">
        <v>225</v>
      </c>
      <c r="F254" t="s">
        <v>257</v>
      </c>
      <c r="G254" t="s">
        <v>290</v>
      </c>
      <c r="H254" s="4"/>
      <c r="I254" s="1">
        <f t="shared" ca="1" si="16"/>
        <v>1483</v>
      </c>
      <c r="J254" s="1" t="str">
        <f t="shared" ca="1" si="17"/>
        <v>3. Mayor a 6 meses</v>
      </c>
      <c r="K254" t="str">
        <f t="shared" si="15"/>
        <v>NO</v>
      </c>
      <c r="L254" t="s">
        <v>186</v>
      </c>
      <c r="M254" t="s">
        <v>199</v>
      </c>
      <c r="N254" t="s">
        <v>188</v>
      </c>
      <c r="O254" t="s">
        <v>188</v>
      </c>
      <c r="P254" t="str">
        <f t="shared" si="18"/>
        <v>EDUARDO ALONSO DE JESUS SILVA ZUÑIGAComplianceEVALUACION ANTERIOR</v>
      </c>
      <c r="Q254" t="str">
        <f>BASE[[#This Row],[NombresCalificado]]&amp;BASE[[#This Row],[TipoEvaluacion]]</f>
        <v>EDUARDO ALONSO DE JESUS SILVA ZUÑIGAEVALUACION ANTERIOR</v>
      </c>
      <c r="R254">
        <v>2</v>
      </c>
      <c r="S254" t="s">
        <v>4</v>
      </c>
      <c r="T254" t="s">
        <v>21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325</v>
      </c>
    </row>
    <row r="255" spans="1:31" x14ac:dyDescent="0.25">
      <c r="A255" t="s">
        <v>205</v>
      </c>
      <c r="B255" t="s">
        <v>211</v>
      </c>
      <c r="C255" t="s">
        <v>185</v>
      </c>
      <c r="D255" t="s">
        <v>216</v>
      </c>
      <c r="E255" t="s">
        <v>225</v>
      </c>
      <c r="F255" t="s">
        <v>257</v>
      </c>
      <c r="G255" t="s">
        <v>290</v>
      </c>
      <c r="H255" s="4"/>
      <c r="I255" s="1">
        <f t="shared" ca="1" si="16"/>
        <v>1483</v>
      </c>
      <c r="J255" s="1" t="str">
        <f t="shared" ca="1" si="17"/>
        <v>3. Mayor a 6 meses</v>
      </c>
      <c r="K255" t="str">
        <f t="shared" si="15"/>
        <v>NO</v>
      </c>
      <c r="L255" t="s">
        <v>186</v>
      </c>
      <c r="M255" t="s">
        <v>200</v>
      </c>
      <c r="N255" t="s">
        <v>187</v>
      </c>
      <c r="O255" t="s">
        <v>188</v>
      </c>
      <c r="P255" t="str">
        <f t="shared" si="18"/>
        <v>EDUARDO ALONSO DE JESUS SILVA ZUÑIGACustomer ExperienceEVALUACION ANTERIOR</v>
      </c>
      <c r="Q255" t="str">
        <f>BASE[[#This Row],[NombresCalificado]]&amp;BASE[[#This Row],[TipoEvaluacion]]</f>
        <v>EDUARDO ALONSO DE JESUS SILVA ZUÑIGAEVALUACION ANTERIOR</v>
      </c>
      <c r="R255">
        <v>2</v>
      </c>
      <c r="S255" t="s">
        <v>4</v>
      </c>
      <c r="T255" t="s">
        <v>21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325</v>
      </c>
    </row>
    <row r="256" spans="1:31" x14ac:dyDescent="0.25">
      <c r="A256" t="s">
        <v>205</v>
      </c>
      <c r="B256" t="s">
        <v>211</v>
      </c>
      <c r="C256" t="s">
        <v>185</v>
      </c>
      <c r="D256" t="s">
        <v>216</v>
      </c>
      <c r="E256" t="s">
        <v>225</v>
      </c>
      <c r="F256" t="s">
        <v>257</v>
      </c>
      <c r="G256" t="s">
        <v>290</v>
      </c>
      <c r="H256" s="4"/>
      <c r="I256" s="1">
        <f t="shared" ca="1" si="16"/>
        <v>1483</v>
      </c>
      <c r="J256" s="1" t="str">
        <f t="shared" ca="1" si="17"/>
        <v>3. Mayor a 6 meses</v>
      </c>
      <c r="K256" t="str">
        <f t="shared" si="15"/>
        <v>NO</v>
      </c>
      <c r="L256" t="s">
        <v>186</v>
      </c>
      <c r="M256" t="s">
        <v>200</v>
      </c>
      <c r="N256" t="s">
        <v>187</v>
      </c>
      <c r="O256" t="s">
        <v>188</v>
      </c>
      <c r="P256" t="str">
        <f t="shared" si="18"/>
        <v>EDUARDO ALONSO DE JESUS SILVA ZUÑIGACustomer ExperienceEVALUACION ANTERIOR</v>
      </c>
      <c r="Q256" t="str">
        <f>BASE[[#This Row],[NombresCalificado]]&amp;BASE[[#This Row],[TipoEvaluacion]]</f>
        <v>EDUARDO ALONSO DE JESUS SILVA ZUÑIGAEVALUACION ANTERIOR</v>
      </c>
      <c r="R256">
        <v>1</v>
      </c>
      <c r="S256" t="s">
        <v>6</v>
      </c>
      <c r="T256" t="s">
        <v>21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325</v>
      </c>
    </row>
    <row r="257" spans="1:31" x14ac:dyDescent="0.25">
      <c r="A257" t="s">
        <v>205</v>
      </c>
      <c r="B257" t="s">
        <v>211</v>
      </c>
      <c r="C257" t="s">
        <v>185</v>
      </c>
      <c r="D257" t="s">
        <v>216</v>
      </c>
      <c r="E257" t="s">
        <v>225</v>
      </c>
      <c r="F257" t="s">
        <v>257</v>
      </c>
      <c r="G257" t="s">
        <v>290</v>
      </c>
      <c r="H257" s="4"/>
      <c r="I257" s="1">
        <f t="shared" ca="1" si="16"/>
        <v>1483</v>
      </c>
      <c r="J257" s="1" t="str">
        <f t="shared" ca="1" si="17"/>
        <v>3. Mayor a 6 meses</v>
      </c>
      <c r="K257" t="str">
        <f t="shared" si="15"/>
        <v>NO</v>
      </c>
      <c r="L257" t="s">
        <v>186</v>
      </c>
      <c r="M257" t="s">
        <v>318</v>
      </c>
      <c r="N257" t="s">
        <v>188</v>
      </c>
      <c r="O257" t="s">
        <v>188</v>
      </c>
      <c r="P257" t="str">
        <f t="shared" si="18"/>
        <v>EDUARDO ALONSO DE JESUS SILVA ZUÑIGAEvolución ágil de productos digitalesEVALUACION ANTERIOR</v>
      </c>
      <c r="Q257" t="str">
        <f>BASE[[#This Row],[NombresCalificado]]&amp;BASE[[#This Row],[TipoEvaluacion]]</f>
        <v>EDUARDO ALONSO DE JESUS SILVA ZUÑIGAEVALUACION ANTERIOR</v>
      </c>
      <c r="R257">
        <v>3</v>
      </c>
      <c r="S257" t="s">
        <v>5</v>
      </c>
      <c r="T257" t="s">
        <v>21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325</v>
      </c>
    </row>
    <row r="258" spans="1:31" x14ac:dyDescent="0.25">
      <c r="A258" t="s">
        <v>205</v>
      </c>
      <c r="B258" t="s">
        <v>211</v>
      </c>
      <c r="C258" t="s">
        <v>185</v>
      </c>
      <c r="D258" t="s">
        <v>216</v>
      </c>
      <c r="E258" t="s">
        <v>225</v>
      </c>
      <c r="F258" t="s">
        <v>257</v>
      </c>
      <c r="G258" t="s">
        <v>290</v>
      </c>
      <c r="H258" s="4"/>
      <c r="I258" s="1">
        <f t="shared" ca="1" si="16"/>
        <v>1483</v>
      </c>
      <c r="J258" s="1" t="str">
        <f t="shared" ca="1" si="17"/>
        <v>3. Mayor a 6 meses</v>
      </c>
      <c r="K258" t="str">
        <f t="shared" ref="K258:K321" si="19">IF(COUNTIFS($E$2:$E$1174,E258,$O$2:$O$1174,"PRINCIPAL",$R$2:$R$1174,0)&gt;0,"SI","NO")</f>
        <v>NO</v>
      </c>
      <c r="L258" t="s">
        <v>186</v>
      </c>
      <c r="M258" t="s">
        <v>318</v>
      </c>
      <c r="N258" t="s">
        <v>188</v>
      </c>
      <c r="O258" t="s">
        <v>188</v>
      </c>
      <c r="P258" t="str">
        <f t="shared" si="18"/>
        <v>EDUARDO ALONSO DE JESUS SILVA ZUÑIGAEvolución ágil de productos digitalesEVALUACION ANTERIOR</v>
      </c>
      <c r="Q258" t="str">
        <f>BASE[[#This Row],[NombresCalificado]]&amp;BASE[[#This Row],[TipoEvaluacion]]</f>
        <v>EDUARDO ALONSO DE JESUS SILVA ZUÑIGAEVALUACION ANTERIOR</v>
      </c>
      <c r="R258">
        <v>3</v>
      </c>
      <c r="S258" t="s">
        <v>5</v>
      </c>
      <c r="T258" t="s">
        <v>21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325</v>
      </c>
    </row>
    <row r="259" spans="1:31" x14ac:dyDescent="0.25">
      <c r="A259" t="s">
        <v>205</v>
      </c>
      <c r="B259" t="s">
        <v>211</v>
      </c>
      <c r="C259" t="s">
        <v>185</v>
      </c>
      <c r="D259" t="s">
        <v>216</v>
      </c>
      <c r="E259" t="s">
        <v>225</v>
      </c>
      <c r="F259" t="s">
        <v>257</v>
      </c>
      <c r="G259" t="s">
        <v>290</v>
      </c>
      <c r="H259" s="4"/>
      <c r="I259" s="1">
        <f t="shared" ca="1" si="16"/>
        <v>1483</v>
      </c>
      <c r="J259" s="1" t="str">
        <f t="shared" ca="1" si="17"/>
        <v>3. Mayor a 6 meses</v>
      </c>
      <c r="K259" t="str">
        <f t="shared" si="19"/>
        <v>NO</v>
      </c>
      <c r="L259" t="s">
        <v>186</v>
      </c>
      <c r="M259" t="s">
        <v>320</v>
      </c>
      <c r="N259" t="s">
        <v>188</v>
      </c>
      <c r="O259" t="s">
        <v>188</v>
      </c>
      <c r="P259" t="str">
        <f t="shared" si="18"/>
        <v>EDUARDO ALONSO DE JESUS SILVA ZUÑIGAGestión de cambiosEVALUACION ANTERIOR</v>
      </c>
      <c r="Q259" t="str">
        <f>BASE[[#This Row],[NombresCalificado]]&amp;BASE[[#This Row],[TipoEvaluacion]]</f>
        <v>EDUARDO ALONSO DE JESUS SILVA ZUÑIGAEVALUACION ANTERIOR</v>
      </c>
      <c r="R259">
        <v>1</v>
      </c>
      <c r="S259" t="s">
        <v>6</v>
      </c>
      <c r="T259" t="s">
        <v>21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325</v>
      </c>
    </row>
    <row r="260" spans="1:31" x14ac:dyDescent="0.25">
      <c r="A260" t="s">
        <v>205</v>
      </c>
      <c r="B260" t="s">
        <v>211</v>
      </c>
      <c r="C260" t="s">
        <v>185</v>
      </c>
      <c r="D260" t="s">
        <v>216</v>
      </c>
      <c r="E260" t="s">
        <v>225</v>
      </c>
      <c r="F260" t="s">
        <v>257</v>
      </c>
      <c r="G260" t="s">
        <v>290</v>
      </c>
      <c r="H260" s="4"/>
      <c r="I260" s="1">
        <f t="shared" ca="1" si="16"/>
        <v>1483</v>
      </c>
      <c r="J260" s="1" t="str">
        <f t="shared" ca="1" si="17"/>
        <v>3. Mayor a 6 meses</v>
      </c>
      <c r="K260" t="str">
        <f t="shared" si="19"/>
        <v>NO</v>
      </c>
      <c r="L260" t="s">
        <v>186</v>
      </c>
      <c r="M260" t="s">
        <v>320</v>
      </c>
      <c r="N260" t="s">
        <v>188</v>
      </c>
      <c r="O260" t="s">
        <v>188</v>
      </c>
      <c r="P260" t="str">
        <f t="shared" si="18"/>
        <v>EDUARDO ALONSO DE JESUS SILVA ZUÑIGAGestión de cambiosEVALUACION ANTERIOR</v>
      </c>
      <c r="Q260" t="str">
        <f>BASE[[#This Row],[NombresCalificado]]&amp;BASE[[#This Row],[TipoEvaluacion]]</f>
        <v>EDUARDO ALONSO DE JESUS SILVA ZUÑIGAEVALUACION ANTERIOR</v>
      </c>
      <c r="R260">
        <v>1</v>
      </c>
      <c r="S260" t="s">
        <v>6</v>
      </c>
      <c r="T260" t="s">
        <v>21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325</v>
      </c>
    </row>
    <row r="261" spans="1:31" x14ac:dyDescent="0.25">
      <c r="A261" t="s">
        <v>205</v>
      </c>
      <c r="B261" t="s">
        <v>211</v>
      </c>
      <c r="C261" t="s">
        <v>185</v>
      </c>
      <c r="D261" t="s">
        <v>216</v>
      </c>
      <c r="E261" t="s">
        <v>225</v>
      </c>
      <c r="F261" t="s">
        <v>257</v>
      </c>
      <c r="G261" t="s">
        <v>290</v>
      </c>
      <c r="H261" s="4"/>
      <c r="I261" s="1">
        <f t="shared" ca="1" si="16"/>
        <v>1483</v>
      </c>
      <c r="J261" s="1" t="str">
        <f t="shared" ca="1" si="17"/>
        <v>3. Mayor a 6 meses</v>
      </c>
      <c r="K261" t="str">
        <f t="shared" si="19"/>
        <v>NO</v>
      </c>
      <c r="L261" t="s">
        <v>186</v>
      </c>
      <c r="M261" t="s">
        <v>319</v>
      </c>
      <c r="N261" t="s">
        <v>187</v>
      </c>
      <c r="O261" t="s">
        <v>188</v>
      </c>
      <c r="P261" t="str">
        <f t="shared" si="18"/>
        <v>EDUARDO ALONSO DE JESUS SILVA ZUÑIGAStory TellingEVALUACION ANTERIOR</v>
      </c>
      <c r="Q261" t="str">
        <f>BASE[[#This Row],[NombresCalificado]]&amp;BASE[[#This Row],[TipoEvaluacion]]</f>
        <v>EDUARDO ALONSO DE JESUS SILVA ZUÑIGAEVALUACION ANTERIOR</v>
      </c>
      <c r="R261">
        <v>2</v>
      </c>
      <c r="S261" t="s">
        <v>4</v>
      </c>
      <c r="T261" t="s">
        <v>21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325</v>
      </c>
    </row>
    <row r="262" spans="1:31" x14ac:dyDescent="0.25">
      <c r="A262" t="s">
        <v>205</v>
      </c>
      <c r="B262" t="s">
        <v>211</v>
      </c>
      <c r="C262" t="s">
        <v>185</v>
      </c>
      <c r="D262" t="s">
        <v>216</v>
      </c>
      <c r="E262" t="s">
        <v>225</v>
      </c>
      <c r="F262" t="s">
        <v>257</v>
      </c>
      <c r="G262" t="s">
        <v>290</v>
      </c>
      <c r="H262" s="4"/>
      <c r="I262" s="1">
        <f t="shared" ca="1" si="16"/>
        <v>1483</v>
      </c>
      <c r="J262" s="1" t="str">
        <f t="shared" ca="1" si="17"/>
        <v>3. Mayor a 6 meses</v>
      </c>
      <c r="K262" t="str">
        <f t="shared" si="19"/>
        <v>NO</v>
      </c>
      <c r="L262" t="s">
        <v>186</v>
      </c>
      <c r="M262" t="s">
        <v>319</v>
      </c>
      <c r="N262" t="s">
        <v>187</v>
      </c>
      <c r="O262" t="s">
        <v>188</v>
      </c>
      <c r="P262" t="str">
        <f t="shared" si="18"/>
        <v>EDUARDO ALONSO DE JESUS SILVA ZUÑIGAStory TellingEVALUACION ANTERIOR</v>
      </c>
      <c r="Q262" t="str">
        <f>BASE[[#This Row],[NombresCalificado]]&amp;BASE[[#This Row],[TipoEvaluacion]]</f>
        <v>EDUARDO ALONSO DE JESUS SILVA ZUÑIGAEVALUACION ANTERIOR</v>
      </c>
      <c r="R262">
        <v>2</v>
      </c>
      <c r="S262" t="s">
        <v>4</v>
      </c>
      <c r="T262" t="s">
        <v>21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325</v>
      </c>
    </row>
    <row r="263" spans="1:31" x14ac:dyDescent="0.25">
      <c r="A263" t="s">
        <v>205</v>
      </c>
      <c r="B263" t="s">
        <v>211</v>
      </c>
      <c r="C263" t="s">
        <v>185</v>
      </c>
      <c r="D263" t="s">
        <v>216</v>
      </c>
      <c r="E263" t="s">
        <v>225</v>
      </c>
      <c r="F263" t="s">
        <v>257</v>
      </c>
      <c r="G263" t="s">
        <v>290</v>
      </c>
      <c r="H263" s="4"/>
      <c r="I263" s="1">
        <f t="shared" ca="1" si="16"/>
        <v>1483</v>
      </c>
      <c r="J263" s="1" t="str">
        <f t="shared" ca="1" si="17"/>
        <v>3. Mayor a 6 meses</v>
      </c>
      <c r="K263" t="str">
        <f t="shared" si="19"/>
        <v>NO</v>
      </c>
      <c r="L263" t="s">
        <v>186</v>
      </c>
      <c r="M263" t="s">
        <v>198</v>
      </c>
      <c r="N263" t="s">
        <v>187</v>
      </c>
      <c r="O263" t="s">
        <v>188</v>
      </c>
      <c r="P263" t="str">
        <f t="shared" si="18"/>
        <v>EDUARDO ALONSO DE JESUS SILVA ZUÑIGACaptura de valorEVALUACION ANTERIOR</v>
      </c>
      <c r="Q263" t="str">
        <f>BASE[[#This Row],[NombresCalificado]]&amp;BASE[[#This Row],[TipoEvaluacion]]</f>
        <v>EDUARDO ALONSO DE JESUS SILVA ZUÑIGAEVALUACION ANTERIOR</v>
      </c>
      <c r="R263">
        <v>2</v>
      </c>
      <c r="S263" t="s">
        <v>4</v>
      </c>
      <c r="T263" t="s">
        <v>21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325</v>
      </c>
    </row>
    <row r="264" spans="1:31" x14ac:dyDescent="0.25">
      <c r="A264" t="s">
        <v>205</v>
      </c>
      <c r="B264" t="s">
        <v>211</v>
      </c>
      <c r="C264" t="s">
        <v>185</v>
      </c>
      <c r="D264" t="s">
        <v>216</v>
      </c>
      <c r="E264" t="s">
        <v>225</v>
      </c>
      <c r="F264" t="s">
        <v>257</v>
      </c>
      <c r="G264" t="s">
        <v>290</v>
      </c>
      <c r="H264" s="4"/>
      <c r="I264" s="1">
        <f t="shared" ca="1" si="16"/>
        <v>1483</v>
      </c>
      <c r="J264" s="1" t="str">
        <f t="shared" ca="1" si="17"/>
        <v>3. Mayor a 6 meses</v>
      </c>
      <c r="K264" t="str">
        <f t="shared" si="19"/>
        <v>NO</v>
      </c>
      <c r="L264" t="s">
        <v>186</v>
      </c>
      <c r="M264" t="s">
        <v>321</v>
      </c>
      <c r="N264" t="s">
        <v>29</v>
      </c>
      <c r="O264" t="s">
        <v>29</v>
      </c>
      <c r="P264" t="str">
        <f t="shared" si="18"/>
        <v>EDUARDO ALONSO DE JESUS SILVA ZUÑIGAInnovaciónEVALUACION ANTERIOR</v>
      </c>
      <c r="Q264" t="str">
        <f>BASE[[#This Row],[NombresCalificado]]&amp;BASE[[#This Row],[TipoEvaluacion]]</f>
        <v>EDUARDO ALONSO DE JESUS SILVA ZUÑIGAEVALUACION ANTERIOR</v>
      </c>
      <c r="R264">
        <v>2</v>
      </c>
      <c r="S264" t="s">
        <v>4</v>
      </c>
      <c r="T264" t="s">
        <v>21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325</v>
      </c>
    </row>
    <row r="265" spans="1:31" x14ac:dyDescent="0.25">
      <c r="A265" t="s">
        <v>205</v>
      </c>
      <c r="B265" t="s">
        <v>211</v>
      </c>
      <c r="C265" t="s">
        <v>185</v>
      </c>
      <c r="D265" t="s">
        <v>216</v>
      </c>
      <c r="E265" t="s">
        <v>225</v>
      </c>
      <c r="F265" t="s">
        <v>257</v>
      </c>
      <c r="G265" t="s">
        <v>290</v>
      </c>
      <c r="H265" s="4"/>
      <c r="I265" s="1">
        <f t="shared" ca="1" si="16"/>
        <v>1483</v>
      </c>
      <c r="J265" s="1" t="str">
        <f t="shared" ca="1" si="17"/>
        <v>3. Mayor a 6 meses</v>
      </c>
      <c r="K265" t="str">
        <f t="shared" si="19"/>
        <v>NO</v>
      </c>
      <c r="L265" t="s">
        <v>186</v>
      </c>
      <c r="M265" t="s">
        <v>321</v>
      </c>
      <c r="N265" t="s">
        <v>29</v>
      </c>
      <c r="O265" t="s">
        <v>29</v>
      </c>
      <c r="P265" t="str">
        <f t="shared" si="18"/>
        <v>EDUARDO ALONSO DE JESUS SILVA ZUÑIGAInnovaciónEVALUACION ANTERIOR</v>
      </c>
      <c r="Q265" t="str">
        <f>BASE[[#This Row],[NombresCalificado]]&amp;BASE[[#This Row],[TipoEvaluacion]]</f>
        <v>EDUARDO ALONSO DE JESUS SILVA ZUÑIGAEVALUACION ANTERIOR</v>
      </c>
      <c r="R265">
        <v>2</v>
      </c>
      <c r="S265" t="s">
        <v>4</v>
      </c>
      <c r="T265" t="s">
        <v>21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325</v>
      </c>
    </row>
    <row r="266" spans="1:31" x14ac:dyDescent="0.25">
      <c r="A266" t="s">
        <v>205</v>
      </c>
      <c r="B266" t="s">
        <v>211</v>
      </c>
      <c r="C266" t="s">
        <v>185</v>
      </c>
      <c r="D266" t="s">
        <v>216</v>
      </c>
      <c r="E266" t="s">
        <v>225</v>
      </c>
      <c r="F266" t="s">
        <v>257</v>
      </c>
      <c r="G266" t="s">
        <v>290</v>
      </c>
      <c r="H266" s="4"/>
      <c r="I266" s="1">
        <f t="shared" ca="1" si="16"/>
        <v>1483</v>
      </c>
      <c r="J266" s="1" t="str">
        <f t="shared" ca="1" si="17"/>
        <v>3. Mayor a 6 meses</v>
      </c>
      <c r="K266" t="str">
        <f t="shared" si="19"/>
        <v>NO</v>
      </c>
      <c r="L266" t="s">
        <v>186</v>
      </c>
      <c r="M266" t="s">
        <v>198</v>
      </c>
      <c r="N266" t="s">
        <v>187</v>
      </c>
      <c r="O266" t="s">
        <v>188</v>
      </c>
      <c r="P266" t="str">
        <f t="shared" si="18"/>
        <v>EDUARDO ALONSO DE JESUS SILVA ZUÑIGACaptura de valorEVALUACION ANTERIOR</v>
      </c>
      <c r="Q266" t="str">
        <f>BASE[[#This Row],[NombresCalificado]]&amp;BASE[[#This Row],[TipoEvaluacion]]</f>
        <v>EDUARDO ALONSO DE JESUS SILVA ZUÑIGAEVALUACION ANTERIOR</v>
      </c>
      <c r="R266">
        <v>2</v>
      </c>
      <c r="S266" t="s">
        <v>4</v>
      </c>
      <c r="T266" t="s">
        <v>21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325</v>
      </c>
    </row>
    <row r="267" spans="1:31" x14ac:dyDescent="0.25">
      <c r="A267" t="s">
        <v>205</v>
      </c>
      <c r="B267" t="s">
        <v>211</v>
      </c>
      <c r="C267" t="s">
        <v>185</v>
      </c>
      <c r="D267" t="s">
        <v>216</v>
      </c>
      <c r="E267" t="s">
        <v>225</v>
      </c>
      <c r="F267" t="s">
        <v>257</v>
      </c>
      <c r="G267" t="s">
        <v>290</v>
      </c>
      <c r="H267" s="4"/>
      <c r="I267" s="1">
        <f t="shared" ca="1" si="16"/>
        <v>1483</v>
      </c>
      <c r="J267" s="1" t="str">
        <f t="shared" ca="1" si="17"/>
        <v>3. Mayor a 6 meses</v>
      </c>
      <c r="K267" t="str">
        <f t="shared" si="19"/>
        <v>NO</v>
      </c>
      <c r="L267" t="s">
        <v>186</v>
      </c>
      <c r="M267" t="s">
        <v>323</v>
      </c>
      <c r="N267" t="s">
        <v>188</v>
      </c>
      <c r="O267" t="s">
        <v>188</v>
      </c>
      <c r="P267" t="str">
        <f t="shared" si="18"/>
        <v>EDUARDO ALONSO DE JESUS SILVA ZUÑIGAPrincipios de seguridadEVALUACION ANTERIOR</v>
      </c>
      <c r="Q267" t="str">
        <f>BASE[[#This Row],[NombresCalificado]]&amp;BASE[[#This Row],[TipoEvaluacion]]</f>
        <v>EDUARDO ALONSO DE JESUS SILVA ZUÑIGAEVALUACION ANTERIOR</v>
      </c>
      <c r="R267">
        <v>2</v>
      </c>
      <c r="S267" t="s">
        <v>4</v>
      </c>
      <c r="T267" t="s">
        <v>21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325</v>
      </c>
    </row>
    <row r="268" spans="1:31" x14ac:dyDescent="0.25">
      <c r="A268" t="s">
        <v>205</v>
      </c>
      <c r="B268" t="s">
        <v>211</v>
      </c>
      <c r="C268" t="s">
        <v>185</v>
      </c>
      <c r="D268" t="s">
        <v>216</v>
      </c>
      <c r="E268" t="s">
        <v>225</v>
      </c>
      <c r="F268" t="s">
        <v>257</v>
      </c>
      <c r="G268" t="s">
        <v>290</v>
      </c>
      <c r="H268" s="4"/>
      <c r="I268" s="1">
        <f t="shared" ca="1" si="16"/>
        <v>1483</v>
      </c>
      <c r="J268" s="1" t="str">
        <f t="shared" ca="1" si="17"/>
        <v>3. Mayor a 6 meses</v>
      </c>
      <c r="K268" t="str">
        <f t="shared" si="19"/>
        <v>NO</v>
      </c>
      <c r="L268" t="s">
        <v>186</v>
      </c>
      <c r="M268" t="s">
        <v>322</v>
      </c>
      <c r="N268" t="s">
        <v>29</v>
      </c>
      <c r="O268" t="s">
        <v>29</v>
      </c>
      <c r="P268" t="str">
        <f t="shared" si="18"/>
        <v>EDUARDO ALONSO DE JESUS SILVA ZUÑIGAModelos BancariosEVALUACION ANTERIOR</v>
      </c>
      <c r="Q268" t="str">
        <f>BASE[[#This Row],[NombresCalificado]]&amp;BASE[[#This Row],[TipoEvaluacion]]</f>
        <v>EDUARDO ALONSO DE JESUS SILVA ZUÑIGAEVALUACION ANTERIOR</v>
      </c>
      <c r="R268">
        <v>3</v>
      </c>
      <c r="S268" t="s">
        <v>5</v>
      </c>
      <c r="T268" t="s">
        <v>21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325</v>
      </c>
    </row>
    <row r="269" spans="1:31" x14ac:dyDescent="0.25">
      <c r="A269" t="s">
        <v>205</v>
      </c>
      <c r="B269" t="s">
        <v>211</v>
      </c>
      <c r="C269" t="s">
        <v>185</v>
      </c>
      <c r="D269" t="s">
        <v>216</v>
      </c>
      <c r="E269" t="s">
        <v>225</v>
      </c>
      <c r="F269" t="s">
        <v>257</v>
      </c>
      <c r="G269" t="s">
        <v>290</v>
      </c>
      <c r="H269" s="4"/>
      <c r="I269" s="1">
        <f t="shared" ca="1" si="16"/>
        <v>1483</v>
      </c>
      <c r="J269" s="1" t="str">
        <f t="shared" ca="1" si="17"/>
        <v>3. Mayor a 6 meses</v>
      </c>
      <c r="K269" t="str">
        <f t="shared" si="19"/>
        <v>NO</v>
      </c>
      <c r="L269" t="s">
        <v>186</v>
      </c>
      <c r="M269" t="s">
        <v>323</v>
      </c>
      <c r="N269" t="s">
        <v>188</v>
      </c>
      <c r="O269" t="s">
        <v>188</v>
      </c>
      <c r="P269" t="str">
        <f t="shared" si="18"/>
        <v>EDUARDO ALONSO DE JESUS SILVA ZUÑIGAPrincipios de seguridadEVALUACION ANTERIOR</v>
      </c>
      <c r="Q269" t="str">
        <f>BASE[[#This Row],[NombresCalificado]]&amp;BASE[[#This Row],[TipoEvaluacion]]</f>
        <v>EDUARDO ALONSO DE JESUS SILVA ZUÑIGAEVALUACION ANTERIOR</v>
      </c>
      <c r="R269">
        <v>2</v>
      </c>
      <c r="S269" t="s">
        <v>4</v>
      </c>
      <c r="T269" t="s">
        <v>21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325</v>
      </c>
    </row>
    <row r="270" spans="1:31" x14ac:dyDescent="0.25">
      <c r="A270" t="s">
        <v>205</v>
      </c>
      <c r="B270" t="s">
        <v>211</v>
      </c>
      <c r="C270" t="s">
        <v>185</v>
      </c>
      <c r="D270" t="s">
        <v>216</v>
      </c>
      <c r="E270" t="s">
        <v>225</v>
      </c>
      <c r="F270" t="s">
        <v>257</v>
      </c>
      <c r="G270" t="s">
        <v>290</v>
      </c>
      <c r="H270" s="4"/>
      <c r="I270" s="1">
        <f t="shared" ref="I270:I333" ca="1" si="20">DATEDIF(H270,TODAY(),"m")</f>
        <v>1483</v>
      </c>
      <c r="J270" s="1" t="str">
        <f t="shared" ref="J270:J333" ca="1" si="21">IF(I270&lt;=3,"1. Menor o igual a 3 meses",IF(I270&lt;=6,"2. Entre 4 - 6 meses","3. Mayor a 6 meses"))</f>
        <v>3. Mayor a 6 meses</v>
      </c>
      <c r="K270" t="str">
        <f t="shared" si="19"/>
        <v>NO</v>
      </c>
      <c r="L270" t="s">
        <v>186</v>
      </c>
      <c r="M270" t="s">
        <v>322</v>
      </c>
      <c r="N270" t="s">
        <v>29</v>
      </c>
      <c r="O270" t="s">
        <v>29</v>
      </c>
      <c r="P270" t="str">
        <f t="shared" ref="P270:P333" si="22">F270&amp;M270&amp;AE270</f>
        <v>EDUARDO ALONSO DE JESUS SILVA ZUÑIGAModelos BancariosEVALUACION ANTERIOR</v>
      </c>
      <c r="Q270" t="str">
        <f>BASE[[#This Row],[NombresCalificado]]&amp;BASE[[#This Row],[TipoEvaluacion]]</f>
        <v>EDUARDO ALONSO DE JESUS SILVA ZUÑIGAEVALUACION ANTERIOR</v>
      </c>
      <c r="R270">
        <v>3</v>
      </c>
      <c r="S270" t="s">
        <v>5</v>
      </c>
      <c r="T270" t="s">
        <v>21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325</v>
      </c>
    </row>
    <row r="271" spans="1:31" x14ac:dyDescent="0.25">
      <c r="A271" t="s">
        <v>205</v>
      </c>
      <c r="B271" t="s">
        <v>211</v>
      </c>
      <c r="C271" t="s">
        <v>185</v>
      </c>
      <c r="D271" t="s">
        <v>216</v>
      </c>
      <c r="E271" t="s">
        <v>225</v>
      </c>
      <c r="F271" t="s">
        <v>257</v>
      </c>
      <c r="G271" t="s">
        <v>290</v>
      </c>
      <c r="H271" s="4"/>
      <c r="I271" s="1">
        <f t="shared" ca="1" si="20"/>
        <v>1483</v>
      </c>
      <c r="J271" s="1" t="str">
        <f t="shared" ca="1" si="21"/>
        <v>3. Mayor a 6 meses</v>
      </c>
      <c r="K271" t="str">
        <f t="shared" si="19"/>
        <v>NO</v>
      </c>
      <c r="L271" t="s">
        <v>186</v>
      </c>
      <c r="M271" t="s">
        <v>324</v>
      </c>
      <c r="N271" t="s">
        <v>29</v>
      </c>
      <c r="O271" t="s">
        <v>29</v>
      </c>
      <c r="P271" t="str">
        <f t="shared" si="22"/>
        <v>EDUARDO ALONSO DE JESUS SILVA ZUÑIGAFrameworks de arquitectura empresarialEVALUACION ANTERIOR</v>
      </c>
      <c r="Q271" t="str">
        <f>BASE[[#This Row],[NombresCalificado]]&amp;BASE[[#This Row],[TipoEvaluacion]]</f>
        <v>EDUARDO ALONSO DE JESUS SILVA ZUÑIGAEVALUACION ANTERIOR</v>
      </c>
      <c r="R271">
        <v>3</v>
      </c>
      <c r="S271" t="s">
        <v>5</v>
      </c>
      <c r="T271" t="s">
        <v>21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325</v>
      </c>
    </row>
    <row r="272" spans="1:31" x14ac:dyDescent="0.25">
      <c r="A272" t="s">
        <v>205</v>
      </c>
      <c r="B272" t="s">
        <v>211</v>
      </c>
      <c r="C272" t="s">
        <v>185</v>
      </c>
      <c r="D272" t="s">
        <v>216</v>
      </c>
      <c r="E272" t="s">
        <v>225</v>
      </c>
      <c r="F272" t="s">
        <v>257</v>
      </c>
      <c r="G272" t="s">
        <v>290</v>
      </c>
      <c r="H272" s="4"/>
      <c r="I272" s="1">
        <f t="shared" ca="1" si="20"/>
        <v>1483</v>
      </c>
      <c r="J272" s="1" t="str">
        <f t="shared" ca="1" si="21"/>
        <v>3. Mayor a 6 meses</v>
      </c>
      <c r="K272" t="str">
        <f t="shared" si="19"/>
        <v>NO</v>
      </c>
      <c r="L272" t="s">
        <v>186</v>
      </c>
      <c r="M272" t="s">
        <v>324</v>
      </c>
      <c r="N272" t="s">
        <v>29</v>
      </c>
      <c r="O272" t="s">
        <v>29</v>
      </c>
      <c r="P272" t="str">
        <f t="shared" si="22"/>
        <v>EDUARDO ALONSO DE JESUS SILVA ZUÑIGAFrameworks de arquitectura empresarialEVALUACION ANTERIOR</v>
      </c>
      <c r="Q272" t="str">
        <f>BASE[[#This Row],[NombresCalificado]]&amp;BASE[[#This Row],[TipoEvaluacion]]</f>
        <v>EDUARDO ALONSO DE JESUS SILVA ZUÑIGAEVALUACION ANTERIOR</v>
      </c>
      <c r="R272">
        <v>3</v>
      </c>
      <c r="S272" t="s">
        <v>5</v>
      </c>
      <c r="T272" t="s">
        <v>21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325</v>
      </c>
    </row>
    <row r="273" spans="1:31" x14ac:dyDescent="0.25">
      <c r="A273" t="s">
        <v>205</v>
      </c>
      <c r="B273" t="s">
        <v>211</v>
      </c>
      <c r="C273" t="s">
        <v>185</v>
      </c>
      <c r="D273" t="s">
        <v>216</v>
      </c>
      <c r="E273" t="s">
        <v>225</v>
      </c>
      <c r="F273" t="s">
        <v>257</v>
      </c>
      <c r="G273" t="s">
        <v>290</v>
      </c>
      <c r="H273" s="4"/>
      <c r="I273" s="1">
        <f t="shared" ca="1" si="20"/>
        <v>1483</v>
      </c>
      <c r="J273" s="1" t="str">
        <f t="shared" ca="1" si="21"/>
        <v>3. Mayor a 6 meses</v>
      </c>
      <c r="K273" t="str">
        <f t="shared" si="19"/>
        <v>NO</v>
      </c>
      <c r="L273" t="s">
        <v>186</v>
      </c>
      <c r="M273" t="s">
        <v>193</v>
      </c>
      <c r="N273" t="s">
        <v>188</v>
      </c>
      <c r="O273" t="s">
        <v>188</v>
      </c>
      <c r="P273" t="str">
        <f t="shared" si="22"/>
        <v>EDUARDO ALONSO DE JESUS SILVA ZUÑIGACloudEVALUACION ANTERIOR</v>
      </c>
      <c r="Q273" t="str">
        <f>BASE[[#This Row],[NombresCalificado]]&amp;BASE[[#This Row],[TipoEvaluacion]]</f>
        <v>EDUARDO ALONSO DE JESUS SILVA ZUÑIGAEVALUACION ANTERIOR</v>
      </c>
      <c r="R273">
        <v>1</v>
      </c>
      <c r="S273" t="s">
        <v>6</v>
      </c>
      <c r="T273" t="s">
        <v>21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325</v>
      </c>
    </row>
    <row r="274" spans="1:31" x14ac:dyDescent="0.25">
      <c r="A274" t="s">
        <v>205</v>
      </c>
      <c r="B274" t="s">
        <v>211</v>
      </c>
      <c r="C274" t="s">
        <v>185</v>
      </c>
      <c r="D274" t="s">
        <v>216</v>
      </c>
      <c r="E274" t="s">
        <v>225</v>
      </c>
      <c r="F274" t="s">
        <v>257</v>
      </c>
      <c r="G274" t="s">
        <v>290</v>
      </c>
      <c r="H274" s="4"/>
      <c r="I274" s="1">
        <f t="shared" ca="1" si="20"/>
        <v>1483</v>
      </c>
      <c r="J274" s="1" t="str">
        <f t="shared" ca="1" si="21"/>
        <v>3. Mayor a 6 meses</v>
      </c>
      <c r="K274" t="str">
        <f t="shared" si="19"/>
        <v>NO</v>
      </c>
      <c r="L274" t="s">
        <v>186</v>
      </c>
      <c r="M274" t="s">
        <v>193</v>
      </c>
      <c r="N274" t="s">
        <v>188</v>
      </c>
      <c r="O274" t="s">
        <v>188</v>
      </c>
      <c r="P274" t="str">
        <f t="shared" si="22"/>
        <v>EDUARDO ALONSO DE JESUS SILVA ZUÑIGACloudEVALUACION ANTERIOR</v>
      </c>
      <c r="Q274" t="str">
        <f>BASE[[#This Row],[NombresCalificado]]&amp;BASE[[#This Row],[TipoEvaluacion]]</f>
        <v>EDUARDO ALONSO DE JESUS SILVA ZUÑIGAEVALUACION ANTERIOR</v>
      </c>
      <c r="R274">
        <v>1</v>
      </c>
      <c r="S274" t="s">
        <v>6</v>
      </c>
      <c r="T274" t="s">
        <v>21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325</v>
      </c>
    </row>
    <row r="275" spans="1:31" x14ac:dyDescent="0.25">
      <c r="A275" t="s">
        <v>205</v>
      </c>
      <c r="B275" t="s">
        <v>211</v>
      </c>
      <c r="C275" t="s">
        <v>185</v>
      </c>
      <c r="D275" t="s">
        <v>216</v>
      </c>
      <c r="E275" t="s">
        <v>225</v>
      </c>
      <c r="F275" t="s">
        <v>257</v>
      </c>
      <c r="G275" t="s">
        <v>290</v>
      </c>
      <c r="H275" s="4"/>
      <c r="I275" s="1">
        <f t="shared" ca="1" si="20"/>
        <v>1483</v>
      </c>
      <c r="J275" s="1" t="str">
        <f t="shared" ca="1" si="21"/>
        <v>3. Mayor a 6 meses</v>
      </c>
      <c r="K275" t="str">
        <f t="shared" si="19"/>
        <v>NO</v>
      </c>
      <c r="L275" t="s">
        <v>186</v>
      </c>
      <c r="M275" t="s">
        <v>313</v>
      </c>
      <c r="N275" t="s">
        <v>188</v>
      </c>
      <c r="O275" t="s">
        <v>188</v>
      </c>
      <c r="P275" t="str">
        <f t="shared" si="22"/>
        <v>EDUARDO ALONSO DE JESUS SILVA ZUÑIGAPatrones de arquitectura tecnológicaEVALUACION ANTERIOR</v>
      </c>
      <c r="Q275" t="str">
        <f>BASE[[#This Row],[NombresCalificado]]&amp;BASE[[#This Row],[TipoEvaluacion]]</f>
        <v>EDUARDO ALONSO DE JESUS SILVA ZUÑIGAEVALUACION ANTERIOR</v>
      </c>
      <c r="R275">
        <v>2</v>
      </c>
      <c r="S275" t="s">
        <v>4</v>
      </c>
      <c r="T275" t="s">
        <v>21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325</v>
      </c>
    </row>
    <row r="276" spans="1:31" x14ac:dyDescent="0.25">
      <c r="A276" t="s">
        <v>205</v>
      </c>
      <c r="B276" t="s">
        <v>211</v>
      </c>
      <c r="C276" t="s">
        <v>185</v>
      </c>
      <c r="D276" t="s">
        <v>216</v>
      </c>
      <c r="E276" t="s">
        <v>225</v>
      </c>
      <c r="F276" t="s">
        <v>257</v>
      </c>
      <c r="G276" t="s">
        <v>290</v>
      </c>
      <c r="H276" s="4"/>
      <c r="I276" s="1">
        <f t="shared" ca="1" si="20"/>
        <v>1483</v>
      </c>
      <c r="J276" s="1" t="str">
        <f t="shared" ca="1" si="21"/>
        <v>3. Mayor a 6 meses</v>
      </c>
      <c r="K276" t="str">
        <f t="shared" si="19"/>
        <v>NO</v>
      </c>
      <c r="L276" t="s">
        <v>186</v>
      </c>
      <c r="M276" t="s">
        <v>313</v>
      </c>
      <c r="N276" t="s">
        <v>188</v>
      </c>
      <c r="O276" t="s">
        <v>188</v>
      </c>
      <c r="P276" t="str">
        <f t="shared" si="22"/>
        <v>EDUARDO ALONSO DE JESUS SILVA ZUÑIGAPatrones de arquitectura tecnológicaEVALUACION ANTERIOR</v>
      </c>
      <c r="Q276" t="str">
        <f>BASE[[#This Row],[NombresCalificado]]&amp;BASE[[#This Row],[TipoEvaluacion]]</f>
        <v>EDUARDO ALONSO DE JESUS SILVA ZUÑIGAEVALUACION ANTERIOR</v>
      </c>
      <c r="R276">
        <v>2</v>
      </c>
      <c r="S276" t="s">
        <v>4</v>
      </c>
      <c r="T276" t="s">
        <v>21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325</v>
      </c>
    </row>
    <row r="277" spans="1:31" x14ac:dyDescent="0.25">
      <c r="A277" t="s">
        <v>205</v>
      </c>
      <c r="B277" t="s">
        <v>211</v>
      </c>
      <c r="C277" t="s">
        <v>185</v>
      </c>
      <c r="D277" t="s">
        <v>216</v>
      </c>
      <c r="E277" t="s">
        <v>225</v>
      </c>
      <c r="F277" t="s">
        <v>257</v>
      </c>
      <c r="G277" t="s">
        <v>290</v>
      </c>
      <c r="H277" s="4"/>
      <c r="I277" s="1">
        <f t="shared" ca="1" si="20"/>
        <v>1483</v>
      </c>
      <c r="J277" s="1" t="str">
        <f t="shared" ca="1" si="21"/>
        <v>3. Mayor a 6 meses</v>
      </c>
      <c r="K277" t="str">
        <f t="shared" si="19"/>
        <v>NO</v>
      </c>
      <c r="L277" t="s">
        <v>186</v>
      </c>
      <c r="M277" t="s">
        <v>314</v>
      </c>
      <c r="N277" t="s">
        <v>187</v>
      </c>
      <c r="O277" t="s">
        <v>188</v>
      </c>
      <c r="P277" t="str">
        <f t="shared" si="22"/>
        <v>EDUARDO ALONSO DE JESUS SILVA ZUÑIGASoluciones de industriaEVALUACION ANTERIOR</v>
      </c>
      <c r="Q277" t="str">
        <f>BASE[[#This Row],[NombresCalificado]]&amp;BASE[[#This Row],[TipoEvaluacion]]</f>
        <v>EDUARDO ALONSO DE JESUS SILVA ZUÑIGAEVALUACION ANTERIOR</v>
      </c>
      <c r="R277">
        <v>2</v>
      </c>
      <c r="S277" t="s">
        <v>4</v>
      </c>
      <c r="T277" t="s">
        <v>21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325</v>
      </c>
    </row>
    <row r="278" spans="1:31" x14ac:dyDescent="0.25">
      <c r="A278" t="s">
        <v>205</v>
      </c>
      <c r="B278" t="s">
        <v>211</v>
      </c>
      <c r="C278" t="s">
        <v>185</v>
      </c>
      <c r="D278" t="s">
        <v>216</v>
      </c>
      <c r="E278" t="s">
        <v>225</v>
      </c>
      <c r="F278" t="s">
        <v>257</v>
      </c>
      <c r="G278" t="s">
        <v>290</v>
      </c>
      <c r="H278" s="4"/>
      <c r="I278" s="1">
        <f t="shared" ca="1" si="20"/>
        <v>1483</v>
      </c>
      <c r="J278" s="1" t="str">
        <f t="shared" ca="1" si="21"/>
        <v>3. Mayor a 6 meses</v>
      </c>
      <c r="K278" t="str">
        <f t="shared" si="19"/>
        <v>NO</v>
      </c>
      <c r="L278" t="s">
        <v>186</v>
      </c>
      <c r="M278" t="s">
        <v>197</v>
      </c>
      <c r="N278" t="s">
        <v>187</v>
      </c>
      <c r="O278" t="s">
        <v>188</v>
      </c>
      <c r="P278" t="str">
        <f t="shared" si="22"/>
        <v>EDUARDO ALONSO DE JESUS SILVA ZUÑIGAArquitectura de datos BCPEVALUACION ANTERIOR</v>
      </c>
      <c r="Q278" t="str">
        <f>BASE[[#This Row],[NombresCalificado]]&amp;BASE[[#This Row],[TipoEvaluacion]]</f>
        <v>EDUARDO ALONSO DE JESUS SILVA ZUÑIGAEVALUACION ANTERIOR</v>
      </c>
      <c r="R278">
        <v>2</v>
      </c>
      <c r="S278" t="s">
        <v>4</v>
      </c>
      <c r="T278" t="s">
        <v>21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325</v>
      </c>
    </row>
    <row r="279" spans="1:31" x14ac:dyDescent="0.25">
      <c r="A279" t="s">
        <v>205</v>
      </c>
      <c r="B279" t="s">
        <v>211</v>
      </c>
      <c r="C279" t="s">
        <v>185</v>
      </c>
      <c r="D279" t="s">
        <v>216</v>
      </c>
      <c r="E279" t="s">
        <v>225</v>
      </c>
      <c r="F279" t="s">
        <v>257</v>
      </c>
      <c r="G279" t="s">
        <v>290</v>
      </c>
      <c r="H279" s="4"/>
      <c r="I279" s="1">
        <f t="shared" ca="1" si="20"/>
        <v>1483</v>
      </c>
      <c r="J279" s="1" t="str">
        <f t="shared" ca="1" si="21"/>
        <v>3. Mayor a 6 meses</v>
      </c>
      <c r="K279" t="str">
        <f t="shared" si="19"/>
        <v>NO</v>
      </c>
      <c r="L279" t="s">
        <v>186</v>
      </c>
      <c r="M279" t="s">
        <v>197</v>
      </c>
      <c r="N279" t="s">
        <v>187</v>
      </c>
      <c r="O279" t="s">
        <v>188</v>
      </c>
      <c r="P279" t="str">
        <f t="shared" si="22"/>
        <v>EDUARDO ALONSO DE JESUS SILVA ZUÑIGAArquitectura de datos BCPEVALUACION ANTERIOR</v>
      </c>
      <c r="Q279" t="str">
        <f>BASE[[#This Row],[NombresCalificado]]&amp;BASE[[#This Row],[TipoEvaluacion]]</f>
        <v>EDUARDO ALONSO DE JESUS SILVA ZUÑIGAEVALUACION ANTERIOR</v>
      </c>
      <c r="R279">
        <v>2</v>
      </c>
      <c r="S279" t="s">
        <v>4</v>
      </c>
      <c r="T279" t="s">
        <v>21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325</v>
      </c>
    </row>
    <row r="280" spans="1:31" x14ac:dyDescent="0.25">
      <c r="A280" t="s">
        <v>205</v>
      </c>
      <c r="B280" t="s">
        <v>211</v>
      </c>
      <c r="C280" t="s">
        <v>185</v>
      </c>
      <c r="D280" t="s">
        <v>216</v>
      </c>
      <c r="E280" t="s">
        <v>225</v>
      </c>
      <c r="F280" t="s">
        <v>257</v>
      </c>
      <c r="G280" t="s">
        <v>290</v>
      </c>
      <c r="H280" s="4"/>
      <c r="I280" s="1">
        <f t="shared" ca="1" si="20"/>
        <v>1483</v>
      </c>
      <c r="J280" s="1" t="str">
        <f t="shared" ca="1" si="21"/>
        <v>3. Mayor a 6 meses</v>
      </c>
      <c r="K280" t="str">
        <f t="shared" si="19"/>
        <v>NO</v>
      </c>
      <c r="L280" t="s">
        <v>186</v>
      </c>
      <c r="M280" t="s">
        <v>314</v>
      </c>
      <c r="N280" t="s">
        <v>187</v>
      </c>
      <c r="O280" t="s">
        <v>188</v>
      </c>
      <c r="P280" t="str">
        <f t="shared" si="22"/>
        <v>EDUARDO ALONSO DE JESUS SILVA ZUÑIGASoluciones de industriaEVALUACION ANTERIOR</v>
      </c>
      <c r="Q280" t="str">
        <f>BASE[[#This Row],[NombresCalificado]]&amp;BASE[[#This Row],[TipoEvaluacion]]</f>
        <v>EDUARDO ALONSO DE JESUS SILVA ZUÑIGAEVALUACION ANTERIOR</v>
      </c>
      <c r="R280">
        <v>2</v>
      </c>
      <c r="S280" t="s">
        <v>4</v>
      </c>
      <c r="T280" t="s">
        <v>21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325</v>
      </c>
    </row>
    <row r="281" spans="1:31" x14ac:dyDescent="0.25">
      <c r="A281" t="s">
        <v>205</v>
      </c>
      <c r="B281" t="s">
        <v>211</v>
      </c>
      <c r="C281" t="s">
        <v>185</v>
      </c>
      <c r="D281" t="s">
        <v>216</v>
      </c>
      <c r="E281" t="s">
        <v>225</v>
      </c>
      <c r="F281" t="s">
        <v>257</v>
      </c>
      <c r="G281" t="s">
        <v>290</v>
      </c>
      <c r="H281" s="4"/>
      <c r="I281" s="1">
        <f t="shared" ca="1" si="20"/>
        <v>1483</v>
      </c>
      <c r="J281" s="1" t="str">
        <f t="shared" ca="1" si="21"/>
        <v>3. Mayor a 6 meses</v>
      </c>
      <c r="K281" t="str">
        <f t="shared" si="19"/>
        <v>NO</v>
      </c>
      <c r="L281" t="s">
        <v>186</v>
      </c>
      <c r="M281" t="s">
        <v>315</v>
      </c>
      <c r="N281" t="s">
        <v>29</v>
      </c>
      <c r="O281" t="s">
        <v>29</v>
      </c>
      <c r="P281" t="str">
        <f t="shared" si="22"/>
        <v>EDUARDO ALONSO DE JESUS SILVA ZUÑIGAModeladoEVALUACION ANTERIOR</v>
      </c>
      <c r="Q281" t="str">
        <f>BASE[[#This Row],[NombresCalificado]]&amp;BASE[[#This Row],[TipoEvaluacion]]</f>
        <v>EDUARDO ALONSO DE JESUS SILVA ZUÑIGAEVALUACION ANTERIOR</v>
      </c>
      <c r="R281">
        <v>3</v>
      </c>
      <c r="S281" t="s">
        <v>5</v>
      </c>
      <c r="T281" t="s">
        <v>21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325</v>
      </c>
    </row>
    <row r="282" spans="1:31" x14ac:dyDescent="0.25">
      <c r="A282" t="s">
        <v>205</v>
      </c>
      <c r="B282" t="s">
        <v>211</v>
      </c>
      <c r="C282" t="s">
        <v>185</v>
      </c>
      <c r="D282" t="s">
        <v>216</v>
      </c>
      <c r="E282" t="s">
        <v>225</v>
      </c>
      <c r="F282" t="s">
        <v>257</v>
      </c>
      <c r="G282" t="s">
        <v>290</v>
      </c>
      <c r="H282" s="4"/>
      <c r="I282" s="1">
        <f t="shared" ca="1" si="20"/>
        <v>1483</v>
      </c>
      <c r="J282" s="1" t="str">
        <f t="shared" ca="1" si="21"/>
        <v>3. Mayor a 6 meses</v>
      </c>
      <c r="K282" t="str">
        <f t="shared" si="19"/>
        <v>NO</v>
      </c>
      <c r="L282" t="s">
        <v>186</v>
      </c>
      <c r="M282" t="s">
        <v>315</v>
      </c>
      <c r="N282" t="s">
        <v>29</v>
      </c>
      <c r="O282" t="s">
        <v>29</v>
      </c>
      <c r="P282" t="str">
        <f t="shared" si="22"/>
        <v>EDUARDO ALONSO DE JESUS SILVA ZUÑIGAModeladoEVALUACION ANTERIOR</v>
      </c>
      <c r="Q282" t="str">
        <f>BASE[[#This Row],[NombresCalificado]]&amp;BASE[[#This Row],[TipoEvaluacion]]</f>
        <v>EDUARDO ALONSO DE JESUS SILVA ZUÑIGAEVALUACION ANTERIOR</v>
      </c>
      <c r="R282">
        <v>3</v>
      </c>
      <c r="S282" t="s">
        <v>5</v>
      </c>
      <c r="T282" t="s">
        <v>21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325</v>
      </c>
    </row>
    <row r="283" spans="1:31" x14ac:dyDescent="0.25">
      <c r="A283" t="s">
        <v>205</v>
      </c>
      <c r="B283" t="s">
        <v>211</v>
      </c>
      <c r="C283" t="s">
        <v>185</v>
      </c>
      <c r="D283" t="s">
        <v>216</v>
      </c>
      <c r="E283" t="s">
        <v>225</v>
      </c>
      <c r="F283" t="s">
        <v>257</v>
      </c>
      <c r="G283" t="s">
        <v>290</v>
      </c>
      <c r="H283" s="4"/>
      <c r="I283" s="1">
        <f t="shared" ca="1" si="20"/>
        <v>1483</v>
      </c>
      <c r="J283" s="1" t="str">
        <f t="shared" ca="1" si="21"/>
        <v>3. Mayor a 6 meses</v>
      </c>
      <c r="K283" t="str">
        <f t="shared" si="19"/>
        <v>NO</v>
      </c>
      <c r="L283" t="s">
        <v>186</v>
      </c>
      <c r="M283" t="s">
        <v>316</v>
      </c>
      <c r="N283" t="s">
        <v>187</v>
      </c>
      <c r="O283" t="s">
        <v>188</v>
      </c>
      <c r="P283" t="str">
        <f t="shared" si="22"/>
        <v>EDUARDO ALONSO DE JESUS SILVA ZUÑIGAPlataforma de soluciones BCPEVALUACION ANTERIOR</v>
      </c>
      <c r="Q283" t="str">
        <f>BASE[[#This Row],[NombresCalificado]]&amp;BASE[[#This Row],[TipoEvaluacion]]</f>
        <v>EDUARDO ALONSO DE JESUS SILVA ZUÑIGAEVALUACION ANTERIOR</v>
      </c>
      <c r="R283">
        <v>3</v>
      </c>
      <c r="S283" t="s">
        <v>5</v>
      </c>
      <c r="T283" t="s">
        <v>21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325</v>
      </c>
    </row>
    <row r="284" spans="1:31" x14ac:dyDescent="0.25">
      <c r="A284" t="s">
        <v>205</v>
      </c>
      <c r="B284" t="s">
        <v>211</v>
      </c>
      <c r="C284" t="s">
        <v>185</v>
      </c>
      <c r="D284" t="s">
        <v>216</v>
      </c>
      <c r="E284" t="s">
        <v>225</v>
      </c>
      <c r="F284" t="s">
        <v>257</v>
      </c>
      <c r="G284" t="s">
        <v>290</v>
      </c>
      <c r="H284" s="4"/>
      <c r="I284" s="1">
        <f t="shared" ca="1" si="20"/>
        <v>1483</v>
      </c>
      <c r="J284" s="1" t="str">
        <f t="shared" ca="1" si="21"/>
        <v>3. Mayor a 6 meses</v>
      </c>
      <c r="K284" t="str">
        <f t="shared" si="19"/>
        <v>NO</v>
      </c>
      <c r="L284" t="s">
        <v>186</v>
      </c>
      <c r="M284" t="s">
        <v>316</v>
      </c>
      <c r="N284" t="s">
        <v>187</v>
      </c>
      <c r="O284" t="s">
        <v>188</v>
      </c>
      <c r="P284" t="str">
        <f t="shared" si="22"/>
        <v>EDUARDO ALONSO DE JESUS SILVA ZUÑIGAPlataforma de soluciones BCPEVALUACION ANTERIOR</v>
      </c>
      <c r="Q284" t="str">
        <f>BASE[[#This Row],[NombresCalificado]]&amp;BASE[[#This Row],[TipoEvaluacion]]</f>
        <v>EDUARDO ALONSO DE JESUS SILVA ZUÑIGAEVALUACION ANTERIOR</v>
      </c>
      <c r="R284">
        <v>3</v>
      </c>
      <c r="S284" t="s">
        <v>5</v>
      </c>
      <c r="T284" t="s">
        <v>21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325</v>
      </c>
    </row>
    <row r="285" spans="1:31" x14ac:dyDescent="0.25">
      <c r="A285" t="s">
        <v>205</v>
      </c>
      <c r="B285" t="s">
        <v>211</v>
      </c>
      <c r="C285" t="s">
        <v>185</v>
      </c>
      <c r="D285" t="s">
        <v>216</v>
      </c>
      <c r="E285" t="s">
        <v>225</v>
      </c>
      <c r="F285" t="s">
        <v>257</v>
      </c>
      <c r="G285" t="s">
        <v>290</v>
      </c>
      <c r="H285" s="4"/>
      <c r="I285" s="1">
        <f t="shared" ca="1" si="20"/>
        <v>1483</v>
      </c>
      <c r="J285" s="1" t="str">
        <f t="shared" ca="1" si="21"/>
        <v>3. Mayor a 6 meses</v>
      </c>
      <c r="K285" t="str">
        <f t="shared" si="19"/>
        <v>NO</v>
      </c>
      <c r="L285" t="s">
        <v>186</v>
      </c>
      <c r="M285" t="s">
        <v>317</v>
      </c>
      <c r="N285" t="s">
        <v>29</v>
      </c>
      <c r="O285" t="s">
        <v>29</v>
      </c>
      <c r="P285" t="str">
        <f t="shared" si="22"/>
        <v>EDUARDO ALONSO DE JESUS SILVA ZUÑIGANegocio bancarioEVALUACION ANTERIOR</v>
      </c>
      <c r="Q285" t="str">
        <f>BASE[[#This Row],[NombresCalificado]]&amp;BASE[[#This Row],[TipoEvaluacion]]</f>
        <v>EDUARDO ALONSO DE JESUS SILVA ZUÑIGAEVALUACION ANTERIOR</v>
      </c>
      <c r="R285">
        <v>3</v>
      </c>
      <c r="S285" t="s">
        <v>5</v>
      </c>
      <c r="T285" t="s">
        <v>21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325</v>
      </c>
    </row>
    <row r="286" spans="1:31" x14ac:dyDescent="0.25">
      <c r="A286" t="s">
        <v>205</v>
      </c>
      <c r="B286" t="s">
        <v>211</v>
      </c>
      <c r="C286" t="s">
        <v>185</v>
      </c>
      <c r="D286" t="s">
        <v>216</v>
      </c>
      <c r="E286" t="s">
        <v>225</v>
      </c>
      <c r="F286" t="s">
        <v>257</v>
      </c>
      <c r="G286" t="s">
        <v>290</v>
      </c>
      <c r="H286" s="4"/>
      <c r="I286" s="1">
        <f t="shared" ca="1" si="20"/>
        <v>1483</v>
      </c>
      <c r="J286" s="1" t="str">
        <f t="shared" ca="1" si="21"/>
        <v>3. Mayor a 6 meses</v>
      </c>
      <c r="K286" t="str">
        <f t="shared" si="19"/>
        <v>NO</v>
      </c>
      <c r="L286" t="s">
        <v>186</v>
      </c>
      <c r="M286" t="s">
        <v>317</v>
      </c>
      <c r="N286" t="s">
        <v>29</v>
      </c>
      <c r="O286" t="s">
        <v>29</v>
      </c>
      <c r="P286" t="str">
        <f t="shared" si="22"/>
        <v>EDUARDO ALONSO DE JESUS SILVA ZUÑIGANegocio bancarioEVALUACION ANTERIOR</v>
      </c>
      <c r="Q286" t="str">
        <f>BASE[[#This Row],[NombresCalificado]]&amp;BASE[[#This Row],[TipoEvaluacion]]</f>
        <v>EDUARDO ALONSO DE JESUS SILVA ZUÑIGAEVALUACION ANTERIOR</v>
      </c>
      <c r="R286">
        <v>3</v>
      </c>
      <c r="S286" t="s">
        <v>5</v>
      </c>
      <c r="T286" t="s">
        <v>21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325</v>
      </c>
    </row>
    <row r="287" spans="1:31" x14ac:dyDescent="0.25">
      <c r="A287" t="s">
        <v>205</v>
      </c>
      <c r="B287" t="s">
        <v>211</v>
      </c>
      <c r="C287" t="s">
        <v>185</v>
      </c>
      <c r="D287" t="s">
        <v>216</v>
      </c>
      <c r="E287" t="s">
        <v>225</v>
      </c>
      <c r="F287" t="s">
        <v>257</v>
      </c>
      <c r="G287" t="s">
        <v>290</v>
      </c>
      <c r="H287" s="4"/>
      <c r="I287" s="1">
        <f t="shared" ca="1" si="20"/>
        <v>1483</v>
      </c>
      <c r="J287" s="1" t="str">
        <f t="shared" ca="1" si="21"/>
        <v>3. Mayor a 6 meses</v>
      </c>
      <c r="K287" t="str">
        <f t="shared" si="19"/>
        <v>NO</v>
      </c>
      <c r="L287" t="s">
        <v>186</v>
      </c>
      <c r="M287" t="s">
        <v>199</v>
      </c>
      <c r="N287" t="s">
        <v>188</v>
      </c>
      <c r="O287" t="s">
        <v>188</v>
      </c>
      <c r="P287" t="str">
        <f t="shared" si="22"/>
        <v>EDUARDO ALONSO DE JESUS SILVA ZUÑIGAComplianceEVALUACION ANTERIOR</v>
      </c>
      <c r="Q287" t="str">
        <f>BASE[[#This Row],[NombresCalificado]]&amp;BASE[[#This Row],[TipoEvaluacion]]</f>
        <v>EDUARDO ALONSO DE JESUS SILVA ZUÑIGAEVALUACION ANTERIOR</v>
      </c>
      <c r="R287">
        <v>2</v>
      </c>
      <c r="S287" t="s">
        <v>4</v>
      </c>
      <c r="T287" t="s">
        <v>21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325</v>
      </c>
    </row>
    <row r="288" spans="1:31" x14ac:dyDescent="0.25">
      <c r="A288" t="s">
        <v>205</v>
      </c>
      <c r="B288" t="s">
        <v>211</v>
      </c>
      <c r="C288" t="s">
        <v>185</v>
      </c>
      <c r="D288" t="s">
        <v>216</v>
      </c>
      <c r="E288" t="s">
        <v>225</v>
      </c>
      <c r="F288" t="s">
        <v>257</v>
      </c>
      <c r="G288" t="s">
        <v>290</v>
      </c>
      <c r="H288" s="4"/>
      <c r="I288" s="1">
        <f t="shared" ca="1" si="20"/>
        <v>1483</v>
      </c>
      <c r="J288" s="1" t="str">
        <f t="shared" ca="1" si="21"/>
        <v>3. Mayor a 6 meses</v>
      </c>
      <c r="K288" t="str">
        <f t="shared" si="19"/>
        <v>NO</v>
      </c>
      <c r="L288" t="s">
        <v>186</v>
      </c>
      <c r="M288" t="s">
        <v>199</v>
      </c>
      <c r="N288" t="s">
        <v>188</v>
      </c>
      <c r="O288" t="s">
        <v>188</v>
      </c>
      <c r="P288" t="str">
        <f t="shared" si="22"/>
        <v>EDUARDO ALONSO DE JESUS SILVA ZUÑIGAComplianceEVALUACION ANTERIOR</v>
      </c>
      <c r="Q288" t="str">
        <f>BASE[[#This Row],[NombresCalificado]]&amp;BASE[[#This Row],[TipoEvaluacion]]</f>
        <v>EDUARDO ALONSO DE JESUS SILVA ZUÑIGAEVALUACION ANTERIOR</v>
      </c>
      <c r="R288">
        <v>2</v>
      </c>
      <c r="S288" t="s">
        <v>4</v>
      </c>
      <c r="T288" t="s">
        <v>21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325</v>
      </c>
    </row>
    <row r="289" spans="1:31" x14ac:dyDescent="0.25">
      <c r="A289" t="s">
        <v>205</v>
      </c>
      <c r="B289" t="s">
        <v>211</v>
      </c>
      <c r="C289" t="s">
        <v>185</v>
      </c>
      <c r="D289" t="s">
        <v>216</v>
      </c>
      <c r="E289" t="s">
        <v>225</v>
      </c>
      <c r="F289" t="s">
        <v>257</v>
      </c>
      <c r="G289" t="s">
        <v>290</v>
      </c>
      <c r="H289" s="4"/>
      <c r="I289" s="1">
        <f t="shared" ca="1" si="20"/>
        <v>1483</v>
      </c>
      <c r="J289" s="1" t="str">
        <f t="shared" ca="1" si="21"/>
        <v>3. Mayor a 6 meses</v>
      </c>
      <c r="K289" t="str">
        <f t="shared" si="19"/>
        <v>NO</v>
      </c>
      <c r="L289" t="s">
        <v>186</v>
      </c>
      <c r="M289" t="s">
        <v>200</v>
      </c>
      <c r="N289" t="s">
        <v>187</v>
      </c>
      <c r="O289" t="s">
        <v>188</v>
      </c>
      <c r="P289" t="str">
        <f t="shared" si="22"/>
        <v>EDUARDO ALONSO DE JESUS SILVA ZUÑIGACustomer ExperienceEVALUACION ANTERIOR</v>
      </c>
      <c r="Q289" t="str">
        <f>BASE[[#This Row],[NombresCalificado]]&amp;BASE[[#This Row],[TipoEvaluacion]]</f>
        <v>EDUARDO ALONSO DE JESUS SILVA ZUÑIGAEVALUACION ANTERIOR</v>
      </c>
      <c r="R289">
        <v>2</v>
      </c>
      <c r="S289" t="s">
        <v>4</v>
      </c>
      <c r="T289" t="s">
        <v>21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325</v>
      </c>
    </row>
    <row r="290" spans="1:31" x14ac:dyDescent="0.25">
      <c r="A290" t="s">
        <v>205</v>
      </c>
      <c r="B290" t="s">
        <v>211</v>
      </c>
      <c r="C290" t="s">
        <v>185</v>
      </c>
      <c r="D290" t="s">
        <v>216</v>
      </c>
      <c r="E290" t="s">
        <v>225</v>
      </c>
      <c r="F290" t="s">
        <v>257</v>
      </c>
      <c r="G290" t="s">
        <v>290</v>
      </c>
      <c r="H290" s="4"/>
      <c r="I290" s="1">
        <f t="shared" ca="1" si="20"/>
        <v>1483</v>
      </c>
      <c r="J290" s="1" t="str">
        <f t="shared" ca="1" si="21"/>
        <v>3. Mayor a 6 meses</v>
      </c>
      <c r="K290" t="str">
        <f t="shared" si="19"/>
        <v>NO</v>
      </c>
      <c r="L290" t="s">
        <v>186</v>
      </c>
      <c r="M290" t="s">
        <v>200</v>
      </c>
      <c r="N290" t="s">
        <v>187</v>
      </c>
      <c r="O290" t="s">
        <v>188</v>
      </c>
      <c r="P290" t="str">
        <f t="shared" si="22"/>
        <v>EDUARDO ALONSO DE JESUS SILVA ZUÑIGACustomer ExperienceEVALUACION ANTERIOR</v>
      </c>
      <c r="Q290" t="str">
        <f>BASE[[#This Row],[NombresCalificado]]&amp;BASE[[#This Row],[TipoEvaluacion]]</f>
        <v>EDUARDO ALONSO DE JESUS SILVA ZUÑIGAEVALUACION ANTERIOR</v>
      </c>
      <c r="R290">
        <v>1</v>
      </c>
      <c r="S290" t="s">
        <v>6</v>
      </c>
      <c r="T290" t="s">
        <v>21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325</v>
      </c>
    </row>
    <row r="291" spans="1:31" x14ac:dyDescent="0.25">
      <c r="A291" t="s">
        <v>205</v>
      </c>
      <c r="B291" t="s">
        <v>211</v>
      </c>
      <c r="C291" t="s">
        <v>185</v>
      </c>
      <c r="D291" t="s">
        <v>216</v>
      </c>
      <c r="E291" t="s">
        <v>225</v>
      </c>
      <c r="F291" t="s">
        <v>257</v>
      </c>
      <c r="G291" t="s">
        <v>290</v>
      </c>
      <c r="H291" s="4"/>
      <c r="I291" s="1">
        <f t="shared" ca="1" si="20"/>
        <v>1483</v>
      </c>
      <c r="J291" s="1" t="str">
        <f t="shared" ca="1" si="21"/>
        <v>3. Mayor a 6 meses</v>
      </c>
      <c r="K291" t="str">
        <f t="shared" si="19"/>
        <v>NO</v>
      </c>
      <c r="L291" t="s">
        <v>186</v>
      </c>
      <c r="M291" t="s">
        <v>318</v>
      </c>
      <c r="N291" t="s">
        <v>188</v>
      </c>
      <c r="O291" t="s">
        <v>188</v>
      </c>
      <c r="P291" t="str">
        <f t="shared" si="22"/>
        <v>EDUARDO ALONSO DE JESUS SILVA ZUÑIGAEvolución ágil de productos digitalesEVALUACION ANTERIOR</v>
      </c>
      <c r="Q291" t="str">
        <f>BASE[[#This Row],[NombresCalificado]]&amp;BASE[[#This Row],[TipoEvaluacion]]</f>
        <v>EDUARDO ALONSO DE JESUS SILVA ZUÑIGAEVALUACION ANTERIOR</v>
      </c>
      <c r="R291">
        <v>3</v>
      </c>
      <c r="S291" t="s">
        <v>5</v>
      </c>
      <c r="T291" t="s">
        <v>21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">
        <v>325</v>
      </c>
    </row>
    <row r="292" spans="1:31" x14ac:dyDescent="0.25">
      <c r="A292" t="s">
        <v>205</v>
      </c>
      <c r="B292" t="s">
        <v>211</v>
      </c>
      <c r="C292" t="s">
        <v>185</v>
      </c>
      <c r="D292" t="s">
        <v>216</v>
      </c>
      <c r="E292" t="s">
        <v>225</v>
      </c>
      <c r="F292" t="s">
        <v>257</v>
      </c>
      <c r="G292" t="s">
        <v>290</v>
      </c>
      <c r="H292" s="4"/>
      <c r="I292" s="1">
        <f t="shared" ca="1" si="20"/>
        <v>1483</v>
      </c>
      <c r="J292" s="1" t="str">
        <f t="shared" ca="1" si="21"/>
        <v>3. Mayor a 6 meses</v>
      </c>
      <c r="K292" t="str">
        <f t="shared" si="19"/>
        <v>NO</v>
      </c>
      <c r="L292" t="s">
        <v>186</v>
      </c>
      <c r="M292" t="s">
        <v>318</v>
      </c>
      <c r="N292" t="s">
        <v>188</v>
      </c>
      <c r="O292" t="s">
        <v>188</v>
      </c>
      <c r="P292" t="str">
        <f t="shared" si="22"/>
        <v>EDUARDO ALONSO DE JESUS SILVA ZUÑIGAEvolución ágil de productos digitalesEVALUACION ANTERIOR</v>
      </c>
      <c r="Q292" t="str">
        <f>BASE[[#This Row],[NombresCalificado]]&amp;BASE[[#This Row],[TipoEvaluacion]]</f>
        <v>EDUARDO ALONSO DE JESUS SILVA ZUÑIGAEVALUACION ANTERIOR</v>
      </c>
      <c r="R292">
        <v>3</v>
      </c>
      <c r="S292" t="s">
        <v>5</v>
      </c>
      <c r="T292" t="s">
        <v>21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">
        <v>325</v>
      </c>
    </row>
    <row r="293" spans="1:31" x14ac:dyDescent="0.25">
      <c r="A293" t="s">
        <v>205</v>
      </c>
      <c r="B293" t="s">
        <v>211</v>
      </c>
      <c r="C293" t="s">
        <v>185</v>
      </c>
      <c r="D293" t="s">
        <v>216</v>
      </c>
      <c r="E293" t="s">
        <v>225</v>
      </c>
      <c r="F293" t="s">
        <v>257</v>
      </c>
      <c r="G293" t="s">
        <v>290</v>
      </c>
      <c r="H293" s="4"/>
      <c r="I293" s="1">
        <f t="shared" ca="1" si="20"/>
        <v>1483</v>
      </c>
      <c r="J293" s="1" t="str">
        <f t="shared" ca="1" si="21"/>
        <v>3. Mayor a 6 meses</v>
      </c>
      <c r="K293" t="str">
        <f t="shared" si="19"/>
        <v>NO</v>
      </c>
      <c r="L293" t="s">
        <v>186</v>
      </c>
      <c r="M293" t="s">
        <v>320</v>
      </c>
      <c r="N293" t="s">
        <v>188</v>
      </c>
      <c r="O293" t="s">
        <v>188</v>
      </c>
      <c r="P293" t="str">
        <f t="shared" si="22"/>
        <v>EDUARDO ALONSO DE JESUS SILVA ZUÑIGAGestión de cambiosEVALUACION ANTERIOR</v>
      </c>
      <c r="Q293" t="str">
        <f>BASE[[#This Row],[NombresCalificado]]&amp;BASE[[#This Row],[TipoEvaluacion]]</f>
        <v>EDUARDO ALONSO DE JESUS SILVA ZUÑIGAEVALUACION ANTERIOR</v>
      </c>
      <c r="R293">
        <v>1</v>
      </c>
      <c r="S293" t="s">
        <v>6</v>
      </c>
      <c r="T293" t="s">
        <v>21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">
        <v>325</v>
      </c>
    </row>
    <row r="294" spans="1:31" x14ac:dyDescent="0.25">
      <c r="A294" t="s">
        <v>205</v>
      </c>
      <c r="B294" t="s">
        <v>211</v>
      </c>
      <c r="C294" t="s">
        <v>185</v>
      </c>
      <c r="D294" t="s">
        <v>216</v>
      </c>
      <c r="E294" t="s">
        <v>225</v>
      </c>
      <c r="F294" t="s">
        <v>257</v>
      </c>
      <c r="G294" t="s">
        <v>290</v>
      </c>
      <c r="H294" s="4"/>
      <c r="I294" s="1">
        <f t="shared" ca="1" si="20"/>
        <v>1483</v>
      </c>
      <c r="J294" s="1" t="str">
        <f t="shared" ca="1" si="21"/>
        <v>3. Mayor a 6 meses</v>
      </c>
      <c r="K294" t="str">
        <f t="shared" si="19"/>
        <v>NO</v>
      </c>
      <c r="L294" t="s">
        <v>186</v>
      </c>
      <c r="M294" t="s">
        <v>320</v>
      </c>
      <c r="N294" t="s">
        <v>188</v>
      </c>
      <c r="O294" t="s">
        <v>188</v>
      </c>
      <c r="P294" t="str">
        <f t="shared" si="22"/>
        <v>EDUARDO ALONSO DE JESUS SILVA ZUÑIGAGestión de cambiosEVALUACION ANTERIOR</v>
      </c>
      <c r="Q294" t="str">
        <f>BASE[[#This Row],[NombresCalificado]]&amp;BASE[[#This Row],[TipoEvaluacion]]</f>
        <v>EDUARDO ALONSO DE JESUS SILVA ZUÑIGAEVALUACION ANTERIOR</v>
      </c>
      <c r="R294">
        <v>1</v>
      </c>
      <c r="S294" t="s">
        <v>6</v>
      </c>
      <c r="T294" t="s">
        <v>21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">
        <v>325</v>
      </c>
    </row>
    <row r="295" spans="1:31" x14ac:dyDescent="0.25">
      <c r="A295" t="s">
        <v>205</v>
      </c>
      <c r="B295" t="s">
        <v>211</v>
      </c>
      <c r="C295" t="s">
        <v>185</v>
      </c>
      <c r="D295" t="s">
        <v>216</v>
      </c>
      <c r="E295" t="s">
        <v>225</v>
      </c>
      <c r="F295" t="s">
        <v>257</v>
      </c>
      <c r="G295" t="s">
        <v>290</v>
      </c>
      <c r="H295" s="4"/>
      <c r="I295" s="1">
        <f t="shared" ca="1" si="20"/>
        <v>1483</v>
      </c>
      <c r="J295" s="1" t="str">
        <f t="shared" ca="1" si="21"/>
        <v>3. Mayor a 6 meses</v>
      </c>
      <c r="K295" t="str">
        <f t="shared" si="19"/>
        <v>NO</v>
      </c>
      <c r="L295" t="s">
        <v>186</v>
      </c>
      <c r="M295" t="s">
        <v>319</v>
      </c>
      <c r="N295" t="s">
        <v>187</v>
      </c>
      <c r="O295" t="s">
        <v>188</v>
      </c>
      <c r="P295" t="str">
        <f t="shared" si="22"/>
        <v>EDUARDO ALONSO DE JESUS SILVA ZUÑIGAStory TellingEVALUACION ANTERIOR</v>
      </c>
      <c r="Q295" t="str">
        <f>BASE[[#This Row],[NombresCalificado]]&amp;BASE[[#This Row],[TipoEvaluacion]]</f>
        <v>EDUARDO ALONSO DE JESUS SILVA ZUÑIGAEVALUACION ANTERIOR</v>
      </c>
      <c r="R295">
        <v>2</v>
      </c>
      <c r="S295" t="s">
        <v>4</v>
      </c>
      <c r="T295" t="s">
        <v>21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">
        <v>325</v>
      </c>
    </row>
    <row r="296" spans="1:31" x14ac:dyDescent="0.25">
      <c r="A296" t="s">
        <v>205</v>
      </c>
      <c r="B296" t="s">
        <v>211</v>
      </c>
      <c r="C296" t="s">
        <v>185</v>
      </c>
      <c r="D296" t="s">
        <v>216</v>
      </c>
      <c r="E296" t="s">
        <v>225</v>
      </c>
      <c r="F296" t="s">
        <v>257</v>
      </c>
      <c r="G296" t="s">
        <v>290</v>
      </c>
      <c r="H296" s="4"/>
      <c r="I296" s="1">
        <f t="shared" ca="1" si="20"/>
        <v>1483</v>
      </c>
      <c r="J296" s="1" t="str">
        <f t="shared" ca="1" si="21"/>
        <v>3. Mayor a 6 meses</v>
      </c>
      <c r="K296" t="str">
        <f t="shared" si="19"/>
        <v>NO</v>
      </c>
      <c r="L296" t="s">
        <v>186</v>
      </c>
      <c r="M296" t="s">
        <v>319</v>
      </c>
      <c r="N296" t="s">
        <v>187</v>
      </c>
      <c r="O296" t="s">
        <v>188</v>
      </c>
      <c r="P296" t="str">
        <f t="shared" si="22"/>
        <v>EDUARDO ALONSO DE JESUS SILVA ZUÑIGAStory TellingEVALUACION ANTERIOR</v>
      </c>
      <c r="Q296" t="str">
        <f>BASE[[#This Row],[NombresCalificado]]&amp;BASE[[#This Row],[TipoEvaluacion]]</f>
        <v>EDUARDO ALONSO DE JESUS SILVA ZUÑIGAEVALUACION ANTERIOR</v>
      </c>
      <c r="R296">
        <v>2</v>
      </c>
      <c r="S296" t="s">
        <v>4</v>
      </c>
      <c r="T296" t="s">
        <v>21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">
        <v>325</v>
      </c>
    </row>
    <row r="297" spans="1:31" x14ac:dyDescent="0.25">
      <c r="A297" t="s">
        <v>205</v>
      </c>
      <c r="B297" t="s">
        <v>211</v>
      </c>
      <c r="C297" t="s">
        <v>185</v>
      </c>
      <c r="D297" t="s">
        <v>216</v>
      </c>
      <c r="E297" t="s">
        <v>225</v>
      </c>
      <c r="F297" t="s">
        <v>257</v>
      </c>
      <c r="G297" t="s">
        <v>290</v>
      </c>
      <c r="H297" s="4"/>
      <c r="I297" s="1">
        <f t="shared" ca="1" si="20"/>
        <v>1483</v>
      </c>
      <c r="J297" s="1" t="str">
        <f t="shared" ca="1" si="21"/>
        <v>3. Mayor a 6 meses</v>
      </c>
      <c r="K297" t="str">
        <f t="shared" si="19"/>
        <v>NO</v>
      </c>
      <c r="L297" t="s">
        <v>186</v>
      </c>
      <c r="M297" t="s">
        <v>198</v>
      </c>
      <c r="N297" t="s">
        <v>187</v>
      </c>
      <c r="O297" t="s">
        <v>188</v>
      </c>
      <c r="P297" t="str">
        <f t="shared" si="22"/>
        <v>EDUARDO ALONSO DE JESUS SILVA ZUÑIGACaptura de valorEVALUACION ANTERIOR</v>
      </c>
      <c r="Q297" t="str">
        <f>BASE[[#This Row],[NombresCalificado]]&amp;BASE[[#This Row],[TipoEvaluacion]]</f>
        <v>EDUARDO ALONSO DE JESUS SILVA ZUÑIGAEVALUACION ANTERIOR</v>
      </c>
      <c r="R297">
        <v>2</v>
      </c>
      <c r="S297" t="s">
        <v>4</v>
      </c>
      <c r="T297" t="s">
        <v>21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">
        <v>325</v>
      </c>
    </row>
    <row r="298" spans="1:31" x14ac:dyDescent="0.25">
      <c r="A298" t="s">
        <v>205</v>
      </c>
      <c r="B298" t="s">
        <v>211</v>
      </c>
      <c r="C298" t="s">
        <v>185</v>
      </c>
      <c r="D298" t="s">
        <v>216</v>
      </c>
      <c r="E298" t="s">
        <v>225</v>
      </c>
      <c r="F298" t="s">
        <v>257</v>
      </c>
      <c r="G298" t="s">
        <v>290</v>
      </c>
      <c r="H298" s="4"/>
      <c r="I298" s="1">
        <f t="shared" ca="1" si="20"/>
        <v>1483</v>
      </c>
      <c r="J298" s="1" t="str">
        <f t="shared" ca="1" si="21"/>
        <v>3. Mayor a 6 meses</v>
      </c>
      <c r="K298" t="str">
        <f t="shared" si="19"/>
        <v>NO</v>
      </c>
      <c r="L298" t="s">
        <v>186</v>
      </c>
      <c r="M298" t="s">
        <v>321</v>
      </c>
      <c r="N298" t="s">
        <v>29</v>
      </c>
      <c r="O298" t="s">
        <v>29</v>
      </c>
      <c r="P298" t="str">
        <f t="shared" si="22"/>
        <v>EDUARDO ALONSO DE JESUS SILVA ZUÑIGAInnovaciónEVALUACION ANTERIOR</v>
      </c>
      <c r="Q298" t="str">
        <f>BASE[[#This Row],[NombresCalificado]]&amp;BASE[[#This Row],[TipoEvaluacion]]</f>
        <v>EDUARDO ALONSO DE JESUS SILVA ZUÑIGAEVALUACION ANTERIOR</v>
      </c>
      <c r="R298">
        <v>2</v>
      </c>
      <c r="S298" t="s">
        <v>4</v>
      </c>
      <c r="T298" t="s">
        <v>21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">
        <v>325</v>
      </c>
    </row>
    <row r="299" spans="1:31" x14ac:dyDescent="0.25">
      <c r="A299" t="s">
        <v>205</v>
      </c>
      <c r="B299" t="s">
        <v>211</v>
      </c>
      <c r="C299" t="s">
        <v>185</v>
      </c>
      <c r="D299" t="s">
        <v>216</v>
      </c>
      <c r="E299" t="s">
        <v>225</v>
      </c>
      <c r="F299" t="s">
        <v>257</v>
      </c>
      <c r="G299" t="s">
        <v>290</v>
      </c>
      <c r="H299" s="4"/>
      <c r="I299" s="1">
        <f t="shared" ca="1" si="20"/>
        <v>1483</v>
      </c>
      <c r="J299" s="1" t="str">
        <f t="shared" ca="1" si="21"/>
        <v>3. Mayor a 6 meses</v>
      </c>
      <c r="K299" t="str">
        <f t="shared" si="19"/>
        <v>NO</v>
      </c>
      <c r="L299" t="s">
        <v>186</v>
      </c>
      <c r="M299" t="s">
        <v>321</v>
      </c>
      <c r="N299" t="s">
        <v>29</v>
      </c>
      <c r="O299" t="s">
        <v>29</v>
      </c>
      <c r="P299" t="str">
        <f t="shared" si="22"/>
        <v>EDUARDO ALONSO DE JESUS SILVA ZUÑIGAInnovaciónEVALUACION ANTERIOR</v>
      </c>
      <c r="Q299" t="str">
        <f>BASE[[#This Row],[NombresCalificado]]&amp;BASE[[#This Row],[TipoEvaluacion]]</f>
        <v>EDUARDO ALONSO DE JESUS SILVA ZUÑIGAEVALUACION ANTERIOR</v>
      </c>
      <c r="R299">
        <v>2</v>
      </c>
      <c r="S299" t="s">
        <v>4</v>
      </c>
      <c r="T299" t="s">
        <v>21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325</v>
      </c>
    </row>
    <row r="300" spans="1:31" x14ac:dyDescent="0.25">
      <c r="A300" t="s">
        <v>205</v>
      </c>
      <c r="B300" t="s">
        <v>211</v>
      </c>
      <c r="C300" t="s">
        <v>185</v>
      </c>
      <c r="D300" t="s">
        <v>216</v>
      </c>
      <c r="E300" t="s">
        <v>225</v>
      </c>
      <c r="F300" t="s">
        <v>257</v>
      </c>
      <c r="G300" t="s">
        <v>290</v>
      </c>
      <c r="H300" s="4"/>
      <c r="I300" s="1">
        <f t="shared" ca="1" si="20"/>
        <v>1483</v>
      </c>
      <c r="J300" s="1" t="str">
        <f t="shared" ca="1" si="21"/>
        <v>3. Mayor a 6 meses</v>
      </c>
      <c r="K300" t="str">
        <f t="shared" si="19"/>
        <v>NO</v>
      </c>
      <c r="L300" t="s">
        <v>186</v>
      </c>
      <c r="M300" t="s">
        <v>198</v>
      </c>
      <c r="N300" t="s">
        <v>187</v>
      </c>
      <c r="O300" t="s">
        <v>188</v>
      </c>
      <c r="P300" t="str">
        <f t="shared" si="22"/>
        <v>EDUARDO ALONSO DE JESUS SILVA ZUÑIGACaptura de valorEVALUACION ANTERIOR</v>
      </c>
      <c r="Q300" t="str">
        <f>BASE[[#This Row],[NombresCalificado]]&amp;BASE[[#This Row],[TipoEvaluacion]]</f>
        <v>EDUARDO ALONSO DE JESUS SILVA ZUÑIGAEVALUACION ANTERIOR</v>
      </c>
      <c r="R300">
        <v>2</v>
      </c>
      <c r="S300" t="s">
        <v>4</v>
      </c>
      <c r="T300" t="s">
        <v>21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325</v>
      </c>
    </row>
    <row r="301" spans="1:31" x14ac:dyDescent="0.25">
      <c r="A301" t="s">
        <v>205</v>
      </c>
      <c r="B301" t="s">
        <v>211</v>
      </c>
      <c r="C301" t="s">
        <v>185</v>
      </c>
      <c r="D301" t="s">
        <v>216</v>
      </c>
      <c r="E301" t="s">
        <v>225</v>
      </c>
      <c r="F301" t="s">
        <v>257</v>
      </c>
      <c r="G301" t="s">
        <v>290</v>
      </c>
      <c r="H301" s="4"/>
      <c r="I301" s="1">
        <f t="shared" ca="1" si="20"/>
        <v>1483</v>
      </c>
      <c r="J301" s="1" t="str">
        <f t="shared" ca="1" si="21"/>
        <v>3. Mayor a 6 meses</v>
      </c>
      <c r="K301" t="str">
        <f t="shared" si="19"/>
        <v>NO</v>
      </c>
      <c r="L301" t="s">
        <v>186</v>
      </c>
      <c r="M301" t="s">
        <v>323</v>
      </c>
      <c r="N301" t="s">
        <v>188</v>
      </c>
      <c r="O301" t="s">
        <v>188</v>
      </c>
      <c r="P301" t="str">
        <f t="shared" si="22"/>
        <v>EDUARDO ALONSO DE JESUS SILVA ZUÑIGAPrincipios de seguridadEVALUACION ANTERIOR</v>
      </c>
      <c r="Q301" t="str">
        <f>BASE[[#This Row],[NombresCalificado]]&amp;BASE[[#This Row],[TipoEvaluacion]]</f>
        <v>EDUARDO ALONSO DE JESUS SILVA ZUÑIGAEVALUACION ANTERIOR</v>
      </c>
      <c r="R301">
        <v>2</v>
      </c>
      <c r="S301" t="s">
        <v>4</v>
      </c>
      <c r="T301" t="s">
        <v>21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325</v>
      </c>
    </row>
    <row r="302" spans="1:31" x14ac:dyDescent="0.25">
      <c r="A302" t="s">
        <v>205</v>
      </c>
      <c r="B302" t="s">
        <v>211</v>
      </c>
      <c r="C302" t="s">
        <v>185</v>
      </c>
      <c r="D302" t="s">
        <v>216</v>
      </c>
      <c r="E302" t="s">
        <v>225</v>
      </c>
      <c r="F302" t="s">
        <v>257</v>
      </c>
      <c r="G302" t="s">
        <v>290</v>
      </c>
      <c r="H302" s="4"/>
      <c r="I302" s="1">
        <f t="shared" ca="1" si="20"/>
        <v>1483</v>
      </c>
      <c r="J302" s="1" t="str">
        <f t="shared" ca="1" si="21"/>
        <v>3. Mayor a 6 meses</v>
      </c>
      <c r="K302" t="str">
        <f t="shared" si="19"/>
        <v>NO</v>
      </c>
      <c r="L302" t="s">
        <v>186</v>
      </c>
      <c r="M302" t="s">
        <v>322</v>
      </c>
      <c r="N302" t="s">
        <v>29</v>
      </c>
      <c r="O302" t="s">
        <v>29</v>
      </c>
      <c r="P302" t="str">
        <f t="shared" si="22"/>
        <v>EDUARDO ALONSO DE JESUS SILVA ZUÑIGAModelos BancariosEVALUACION ANTERIOR</v>
      </c>
      <c r="Q302" t="str">
        <f>BASE[[#This Row],[NombresCalificado]]&amp;BASE[[#This Row],[TipoEvaluacion]]</f>
        <v>EDUARDO ALONSO DE JESUS SILVA ZUÑIGAEVALUACION ANTERIOR</v>
      </c>
      <c r="R302">
        <v>3</v>
      </c>
      <c r="S302" t="s">
        <v>5</v>
      </c>
      <c r="T302" t="s">
        <v>21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325</v>
      </c>
    </row>
    <row r="303" spans="1:31" x14ac:dyDescent="0.25">
      <c r="A303" t="s">
        <v>205</v>
      </c>
      <c r="B303" t="s">
        <v>211</v>
      </c>
      <c r="C303" t="s">
        <v>185</v>
      </c>
      <c r="D303" t="s">
        <v>216</v>
      </c>
      <c r="E303" t="s">
        <v>225</v>
      </c>
      <c r="F303" t="s">
        <v>257</v>
      </c>
      <c r="G303" t="s">
        <v>290</v>
      </c>
      <c r="H303" s="4"/>
      <c r="I303" s="1">
        <f t="shared" ca="1" si="20"/>
        <v>1483</v>
      </c>
      <c r="J303" s="1" t="str">
        <f t="shared" ca="1" si="21"/>
        <v>3. Mayor a 6 meses</v>
      </c>
      <c r="K303" t="str">
        <f t="shared" si="19"/>
        <v>NO</v>
      </c>
      <c r="L303" t="s">
        <v>186</v>
      </c>
      <c r="M303" t="s">
        <v>323</v>
      </c>
      <c r="N303" t="s">
        <v>188</v>
      </c>
      <c r="O303" t="s">
        <v>188</v>
      </c>
      <c r="P303" t="str">
        <f t="shared" si="22"/>
        <v>EDUARDO ALONSO DE JESUS SILVA ZUÑIGAPrincipios de seguridadEVALUACION ANTERIOR</v>
      </c>
      <c r="Q303" t="str">
        <f>BASE[[#This Row],[NombresCalificado]]&amp;BASE[[#This Row],[TipoEvaluacion]]</f>
        <v>EDUARDO ALONSO DE JESUS SILVA ZUÑIGAEVALUACION ANTERIOR</v>
      </c>
      <c r="R303">
        <v>2</v>
      </c>
      <c r="S303" t="s">
        <v>4</v>
      </c>
      <c r="T303" t="s">
        <v>21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325</v>
      </c>
    </row>
    <row r="304" spans="1:31" x14ac:dyDescent="0.25">
      <c r="A304" t="s">
        <v>205</v>
      </c>
      <c r="B304" t="s">
        <v>211</v>
      </c>
      <c r="C304" t="s">
        <v>185</v>
      </c>
      <c r="D304" t="s">
        <v>216</v>
      </c>
      <c r="E304" t="s">
        <v>225</v>
      </c>
      <c r="F304" t="s">
        <v>257</v>
      </c>
      <c r="G304" t="s">
        <v>290</v>
      </c>
      <c r="H304" s="4"/>
      <c r="I304" s="1">
        <f t="shared" ca="1" si="20"/>
        <v>1483</v>
      </c>
      <c r="J304" s="1" t="str">
        <f t="shared" ca="1" si="21"/>
        <v>3. Mayor a 6 meses</v>
      </c>
      <c r="K304" t="str">
        <f t="shared" si="19"/>
        <v>NO</v>
      </c>
      <c r="L304" t="s">
        <v>186</v>
      </c>
      <c r="M304" t="s">
        <v>322</v>
      </c>
      <c r="N304" t="s">
        <v>29</v>
      </c>
      <c r="O304" t="s">
        <v>29</v>
      </c>
      <c r="P304" t="str">
        <f t="shared" si="22"/>
        <v>EDUARDO ALONSO DE JESUS SILVA ZUÑIGAModelos BancariosEVALUACION ANTERIOR</v>
      </c>
      <c r="Q304" t="str">
        <f>BASE[[#This Row],[NombresCalificado]]&amp;BASE[[#This Row],[TipoEvaluacion]]</f>
        <v>EDUARDO ALONSO DE JESUS SILVA ZUÑIGAEVALUACION ANTERIOR</v>
      </c>
      <c r="R304">
        <v>3</v>
      </c>
      <c r="S304" t="s">
        <v>5</v>
      </c>
      <c r="T304" t="s">
        <v>21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325</v>
      </c>
    </row>
    <row r="305" spans="1:31" x14ac:dyDescent="0.25">
      <c r="A305" t="s">
        <v>205</v>
      </c>
      <c r="B305" t="s">
        <v>211</v>
      </c>
      <c r="C305" t="s">
        <v>185</v>
      </c>
      <c r="D305" t="s">
        <v>216</v>
      </c>
      <c r="E305" t="s">
        <v>225</v>
      </c>
      <c r="F305" t="s">
        <v>257</v>
      </c>
      <c r="G305" t="s">
        <v>290</v>
      </c>
      <c r="H305" s="4"/>
      <c r="I305" s="1">
        <f t="shared" ca="1" si="20"/>
        <v>1483</v>
      </c>
      <c r="J305" s="1" t="str">
        <f t="shared" ca="1" si="21"/>
        <v>3. Mayor a 6 meses</v>
      </c>
      <c r="K305" t="str">
        <f t="shared" si="19"/>
        <v>NO</v>
      </c>
      <c r="L305" t="s">
        <v>186</v>
      </c>
      <c r="M305" t="s">
        <v>324</v>
      </c>
      <c r="N305" t="s">
        <v>29</v>
      </c>
      <c r="O305" t="s">
        <v>29</v>
      </c>
      <c r="P305" t="str">
        <f t="shared" si="22"/>
        <v>EDUARDO ALONSO DE JESUS SILVA ZUÑIGAFrameworks de arquitectura empresarialEVALUACION ANTERIOR</v>
      </c>
      <c r="Q305" t="str">
        <f>BASE[[#This Row],[NombresCalificado]]&amp;BASE[[#This Row],[TipoEvaluacion]]</f>
        <v>EDUARDO ALONSO DE JESUS SILVA ZUÑIGAEVALUACION ANTERIOR</v>
      </c>
      <c r="R305">
        <v>3</v>
      </c>
      <c r="S305" t="s">
        <v>5</v>
      </c>
      <c r="T305" t="s">
        <v>21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325</v>
      </c>
    </row>
    <row r="306" spans="1:31" x14ac:dyDescent="0.25">
      <c r="A306" t="s">
        <v>205</v>
      </c>
      <c r="B306" t="s">
        <v>211</v>
      </c>
      <c r="C306" t="s">
        <v>185</v>
      </c>
      <c r="D306" t="s">
        <v>216</v>
      </c>
      <c r="E306" t="s">
        <v>225</v>
      </c>
      <c r="F306" t="s">
        <v>257</v>
      </c>
      <c r="G306" t="s">
        <v>290</v>
      </c>
      <c r="H306" s="4"/>
      <c r="I306" s="1">
        <f t="shared" ca="1" si="20"/>
        <v>1483</v>
      </c>
      <c r="J306" s="1" t="str">
        <f t="shared" ca="1" si="21"/>
        <v>3. Mayor a 6 meses</v>
      </c>
      <c r="K306" t="str">
        <f t="shared" si="19"/>
        <v>NO</v>
      </c>
      <c r="L306" t="s">
        <v>186</v>
      </c>
      <c r="M306" t="s">
        <v>324</v>
      </c>
      <c r="N306" t="s">
        <v>29</v>
      </c>
      <c r="O306" t="s">
        <v>29</v>
      </c>
      <c r="P306" t="str">
        <f t="shared" si="22"/>
        <v>EDUARDO ALONSO DE JESUS SILVA ZUÑIGAFrameworks de arquitectura empresarialEVALUACION ANTERIOR</v>
      </c>
      <c r="Q306" t="str">
        <f>BASE[[#This Row],[NombresCalificado]]&amp;BASE[[#This Row],[TipoEvaluacion]]</f>
        <v>EDUARDO ALONSO DE JESUS SILVA ZUÑIGAEVALUACION ANTERIOR</v>
      </c>
      <c r="R306">
        <v>3</v>
      </c>
      <c r="S306" t="s">
        <v>5</v>
      </c>
      <c r="T306" t="s">
        <v>21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325</v>
      </c>
    </row>
    <row r="307" spans="1:31" x14ac:dyDescent="0.25">
      <c r="A307" t="s">
        <v>205</v>
      </c>
      <c r="B307" t="s">
        <v>211</v>
      </c>
      <c r="C307" t="s">
        <v>185</v>
      </c>
      <c r="D307" t="s">
        <v>216</v>
      </c>
      <c r="E307" t="s">
        <v>225</v>
      </c>
      <c r="F307" t="s">
        <v>257</v>
      </c>
      <c r="G307" t="s">
        <v>290</v>
      </c>
      <c r="H307" s="4"/>
      <c r="I307" s="1">
        <f t="shared" ca="1" si="20"/>
        <v>1483</v>
      </c>
      <c r="J307" s="1" t="str">
        <f t="shared" ca="1" si="21"/>
        <v>3. Mayor a 6 meses</v>
      </c>
      <c r="K307" t="str">
        <f t="shared" si="19"/>
        <v>NO</v>
      </c>
      <c r="L307" t="s">
        <v>186</v>
      </c>
      <c r="M307" t="s">
        <v>193</v>
      </c>
      <c r="N307" t="s">
        <v>188</v>
      </c>
      <c r="O307" t="s">
        <v>188</v>
      </c>
      <c r="P307" t="str">
        <f t="shared" si="22"/>
        <v>EDUARDO ALONSO DE JESUS SILVA ZUÑIGACloudEVALUACION ANTERIOR</v>
      </c>
      <c r="Q307" t="str">
        <f>BASE[[#This Row],[NombresCalificado]]&amp;BASE[[#This Row],[TipoEvaluacion]]</f>
        <v>EDUARDO ALONSO DE JESUS SILVA ZUÑIGAEVALUACION ANTERIOR</v>
      </c>
      <c r="R307">
        <v>1</v>
      </c>
      <c r="S307" t="s">
        <v>6</v>
      </c>
      <c r="T307" t="s">
        <v>21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325</v>
      </c>
    </row>
    <row r="308" spans="1:31" x14ac:dyDescent="0.25">
      <c r="A308" t="s">
        <v>205</v>
      </c>
      <c r="B308" t="s">
        <v>211</v>
      </c>
      <c r="C308" t="s">
        <v>185</v>
      </c>
      <c r="D308" t="s">
        <v>216</v>
      </c>
      <c r="E308" t="s">
        <v>226</v>
      </c>
      <c r="F308" t="s">
        <v>258</v>
      </c>
      <c r="G308" t="s">
        <v>291</v>
      </c>
      <c r="H308" s="4"/>
      <c r="I308" s="1">
        <f t="shared" ca="1" si="20"/>
        <v>1483</v>
      </c>
      <c r="J308" s="1" t="str">
        <f t="shared" ca="1" si="21"/>
        <v>3. Mayor a 6 meses</v>
      </c>
      <c r="K308" t="str">
        <f t="shared" si="19"/>
        <v>NO</v>
      </c>
      <c r="L308" t="s">
        <v>186</v>
      </c>
      <c r="M308" t="s">
        <v>193</v>
      </c>
      <c r="N308" t="s">
        <v>188</v>
      </c>
      <c r="O308" t="s">
        <v>188</v>
      </c>
      <c r="P308" t="str">
        <f t="shared" si="22"/>
        <v>ALESSANDRO PATRICIO TORRES CALDERONCloudEVALUACION ANTERIOR</v>
      </c>
      <c r="Q308" t="str">
        <f>BASE[[#This Row],[NombresCalificado]]&amp;BASE[[#This Row],[TipoEvaluacion]]</f>
        <v>ALESSANDRO PATRICIO TORRES CALDERONEVALUACION ANTERIOR</v>
      </c>
      <c r="R308">
        <v>2</v>
      </c>
      <c r="S308" t="s">
        <v>4</v>
      </c>
      <c r="T308" t="s">
        <v>21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2</v>
      </c>
      <c r="Z308" s="17" t="str" cm="1">
        <f t="array" ref="Z308">_xlfn.IFS(Y308=0,"No evidenciado",Y308=1,"Novato",Y308=2,"Principiante avanzado",Y308=3,"Competente",Y308=4,"Proficiente",Y308=5,"Master")</f>
        <v>Principiante avanzado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325</v>
      </c>
    </row>
    <row r="309" spans="1:31" x14ac:dyDescent="0.25">
      <c r="A309" t="s">
        <v>205</v>
      </c>
      <c r="B309" t="s">
        <v>211</v>
      </c>
      <c r="C309" t="s">
        <v>185</v>
      </c>
      <c r="D309" t="s">
        <v>216</v>
      </c>
      <c r="E309" t="s">
        <v>226</v>
      </c>
      <c r="F309" t="s">
        <v>258</v>
      </c>
      <c r="G309" t="s">
        <v>291</v>
      </c>
      <c r="H309" s="4"/>
      <c r="I309" s="1">
        <f t="shared" ca="1" si="20"/>
        <v>1483</v>
      </c>
      <c r="J309" s="1" t="str">
        <f t="shared" ca="1" si="21"/>
        <v>3. Mayor a 6 meses</v>
      </c>
      <c r="K309" t="str">
        <f t="shared" si="19"/>
        <v>NO</v>
      </c>
      <c r="L309" t="s">
        <v>186</v>
      </c>
      <c r="M309" t="s">
        <v>322</v>
      </c>
      <c r="N309" t="s">
        <v>29</v>
      </c>
      <c r="O309" t="s">
        <v>29</v>
      </c>
      <c r="P309" t="str">
        <f t="shared" si="22"/>
        <v>ALESSANDRO PATRICIO TORRES CALDERONModelos BancariosEVALUACION ANTERIOR</v>
      </c>
      <c r="Q309" t="str">
        <f>BASE[[#This Row],[NombresCalificado]]&amp;BASE[[#This Row],[TipoEvaluacion]]</f>
        <v>ALESSANDRO PATRICIO TORRES CALDERONEVALUACION ANTERIOR</v>
      </c>
      <c r="R309">
        <v>2</v>
      </c>
      <c r="S309" t="s">
        <v>4</v>
      </c>
      <c r="T309" t="s">
        <v>21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2</v>
      </c>
      <c r="Z309" s="17" t="str" cm="1">
        <f t="array" ref="Z309">_xlfn.IFS(Y309=0,"No evidenciado",Y309=1,"Novato",Y309=2,"Principiante avanzado",Y309=3,"Competente",Y309=4,"Proficiente",Y309=5,"Master")</f>
        <v>Principiante avanzado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325</v>
      </c>
    </row>
    <row r="310" spans="1:31" x14ac:dyDescent="0.25">
      <c r="A310" t="s">
        <v>205</v>
      </c>
      <c r="B310" t="s">
        <v>211</v>
      </c>
      <c r="C310" t="s">
        <v>185</v>
      </c>
      <c r="D310" t="s">
        <v>216</v>
      </c>
      <c r="E310" t="s">
        <v>226</v>
      </c>
      <c r="F310" t="s">
        <v>258</v>
      </c>
      <c r="G310" t="s">
        <v>291</v>
      </c>
      <c r="H310" s="4"/>
      <c r="I310" s="1">
        <f t="shared" ca="1" si="20"/>
        <v>1483</v>
      </c>
      <c r="J310" s="1" t="str">
        <f t="shared" ca="1" si="21"/>
        <v>3. Mayor a 6 meses</v>
      </c>
      <c r="K310" t="str">
        <f t="shared" si="19"/>
        <v>NO</v>
      </c>
      <c r="L310" t="s">
        <v>186</v>
      </c>
      <c r="M310" t="s">
        <v>324</v>
      </c>
      <c r="N310" t="s">
        <v>29</v>
      </c>
      <c r="O310" t="s">
        <v>29</v>
      </c>
      <c r="P310" t="str">
        <f t="shared" si="22"/>
        <v>ALESSANDRO PATRICIO TORRES CALDERONFrameworks de arquitectura empresarialEVALUACION ANTERIOR</v>
      </c>
      <c r="Q310" t="str">
        <f>BASE[[#This Row],[NombresCalificado]]&amp;BASE[[#This Row],[TipoEvaluacion]]</f>
        <v>ALESSANDRO PATRICIO TORRES CALDERONEVALUACION ANTERIOR</v>
      </c>
      <c r="R310">
        <v>2</v>
      </c>
      <c r="S310" t="s">
        <v>4</v>
      </c>
      <c r="T310" t="s">
        <v>21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2</v>
      </c>
      <c r="Z310" s="17" t="str" cm="1">
        <f t="array" ref="Z310">_xlfn.IFS(Y310=0,"No evidenciado",Y310=1,"Novato",Y310=2,"Principiante avanzado",Y310=3,"Competente",Y310=4,"Proficiente",Y310=5,"Master")</f>
        <v>Principiante avanzado</v>
      </c>
      <c r="AA310" s="17">
        <v>3</v>
      </c>
      <c r="AB310" s="17" t="str" cm="1">
        <f t="array" ref="AB310">_xlfn.IFS(AA310=0,"No evidenciado",AA310=1,"Novato",AA310=2,"Principiante avanzado",AA310=3,"Competente",AA310=4,"Proficiente",AA310=5,"Master")</f>
        <v>Competente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325</v>
      </c>
    </row>
    <row r="311" spans="1:31" x14ac:dyDescent="0.25">
      <c r="A311" t="s">
        <v>205</v>
      </c>
      <c r="B311" t="s">
        <v>211</v>
      </c>
      <c r="C311" t="s">
        <v>185</v>
      </c>
      <c r="D311" t="s">
        <v>216</v>
      </c>
      <c r="E311" t="s">
        <v>226</v>
      </c>
      <c r="F311" t="s">
        <v>258</v>
      </c>
      <c r="G311" t="s">
        <v>291</v>
      </c>
      <c r="H311" s="4"/>
      <c r="I311" s="1">
        <f t="shared" ca="1" si="20"/>
        <v>1483</v>
      </c>
      <c r="J311" s="1" t="str">
        <f t="shared" ca="1" si="21"/>
        <v>3. Mayor a 6 meses</v>
      </c>
      <c r="K311" t="str">
        <f t="shared" si="19"/>
        <v>NO</v>
      </c>
      <c r="L311" t="s">
        <v>186</v>
      </c>
      <c r="M311" t="s">
        <v>323</v>
      </c>
      <c r="N311" t="s">
        <v>188</v>
      </c>
      <c r="O311" t="s">
        <v>188</v>
      </c>
      <c r="P311" t="str">
        <f t="shared" si="22"/>
        <v>ALESSANDRO PATRICIO TORRES CALDERONPrincipios de seguridadEVALUACION ANTERIOR</v>
      </c>
      <c r="Q311" t="str">
        <f>BASE[[#This Row],[NombresCalificado]]&amp;BASE[[#This Row],[TipoEvaluacion]]</f>
        <v>ALESSANDRO PATRICIO TORRES CALDERONEVALUACION ANTERIOR</v>
      </c>
      <c r="R311">
        <v>2</v>
      </c>
      <c r="S311" t="s">
        <v>4</v>
      </c>
      <c r="T311" t="s">
        <v>21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2</v>
      </c>
      <c r="Z311" s="17" t="str" cm="1">
        <f t="array" ref="Z311">_xlfn.IFS(Y311=0,"No evidenciado",Y311=1,"Novato",Y311=2,"Principiante avanzado",Y311=3,"Competente",Y311=4,"Proficiente",Y311=5,"Master")</f>
        <v>Principiante avanzado</v>
      </c>
      <c r="AA311" s="17">
        <v>3</v>
      </c>
      <c r="AB311" s="17" t="str" cm="1">
        <f t="array" ref="AB311">_xlfn.IFS(AA311=0,"No evidenciado",AA311=1,"Novato",AA311=2,"Principiante avanzado",AA311=3,"Competente",AA311=4,"Proficiente",AA311=5,"Master")</f>
        <v>Competente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325</v>
      </c>
    </row>
    <row r="312" spans="1:31" x14ac:dyDescent="0.25">
      <c r="A312" t="s">
        <v>205</v>
      </c>
      <c r="B312" t="s">
        <v>211</v>
      </c>
      <c r="C312" t="s">
        <v>185</v>
      </c>
      <c r="D312" t="s">
        <v>216</v>
      </c>
      <c r="E312" t="s">
        <v>226</v>
      </c>
      <c r="F312" t="s">
        <v>258</v>
      </c>
      <c r="G312" t="s">
        <v>291</v>
      </c>
      <c r="H312" s="4"/>
      <c r="I312" s="1">
        <f t="shared" ca="1" si="20"/>
        <v>1483</v>
      </c>
      <c r="J312" s="1" t="str">
        <f t="shared" ca="1" si="21"/>
        <v>3. Mayor a 6 meses</v>
      </c>
      <c r="K312" t="str">
        <f t="shared" si="19"/>
        <v>NO</v>
      </c>
      <c r="L312" t="s">
        <v>186</v>
      </c>
      <c r="M312" t="s">
        <v>321</v>
      </c>
      <c r="N312" t="s">
        <v>29</v>
      </c>
      <c r="O312" t="s">
        <v>29</v>
      </c>
      <c r="P312" t="str">
        <f t="shared" si="22"/>
        <v>ALESSANDRO PATRICIO TORRES CALDERONInnovaciónEVALUACION ANTERIOR</v>
      </c>
      <c r="Q312" t="str">
        <f>BASE[[#This Row],[NombresCalificado]]&amp;BASE[[#This Row],[TipoEvaluacion]]</f>
        <v>ALESSANDRO PATRICIO TORRES CALDERONEVALUACION ANTERIOR</v>
      </c>
      <c r="R312">
        <v>2</v>
      </c>
      <c r="S312" t="s">
        <v>4</v>
      </c>
      <c r="T312" t="s">
        <v>21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2</v>
      </c>
      <c r="Z312" s="17" t="str" cm="1">
        <f t="array" ref="Z312">_xlfn.IFS(Y312=0,"No evidenciado",Y312=1,"Novato",Y312=2,"Principiante avanzado",Y312=3,"Competente",Y312=4,"Proficiente",Y312=5,"Master")</f>
        <v>Principiante avanzado</v>
      </c>
      <c r="AA312" s="17">
        <v>3</v>
      </c>
      <c r="AB312" s="17" t="str" cm="1">
        <f t="array" ref="AB312">_xlfn.IFS(AA312=0,"No evidenciado",AA312=1,"Novato",AA312=2,"Principiante avanzado",AA312=3,"Competente",AA312=4,"Proficiente",AA312=5,"Master")</f>
        <v>Competente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325</v>
      </c>
    </row>
    <row r="313" spans="1:31" x14ac:dyDescent="0.25">
      <c r="A313" t="s">
        <v>205</v>
      </c>
      <c r="B313" t="s">
        <v>211</v>
      </c>
      <c r="C313" t="s">
        <v>185</v>
      </c>
      <c r="D313" t="s">
        <v>216</v>
      </c>
      <c r="E313" t="s">
        <v>226</v>
      </c>
      <c r="F313" t="s">
        <v>258</v>
      </c>
      <c r="G313" t="s">
        <v>291</v>
      </c>
      <c r="H313" s="4"/>
      <c r="I313" s="1">
        <f t="shared" ca="1" si="20"/>
        <v>1483</v>
      </c>
      <c r="J313" s="1" t="str">
        <f t="shared" ca="1" si="21"/>
        <v>3. Mayor a 6 meses</v>
      </c>
      <c r="K313" t="str">
        <f t="shared" si="19"/>
        <v>NO</v>
      </c>
      <c r="L313" t="s">
        <v>186</v>
      </c>
      <c r="M313" t="s">
        <v>198</v>
      </c>
      <c r="N313" t="s">
        <v>187</v>
      </c>
      <c r="O313" t="s">
        <v>188</v>
      </c>
      <c r="P313" t="str">
        <f t="shared" si="22"/>
        <v>ALESSANDRO PATRICIO TORRES CALDERONCaptura de valorEVALUACION ANTERIOR</v>
      </c>
      <c r="Q313" t="str">
        <f>BASE[[#This Row],[NombresCalificado]]&amp;BASE[[#This Row],[TipoEvaluacion]]</f>
        <v>ALESSANDRO PATRICIO TORRES CALDERONEVALUACION ANTERIOR</v>
      </c>
      <c r="R313">
        <v>1</v>
      </c>
      <c r="S313" t="s">
        <v>6</v>
      </c>
      <c r="T313" t="s">
        <v>21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2</v>
      </c>
      <c r="Z313" s="17" t="str" cm="1">
        <f t="array" ref="Z313">_xlfn.IFS(Y313=0,"No evidenciado",Y313=1,"Novato",Y313=2,"Principiante avanzado",Y313=3,"Competente",Y313=4,"Proficiente",Y313=5,"Master")</f>
        <v>Principiante avanzado</v>
      </c>
      <c r="AA313" s="17">
        <v>3</v>
      </c>
      <c r="AB313" s="17" t="str" cm="1">
        <f t="array" ref="AB313">_xlfn.IFS(AA313=0,"No evidenciado",AA313=1,"Novato",AA313=2,"Principiante avanzado",AA313=3,"Competente",AA313=4,"Proficiente",AA313=5,"Master")</f>
        <v>Competente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325</v>
      </c>
    </row>
    <row r="314" spans="1:31" x14ac:dyDescent="0.25">
      <c r="A314" t="s">
        <v>205</v>
      </c>
      <c r="B314" t="s">
        <v>211</v>
      </c>
      <c r="C314" t="s">
        <v>185</v>
      </c>
      <c r="D314" t="s">
        <v>216</v>
      </c>
      <c r="E314" t="s">
        <v>226</v>
      </c>
      <c r="F314" t="s">
        <v>258</v>
      </c>
      <c r="G314" t="s">
        <v>291</v>
      </c>
      <c r="H314" s="4"/>
      <c r="I314" s="1">
        <f t="shared" ca="1" si="20"/>
        <v>1483</v>
      </c>
      <c r="J314" s="1" t="str">
        <f t="shared" ca="1" si="21"/>
        <v>3. Mayor a 6 meses</v>
      </c>
      <c r="K314" t="str">
        <f t="shared" si="19"/>
        <v>NO</v>
      </c>
      <c r="L314" t="s">
        <v>186</v>
      </c>
      <c r="M314" t="s">
        <v>320</v>
      </c>
      <c r="N314" t="s">
        <v>188</v>
      </c>
      <c r="O314" t="s">
        <v>188</v>
      </c>
      <c r="P314" t="str">
        <f t="shared" si="22"/>
        <v>ALESSANDRO PATRICIO TORRES CALDERONGestión de cambiosEVALUACION ANTERIOR</v>
      </c>
      <c r="Q314" t="str">
        <f>BASE[[#This Row],[NombresCalificado]]&amp;BASE[[#This Row],[TipoEvaluacion]]</f>
        <v>ALESSANDRO PATRICIO TORRES CALDERONEVALUACION ANTERIOR</v>
      </c>
      <c r="R314">
        <v>1</v>
      </c>
      <c r="S314" t="s">
        <v>6</v>
      </c>
      <c r="T314" t="s">
        <v>21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2</v>
      </c>
      <c r="Z314" s="17" t="str" cm="1">
        <f t="array" ref="Z314">_xlfn.IFS(Y314=0,"No evidenciado",Y314=1,"Novato",Y314=2,"Principiante avanzado",Y314=3,"Competente",Y314=4,"Proficiente",Y314=5,"Master")</f>
        <v>Principiante avanzado</v>
      </c>
      <c r="AA314" s="17">
        <v>3</v>
      </c>
      <c r="AB314" s="17" t="str" cm="1">
        <f t="array" ref="AB314">_xlfn.IFS(AA314=0,"No evidenciado",AA314=1,"Novato",AA314=2,"Principiante avanzado",AA314=3,"Competente",AA314=4,"Proficiente",AA314=5,"Master")</f>
        <v>Competente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325</v>
      </c>
    </row>
    <row r="315" spans="1:31" x14ac:dyDescent="0.25">
      <c r="A315" t="s">
        <v>205</v>
      </c>
      <c r="B315" t="s">
        <v>211</v>
      </c>
      <c r="C315" t="s">
        <v>185</v>
      </c>
      <c r="D315" t="s">
        <v>216</v>
      </c>
      <c r="E315" t="s">
        <v>226</v>
      </c>
      <c r="F315" t="s">
        <v>258</v>
      </c>
      <c r="G315" t="s">
        <v>291</v>
      </c>
      <c r="H315" s="4"/>
      <c r="I315" s="1">
        <f t="shared" ca="1" si="20"/>
        <v>1483</v>
      </c>
      <c r="J315" s="1" t="str">
        <f t="shared" ca="1" si="21"/>
        <v>3. Mayor a 6 meses</v>
      </c>
      <c r="K315" t="str">
        <f t="shared" si="19"/>
        <v>NO</v>
      </c>
      <c r="L315" t="s">
        <v>186</v>
      </c>
      <c r="M315" t="s">
        <v>319</v>
      </c>
      <c r="N315" t="s">
        <v>187</v>
      </c>
      <c r="O315" t="s">
        <v>188</v>
      </c>
      <c r="P315" t="str">
        <f t="shared" si="22"/>
        <v>ALESSANDRO PATRICIO TORRES CALDERONStory TellingEVALUACION ANTERIOR</v>
      </c>
      <c r="Q315" t="str">
        <f>BASE[[#This Row],[NombresCalificado]]&amp;BASE[[#This Row],[TipoEvaluacion]]</f>
        <v>ALESSANDRO PATRICIO TORRES CALDERONEVALUACION ANTERIOR</v>
      </c>
      <c r="R315">
        <v>2</v>
      </c>
      <c r="S315" t="s">
        <v>4</v>
      </c>
      <c r="T315" t="s">
        <v>21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2</v>
      </c>
      <c r="Z315" s="17" t="str" cm="1">
        <f t="array" ref="Z315">_xlfn.IFS(Y315=0,"No evidenciado",Y315=1,"Novato",Y315=2,"Principiante avanzado",Y315=3,"Competente",Y315=4,"Proficiente",Y315=5,"Master")</f>
        <v>Principiante avanzado</v>
      </c>
      <c r="AA315" s="17">
        <v>3</v>
      </c>
      <c r="AB315" s="17" t="str" cm="1">
        <f t="array" ref="AB315">_xlfn.IFS(AA315=0,"No evidenciado",AA315=1,"Novato",AA315=2,"Principiante avanzado",AA315=3,"Competente",AA315=4,"Proficiente",AA315=5,"Master")</f>
        <v>Competente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325</v>
      </c>
    </row>
    <row r="316" spans="1:31" x14ac:dyDescent="0.25">
      <c r="A316" t="s">
        <v>205</v>
      </c>
      <c r="B316" t="s">
        <v>211</v>
      </c>
      <c r="C316" t="s">
        <v>185</v>
      </c>
      <c r="D316" t="s">
        <v>216</v>
      </c>
      <c r="E316" t="s">
        <v>226</v>
      </c>
      <c r="F316" t="s">
        <v>258</v>
      </c>
      <c r="G316" t="s">
        <v>291</v>
      </c>
      <c r="H316" s="4"/>
      <c r="I316" s="1">
        <f t="shared" ca="1" si="20"/>
        <v>1483</v>
      </c>
      <c r="J316" s="1" t="str">
        <f t="shared" ca="1" si="21"/>
        <v>3. Mayor a 6 meses</v>
      </c>
      <c r="K316" t="str">
        <f t="shared" si="19"/>
        <v>NO</v>
      </c>
      <c r="L316" t="s">
        <v>186</v>
      </c>
      <c r="M316" t="s">
        <v>200</v>
      </c>
      <c r="N316" t="s">
        <v>187</v>
      </c>
      <c r="O316" t="s">
        <v>188</v>
      </c>
      <c r="P316" t="str">
        <f t="shared" si="22"/>
        <v>ALESSANDRO PATRICIO TORRES CALDERONCustomer ExperienceEVALUACION ANTERIOR</v>
      </c>
      <c r="Q316" t="str">
        <f>BASE[[#This Row],[NombresCalificado]]&amp;BASE[[#This Row],[TipoEvaluacion]]</f>
        <v>ALESSANDRO PATRICIO TORRES CALDERONEVALUACION ANTERIOR</v>
      </c>
      <c r="R316">
        <v>2</v>
      </c>
      <c r="S316" t="s">
        <v>4</v>
      </c>
      <c r="T316" t="s">
        <v>21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2</v>
      </c>
      <c r="Z316" s="17" t="str" cm="1">
        <f t="array" ref="Z316">_xlfn.IFS(Y316=0,"No evidenciado",Y316=1,"Novato",Y316=2,"Principiante avanzado",Y316=3,"Competente",Y316=4,"Proficiente",Y316=5,"Master")</f>
        <v>Principiante avanzado</v>
      </c>
      <c r="AA316" s="17">
        <v>3</v>
      </c>
      <c r="AB316" s="17" t="str" cm="1">
        <f t="array" ref="AB316">_xlfn.IFS(AA316=0,"No evidenciado",AA316=1,"Novato",AA316=2,"Principiante avanzado",AA316=3,"Competente",AA316=4,"Proficiente",AA316=5,"Master")</f>
        <v>Competente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325</v>
      </c>
    </row>
    <row r="317" spans="1:31" x14ac:dyDescent="0.25">
      <c r="A317" t="s">
        <v>205</v>
      </c>
      <c r="B317" t="s">
        <v>211</v>
      </c>
      <c r="C317" t="s">
        <v>185</v>
      </c>
      <c r="D317" t="s">
        <v>216</v>
      </c>
      <c r="E317" t="s">
        <v>226</v>
      </c>
      <c r="F317" t="s">
        <v>258</v>
      </c>
      <c r="G317" t="s">
        <v>291</v>
      </c>
      <c r="H317" s="4"/>
      <c r="I317" s="1">
        <f t="shared" ca="1" si="20"/>
        <v>1483</v>
      </c>
      <c r="J317" s="1" t="str">
        <f t="shared" ca="1" si="21"/>
        <v>3. Mayor a 6 meses</v>
      </c>
      <c r="K317" t="str">
        <f t="shared" si="19"/>
        <v>NO</v>
      </c>
      <c r="L317" t="s">
        <v>186</v>
      </c>
      <c r="M317" t="s">
        <v>318</v>
      </c>
      <c r="N317" t="s">
        <v>188</v>
      </c>
      <c r="O317" t="s">
        <v>188</v>
      </c>
      <c r="P317" t="str">
        <f t="shared" si="22"/>
        <v>ALESSANDRO PATRICIO TORRES CALDERONEvolución ágil de productos digitalesEVALUACION ANTERIOR</v>
      </c>
      <c r="Q317" t="str">
        <f>BASE[[#This Row],[NombresCalificado]]&amp;BASE[[#This Row],[TipoEvaluacion]]</f>
        <v>ALESSANDRO PATRICIO TORRES CALDERONEVALUACION ANTERIOR</v>
      </c>
      <c r="R317">
        <v>3</v>
      </c>
      <c r="S317" t="s">
        <v>5</v>
      </c>
      <c r="T317" t="s">
        <v>21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2</v>
      </c>
      <c r="Z317" s="17" t="str" cm="1">
        <f t="array" ref="Z317">_xlfn.IFS(Y317=0,"No evidenciado",Y317=1,"Novato",Y317=2,"Principiante avanzado",Y317=3,"Competente",Y317=4,"Proficiente",Y317=5,"Master")</f>
        <v>Principiante avanzado</v>
      </c>
      <c r="AA317" s="17">
        <v>3</v>
      </c>
      <c r="AB317" s="17" t="str" cm="1">
        <f t="array" ref="AB317">_xlfn.IFS(AA317=0,"No evidenciado",AA317=1,"Novato",AA317=2,"Principiante avanzado",AA317=3,"Competente",AA317=4,"Proficiente",AA317=5,"Master")</f>
        <v>Competente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325</v>
      </c>
    </row>
    <row r="318" spans="1:31" x14ac:dyDescent="0.25">
      <c r="A318" t="s">
        <v>205</v>
      </c>
      <c r="B318" t="s">
        <v>211</v>
      </c>
      <c r="C318" t="s">
        <v>185</v>
      </c>
      <c r="D318" t="s">
        <v>216</v>
      </c>
      <c r="E318" t="s">
        <v>226</v>
      </c>
      <c r="F318" t="s">
        <v>258</v>
      </c>
      <c r="G318" t="s">
        <v>291</v>
      </c>
      <c r="H318" s="4"/>
      <c r="I318" s="1">
        <f t="shared" ca="1" si="20"/>
        <v>1483</v>
      </c>
      <c r="J318" s="1" t="str">
        <f t="shared" ca="1" si="21"/>
        <v>3. Mayor a 6 meses</v>
      </c>
      <c r="K318" t="str">
        <f t="shared" si="19"/>
        <v>NO</v>
      </c>
      <c r="L318" t="s">
        <v>186</v>
      </c>
      <c r="M318" t="s">
        <v>317</v>
      </c>
      <c r="N318" t="s">
        <v>29</v>
      </c>
      <c r="O318" t="s">
        <v>29</v>
      </c>
      <c r="P318" t="str">
        <f t="shared" si="22"/>
        <v>ALESSANDRO PATRICIO TORRES CALDERONNegocio bancarioEVALUACION ANTERIOR</v>
      </c>
      <c r="Q318" t="str">
        <f>BASE[[#This Row],[NombresCalificado]]&amp;BASE[[#This Row],[TipoEvaluacion]]</f>
        <v>ALESSANDRO PATRICIO TORRES CALDERONEVALUACION ANTERIOR</v>
      </c>
      <c r="R318">
        <v>2</v>
      </c>
      <c r="S318" t="s">
        <v>4</v>
      </c>
      <c r="T318" t="s">
        <v>21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2</v>
      </c>
      <c r="Z318" s="17" t="str" cm="1">
        <f t="array" ref="Z318">_xlfn.IFS(Y318=0,"No evidenciado",Y318=1,"Novato",Y318=2,"Principiante avanzado",Y318=3,"Competente",Y318=4,"Proficiente",Y318=5,"Master")</f>
        <v>Principiante avanzado</v>
      </c>
      <c r="AA318" s="17">
        <v>3</v>
      </c>
      <c r="AB318" s="17" t="str" cm="1">
        <f t="array" ref="AB318">_xlfn.IFS(AA318=0,"No evidenciado",AA318=1,"Novato",AA318=2,"Principiante avanzado",AA318=3,"Competente",AA318=4,"Proficiente",AA318=5,"Master")</f>
        <v>Competente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325</v>
      </c>
    </row>
    <row r="319" spans="1:31" x14ac:dyDescent="0.25">
      <c r="A319" t="s">
        <v>205</v>
      </c>
      <c r="B319" t="s">
        <v>211</v>
      </c>
      <c r="C319" t="s">
        <v>185</v>
      </c>
      <c r="D319" t="s">
        <v>216</v>
      </c>
      <c r="E319" t="s">
        <v>226</v>
      </c>
      <c r="F319" t="s">
        <v>258</v>
      </c>
      <c r="G319" t="s">
        <v>291</v>
      </c>
      <c r="H319" s="4"/>
      <c r="I319" s="1">
        <f t="shared" ca="1" si="20"/>
        <v>1483</v>
      </c>
      <c r="J319" s="1" t="str">
        <f t="shared" ca="1" si="21"/>
        <v>3. Mayor a 6 meses</v>
      </c>
      <c r="K319" t="str">
        <f t="shared" si="19"/>
        <v>NO</v>
      </c>
      <c r="L319" t="s">
        <v>186</v>
      </c>
      <c r="M319" t="s">
        <v>315</v>
      </c>
      <c r="N319" t="s">
        <v>29</v>
      </c>
      <c r="O319" t="s">
        <v>29</v>
      </c>
      <c r="P319" t="str">
        <f t="shared" si="22"/>
        <v>ALESSANDRO PATRICIO TORRES CALDERONModeladoEVALUACION ANTERIOR</v>
      </c>
      <c r="Q319" t="str">
        <f>BASE[[#This Row],[NombresCalificado]]&amp;BASE[[#This Row],[TipoEvaluacion]]</f>
        <v>ALESSANDRO PATRICIO TORRES CALDERONEVALUACION ANTERIOR</v>
      </c>
      <c r="R319">
        <v>3</v>
      </c>
      <c r="S319" t="s">
        <v>5</v>
      </c>
      <c r="T319" t="s">
        <v>21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2</v>
      </c>
      <c r="Z319" s="17" t="str" cm="1">
        <f t="array" ref="Z319">_xlfn.IFS(Y319=0,"No evidenciado",Y319=1,"Novato",Y319=2,"Principiante avanzado",Y319=3,"Competente",Y319=4,"Proficiente",Y319=5,"Master")</f>
        <v>Principiante avanzado</v>
      </c>
      <c r="AA319" s="17">
        <v>3</v>
      </c>
      <c r="AB319" s="17" t="str" cm="1">
        <f t="array" ref="AB319">_xlfn.IFS(AA319=0,"No evidenciado",AA319=1,"Novato",AA319=2,"Principiante avanzado",AA319=3,"Competente",AA319=4,"Proficiente",AA319=5,"Master")</f>
        <v>Competente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325</v>
      </c>
    </row>
    <row r="320" spans="1:31" x14ac:dyDescent="0.25">
      <c r="A320" t="s">
        <v>205</v>
      </c>
      <c r="B320" t="s">
        <v>211</v>
      </c>
      <c r="C320" t="s">
        <v>185</v>
      </c>
      <c r="D320" t="s">
        <v>216</v>
      </c>
      <c r="E320" t="s">
        <v>226</v>
      </c>
      <c r="F320" t="s">
        <v>258</v>
      </c>
      <c r="G320" t="s">
        <v>291</v>
      </c>
      <c r="H320" s="4"/>
      <c r="I320" s="1">
        <f t="shared" ca="1" si="20"/>
        <v>1483</v>
      </c>
      <c r="J320" s="1" t="str">
        <f t="shared" ca="1" si="21"/>
        <v>3. Mayor a 6 meses</v>
      </c>
      <c r="K320" t="str">
        <f t="shared" si="19"/>
        <v>NO</v>
      </c>
      <c r="L320" t="s">
        <v>186</v>
      </c>
      <c r="M320" t="s">
        <v>199</v>
      </c>
      <c r="N320" t="s">
        <v>188</v>
      </c>
      <c r="O320" t="s">
        <v>188</v>
      </c>
      <c r="P320" t="str">
        <f t="shared" si="22"/>
        <v>ALESSANDRO PATRICIO TORRES CALDERONComplianceEVALUACION ANTERIOR</v>
      </c>
      <c r="Q320" t="str">
        <f>BASE[[#This Row],[NombresCalificado]]&amp;BASE[[#This Row],[TipoEvaluacion]]</f>
        <v>ALESSANDRO PATRICIO TORRES CALDERONEVALUACION ANTERIOR</v>
      </c>
      <c r="R320">
        <v>2</v>
      </c>
      <c r="S320" t="s">
        <v>4</v>
      </c>
      <c r="T320" t="s">
        <v>21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2</v>
      </c>
      <c r="Z320" s="17" t="str" cm="1">
        <f t="array" ref="Z320">_xlfn.IFS(Y320=0,"No evidenciado",Y320=1,"Novato",Y320=2,"Principiante avanzado",Y320=3,"Competente",Y320=4,"Proficiente",Y320=5,"Master")</f>
        <v>Principiante avanzado</v>
      </c>
      <c r="AA320" s="17">
        <v>3</v>
      </c>
      <c r="AB320" s="17" t="str" cm="1">
        <f t="array" ref="AB320">_xlfn.IFS(AA320=0,"No evidenciado",AA320=1,"Novato",AA320=2,"Principiante avanzado",AA320=3,"Competente",AA320=4,"Proficiente",AA320=5,"Master")</f>
        <v>Competente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325</v>
      </c>
    </row>
    <row r="321" spans="1:31" x14ac:dyDescent="0.25">
      <c r="A321" t="s">
        <v>205</v>
      </c>
      <c r="B321" t="s">
        <v>211</v>
      </c>
      <c r="C321" t="s">
        <v>185</v>
      </c>
      <c r="D321" t="s">
        <v>216</v>
      </c>
      <c r="E321" t="s">
        <v>226</v>
      </c>
      <c r="F321" t="s">
        <v>258</v>
      </c>
      <c r="G321" t="s">
        <v>291</v>
      </c>
      <c r="H321" s="4"/>
      <c r="I321" s="1">
        <f t="shared" ca="1" si="20"/>
        <v>1483</v>
      </c>
      <c r="J321" s="1" t="str">
        <f t="shared" ca="1" si="21"/>
        <v>3. Mayor a 6 meses</v>
      </c>
      <c r="K321" t="str">
        <f t="shared" si="19"/>
        <v>NO</v>
      </c>
      <c r="L321" t="s">
        <v>186</v>
      </c>
      <c r="M321" t="s">
        <v>314</v>
      </c>
      <c r="N321" t="s">
        <v>187</v>
      </c>
      <c r="O321" t="s">
        <v>188</v>
      </c>
      <c r="P321" t="str">
        <f t="shared" si="22"/>
        <v>ALESSANDRO PATRICIO TORRES CALDERONSoluciones de industriaEVALUACION ANTERIOR</v>
      </c>
      <c r="Q321" t="str">
        <f>BASE[[#This Row],[NombresCalificado]]&amp;BASE[[#This Row],[TipoEvaluacion]]</f>
        <v>ALESSANDRO PATRICIO TORRES CALDERONEVALUACION ANTERIOR</v>
      </c>
      <c r="R321">
        <v>2</v>
      </c>
      <c r="S321" t="s">
        <v>4</v>
      </c>
      <c r="T321" t="s">
        <v>21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2</v>
      </c>
      <c r="Z321" s="17" t="str" cm="1">
        <f t="array" ref="Z321">_xlfn.IFS(Y321=0,"No evidenciado",Y321=1,"Novato",Y321=2,"Principiante avanzado",Y321=3,"Competente",Y321=4,"Proficiente",Y321=5,"Master")</f>
        <v>Principiante avanzado</v>
      </c>
      <c r="AA321" s="17">
        <v>3</v>
      </c>
      <c r="AB321" s="17" t="str" cm="1">
        <f t="array" ref="AB321">_xlfn.IFS(AA321=0,"No evidenciado",AA321=1,"Novato",AA321=2,"Principiante avanzado",AA321=3,"Competente",AA321=4,"Proficiente",AA321=5,"Master")</f>
        <v>Competente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325</v>
      </c>
    </row>
    <row r="322" spans="1:31" x14ac:dyDescent="0.25">
      <c r="A322" t="s">
        <v>205</v>
      </c>
      <c r="B322" t="s">
        <v>211</v>
      </c>
      <c r="C322" t="s">
        <v>185</v>
      </c>
      <c r="D322" t="s">
        <v>216</v>
      </c>
      <c r="E322" t="s">
        <v>226</v>
      </c>
      <c r="F322" t="s">
        <v>258</v>
      </c>
      <c r="G322" t="s">
        <v>291</v>
      </c>
      <c r="H322" s="4"/>
      <c r="I322" s="1">
        <f t="shared" ca="1" si="20"/>
        <v>1483</v>
      </c>
      <c r="J322" s="1" t="str">
        <f t="shared" ca="1" si="21"/>
        <v>3. Mayor a 6 meses</v>
      </c>
      <c r="K322" t="str">
        <f t="shared" ref="K322:K385" si="23">IF(COUNTIFS($E$2:$E$1174,E322,$O$2:$O$1174,"PRINCIPAL",$R$2:$R$1174,0)&gt;0,"SI","NO")</f>
        <v>NO</v>
      </c>
      <c r="L322" t="s">
        <v>186</v>
      </c>
      <c r="M322" t="s">
        <v>197</v>
      </c>
      <c r="N322" t="s">
        <v>187</v>
      </c>
      <c r="O322" t="s">
        <v>188</v>
      </c>
      <c r="P322" t="str">
        <f t="shared" si="22"/>
        <v>ALESSANDRO PATRICIO TORRES CALDERONArquitectura de datos BCPEVALUACION ANTERIOR</v>
      </c>
      <c r="Q322" t="str">
        <f>BASE[[#This Row],[NombresCalificado]]&amp;BASE[[#This Row],[TipoEvaluacion]]</f>
        <v>ALESSANDRO PATRICIO TORRES CALDERONEVALUACION ANTERIOR</v>
      </c>
      <c r="R322">
        <v>3</v>
      </c>
      <c r="S322" t="s">
        <v>5</v>
      </c>
      <c r="T322" t="s">
        <v>21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2</v>
      </c>
      <c r="Z322" s="17" t="str" cm="1">
        <f t="array" ref="Z322">_xlfn.IFS(Y322=0,"No evidenciado",Y322=1,"Novato",Y322=2,"Principiante avanzado",Y322=3,"Competente",Y322=4,"Proficiente",Y322=5,"Master")</f>
        <v>Principiante avanzado</v>
      </c>
      <c r="AA322" s="17">
        <v>3</v>
      </c>
      <c r="AB322" s="17" t="str" cm="1">
        <f t="array" ref="AB322">_xlfn.IFS(AA322=0,"No evidenciado",AA322=1,"Novato",AA322=2,"Principiante avanzado",AA322=3,"Competente",AA322=4,"Proficiente",AA322=5,"Master")</f>
        <v>Competente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325</v>
      </c>
    </row>
    <row r="323" spans="1:31" x14ac:dyDescent="0.25">
      <c r="A323" t="s">
        <v>205</v>
      </c>
      <c r="B323" t="s">
        <v>211</v>
      </c>
      <c r="C323" t="s">
        <v>185</v>
      </c>
      <c r="D323" t="s">
        <v>216</v>
      </c>
      <c r="E323" t="s">
        <v>226</v>
      </c>
      <c r="F323" t="s">
        <v>258</v>
      </c>
      <c r="G323" t="s">
        <v>291</v>
      </c>
      <c r="H323" s="4"/>
      <c r="I323" s="1">
        <f t="shared" ca="1" si="20"/>
        <v>1483</v>
      </c>
      <c r="J323" s="1" t="str">
        <f t="shared" ca="1" si="21"/>
        <v>3. Mayor a 6 meses</v>
      </c>
      <c r="K323" t="str">
        <f t="shared" si="23"/>
        <v>NO</v>
      </c>
      <c r="L323" t="s">
        <v>186</v>
      </c>
      <c r="M323" t="s">
        <v>316</v>
      </c>
      <c r="N323" t="s">
        <v>187</v>
      </c>
      <c r="O323" t="s">
        <v>188</v>
      </c>
      <c r="P323" t="str">
        <f t="shared" si="22"/>
        <v>ALESSANDRO PATRICIO TORRES CALDERONPlataforma de soluciones BCPEVALUACION ANTERIOR</v>
      </c>
      <c r="Q323" t="str">
        <f>BASE[[#This Row],[NombresCalificado]]&amp;BASE[[#This Row],[TipoEvaluacion]]</f>
        <v>ALESSANDRO PATRICIO TORRES CALDERONEVALUACION ANTERIOR</v>
      </c>
      <c r="R323">
        <v>3</v>
      </c>
      <c r="S323" t="s">
        <v>5</v>
      </c>
      <c r="T323" t="s">
        <v>21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2</v>
      </c>
      <c r="Z323" s="17" t="str" cm="1">
        <f t="array" ref="Z323">_xlfn.IFS(Y323=0,"No evidenciado",Y323=1,"Novato",Y323=2,"Principiante avanzado",Y323=3,"Competente",Y323=4,"Proficiente",Y323=5,"Master")</f>
        <v>Principiante avanzado</v>
      </c>
      <c r="AA323" s="17">
        <v>3</v>
      </c>
      <c r="AB323" s="17" t="str" cm="1">
        <f t="array" ref="AB323">_xlfn.IFS(AA323=0,"No evidenciado",AA323=1,"Novato",AA323=2,"Principiante avanzado",AA323=3,"Competente",AA323=4,"Proficiente",AA323=5,"Master")</f>
        <v>Competente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325</v>
      </c>
    </row>
    <row r="324" spans="1:31" x14ac:dyDescent="0.25">
      <c r="A324" t="s">
        <v>205</v>
      </c>
      <c r="B324" t="s">
        <v>211</v>
      </c>
      <c r="C324" t="s">
        <v>185</v>
      </c>
      <c r="D324" t="s">
        <v>216</v>
      </c>
      <c r="E324" t="s">
        <v>226</v>
      </c>
      <c r="F324" t="s">
        <v>258</v>
      </c>
      <c r="G324" t="s">
        <v>291</v>
      </c>
      <c r="H324" s="4"/>
      <c r="I324" s="1">
        <f t="shared" ca="1" si="20"/>
        <v>1483</v>
      </c>
      <c r="J324" s="1" t="str">
        <f t="shared" ca="1" si="21"/>
        <v>3. Mayor a 6 meses</v>
      </c>
      <c r="K324" t="str">
        <f t="shared" si="23"/>
        <v>NO</v>
      </c>
      <c r="L324" t="s">
        <v>186</v>
      </c>
      <c r="M324" t="s">
        <v>313</v>
      </c>
      <c r="N324" t="s">
        <v>188</v>
      </c>
      <c r="O324" t="s">
        <v>188</v>
      </c>
      <c r="P324" t="str">
        <f t="shared" si="22"/>
        <v>ALESSANDRO PATRICIO TORRES CALDERONPatrones de arquitectura tecnológicaEVALUACION ANTERIOR</v>
      </c>
      <c r="Q324" t="str">
        <f>BASE[[#This Row],[NombresCalificado]]&amp;BASE[[#This Row],[TipoEvaluacion]]</f>
        <v>ALESSANDRO PATRICIO TORRES CALDERONEVALUACION ANTERIOR</v>
      </c>
      <c r="R324">
        <v>2</v>
      </c>
      <c r="S324" t="s">
        <v>4</v>
      </c>
      <c r="T324" t="s">
        <v>21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2</v>
      </c>
      <c r="Z324" s="17" t="str" cm="1">
        <f t="array" ref="Z324">_xlfn.IFS(Y324=0,"No evidenciado",Y324=1,"Novato",Y324=2,"Principiante avanzado",Y324=3,"Competente",Y324=4,"Proficiente",Y324=5,"Master")</f>
        <v>Principiante avanzado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325</v>
      </c>
    </row>
    <row r="325" spans="1:31" x14ac:dyDescent="0.25">
      <c r="A325" t="s">
        <v>204</v>
      </c>
      <c r="B325" t="s">
        <v>210</v>
      </c>
      <c r="C325" t="s">
        <v>185</v>
      </c>
      <c r="D325" t="s">
        <v>216</v>
      </c>
      <c r="E325" t="s">
        <v>227</v>
      </c>
      <c r="F325" t="s">
        <v>259</v>
      </c>
      <c r="G325" t="s">
        <v>292</v>
      </c>
      <c r="H325" s="4"/>
      <c r="I325" s="1">
        <f t="shared" ca="1" si="20"/>
        <v>1483</v>
      </c>
      <c r="J325" s="1" t="str">
        <f t="shared" ca="1" si="21"/>
        <v>3. Mayor a 6 meses</v>
      </c>
      <c r="K325" t="str">
        <f t="shared" si="23"/>
        <v>NO</v>
      </c>
      <c r="L325" t="s">
        <v>186</v>
      </c>
      <c r="M325" t="s">
        <v>324</v>
      </c>
      <c r="N325" t="s">
        <v>29</v>
      </c>
      <c r="O325" t="s">
        <v>29</v>
      </c>
      <c r="P325" t="str">
        <f t="shared" si="22"/>
        <v>MARIA DEL PILAR GARCIA ECHEVARRIAFrameworks de arquitectura empresarialEVALUACION ANTERIOR</v>
      </c>
      <c r="Q325" t="str">
        <f>BASE[[#This Row],[NombresCalificado]]&amp;BASE[[#This Row],[TipoEvaluacion]]</f>
        <v>MARIA DEL PILAR GARCIA ECHEVARRIAEVALUACION ANTERIOR</v>
      </c>
      <c r="R325">
        <v>2</v>
      </c>
      <c r="S325" t="s">
        <v>4</v>
      </c>
      <c r="T325" t="s">
        <v>21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3</v>
      </c>
      <c r="X325" s="17" t="str" cm="1">
        <f t="array" ref="X325">_xlfn.IFS(W325=0,"No evidenciado",W325=1,"Novato",W325=2,"Principiante avanzado",W325=3,"Competente",W325=4,"Proficiente",W325=5,"Master")</f>
        <v>Competente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325</v>
      </c>
    </row>
    <row r="326" spans="1:31" x14ac:dyDescent="0.25">
      <c r="A326" t="s">
        <v>204</v>
      </c>
      <c r="B326" t="s">
        <v>210</v>
      </c>
      <c r="C326" t="s">
        <v>185</v>
      </c>
      <c r="D326" t="s">
        <v>216</v>
      </c>
      <c r="E326" t="s">
        <v>227</v>
      </c>
      <c r="F326" t="s">
        <v>259</v>
      </c>
      <c r="G326" t="s">
        <v>292</v>
      </c>
      <c r="H326" s="4"/>
      <c r="I326" s="1">
        <f t="shared" ca="1" si="20"/>
        <v>1483</v>
      </c>
      <c r="J326" s="1" t="str">
        <f t="shared" ca="1" si="21"/>
        <v>3. Mayor a 6 meses</v>
      </c>
      <c r="K326" t="str">
        <f t="shared" si="23"/>
        <v>NO</v>
      </c>
      <c r="L326" t="s">
        <v>186</v>
      </c>
      <c r="M326" t="s">
        <v>323</v>
      </c>
      <c r="N326" t="s">
        <v>188</v>
      </c>
      <c r="O326" t="s">
        <v>188</v>
      </c>
      <c r="P326" t="str">
        <f t="shared" si="22"/>
        <v>MARIA DEL PILAR GARCIA ECHEVARRIAPrincipios de seguridadEVALUACION ANTERIOR</v>
      </c>
      <c r="Q326" t="str">
        <f>BASE[[#This Row],[NombresCalificado]]&amp;BASE[[#This Row],[TipoEvaluacion]]</f>
        <v>MARIA DEL PILAR GARCIA ECHEVARRIAEVALUACION ANTERIOR</v>
      </c>
      <c r="R326">
        <v>2</v>
      </c>
      <c r="S326" t="s">
        <v>4</v>
      </c>
      <c r="T326" t="s">
        <v>21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3</v>
      </c>
      <c r="X326" s="17" t="str" cm="1">
        <f t="array" ref="X326">_xlfn.IFS(W326=0,"No evidenciado",W326=1,"Novato",W326=2,"Principiante avanzado",W326=3,"Competente",W326=4,"Proficiente",W326=5,"Master")</f>
        <v>Competente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4</v>
      </c>
      <c r="AB326" s="17" t="str" cm="1">
        <f t="array" ref="AB326">_xlfn.IFS(AA326=0,"No evidenciado",AA326=1,"Novato",AA326=2,"Principiante avanzado",AA326=3,"Competente",AA326=4,"Proficiente",AA326=5,"Master")</f>
        <v>Proficiente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325</v>
      </c>
    </row>
    <row r="327" spans="1:31" x14ac:dyDescent="0.25">
      <c r="A327" t="s">
        <v>204</v>
      </c>
      <c r="B327" t="s">
        <v>210</v>
      </c>
      <c r="C327" t="s">
        <v>185</v>
      </c>
      <c r="D327" t="s">
        <v>216</v>
      </c>
      <c r="E327" t="s">
        <v>227</v>
      </c>
      <c r="F327" t="s">
        <v>259</v>
      </c>
      <c r="G327" t="s">
        <v>292</v>
      </c>
      <c r="H327" s="4"/>
      <c r="I327" s="1">
        <f t="shared" ca="1" si="20"/>
        <v>1483</v>
      </c>
      <c r="J327" s="1" t="str">
        <f t="shared" ca="1" si="21"/>
        <v>3. Mayor a 6 meses</v>
      </c>
      <c r="K327" t="str">
        <f t="shared" si="23"/>
        <v>NO</v>
      </c>
      <c r="L327" t="s">
        <v>186</v>
      </c>
      <c r="M327" t="s">
        <v>193</v>
      </c>
      <c r="N327" t="s">
        <v>188</v>
      </c>
      <c r="O327" t="s">
        <v>188</v>
      </c>
      <c r="P327" t="str">
        <f t="shared" si="22"/>
        <v>MARIA DEL PILAR GARCIA ECHEVARRIACloudEVALUACION ANTERIOR</v>
      </c>
      <c r="Q327" t="str">
        <f>BASE[[#This Row],[NombresCalificado]]&amp;BASE[[#This Row],[TipoEvaluacion]]</f>
        <v>MARIA DEL PILAR GARCIA ECHEVARRIAEVALUACION ANTERIOR</v>
      </c>
      <c r="R327">
        <v>2</v>
      </c>
      <c r="S327" t="s">
        <v>4</v>
      </c>
      <c r="T327" t="s">
        <v>21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3</v>
      </c>
      <c r="X327" s="17" t="str" cm="1">
        <f t="array" ref="X327">_xlfn.IFS(W327=0,"No evidenciado",W327=1,"Novato",W327=2,"Principiante avanzado",W327=3,"Competente",W327=4,"Proficiente",W327=5,"Master")</f>
        <v>Competente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4</v>
      </c>
      <c r="AB327" s="17" t="str" cm="1">
        <f t="array" ref="AB327">_xlfn.IFS(AA327=0,"No evidenciado",AA327=1,"Novato",AA327=2,"Principiante avanzado",AA327=3,"Competente",AA327=4,"Proficiente",AA327=5,"Master")</f>
        <v>Proficiente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325</v>
      </c>
    </row>
    <row r="328" spans="1:31" x14ac:dyDescent="0.25">
      <c r="A328" t="s">
        <v>204</v>
      </c>
      <c r="B328" t="s">
        <v>210</v>
      </c>
      <c r="C328" t="s">
        <v>185</v>
      </c>
      <c r="D328" t="s">
        <v>216</v>
      </c>
      <c r="E328" t="s">
        <v>227</v>
      </c>
      <c r="F328" t="s">
        <v>259</v>
      </c>
      <c r="G328" t="s">
        <v>292</v>
      </c>
      <c r="H328" s="4"/>
      <c r="I328" s="1">
        <f t="shared" ca="1" si="20"/>
        <v>1483</v>
      </c>
      <c r="J328" s="1" t="str">
        <f t="shared" ca="1" si="21"/>
        <v>3. Mayor a 6 meses</v>
      </c>
      <c r="K328" t="str">
        <f t="shared" si="23"/>
        <v>NO</v>
      </c>
      <c r="L328" t="s">
        <v>186</v>
      </c>
      <c r="M328" t="s">
        <v>322</v>
      </c>
      <c r="N328" t="s">
        <v>29</v>
      </c>
      <c r="O328" t="s">
        <v>29</v>
      </c>
      <c r="P328" t="str">
        <f t="shared" si="22"/>
        <v>MARIA DEL PILAR GARCIA ECHEVARRIAModelos BancariosEVALUACION ANTERIOR</v>
      </c>
      <c r="Q328" t="str">
        <f>BASE[[#This Row],[NombresCalificado]]&amp;BASE[[#This Row],[TipoEvaluacion]]</f>
        <v>MARIA DEL PILAR GARCIA ECHEVARRIAEVALUACION ANTERIOR</v>
      </c>
      <c r="R328">
        <v>3</v>
      </c>
      <c r="S328" t="s">
        <v>5</v>
      </c>
      <c r="T328" t="s">
        <v>21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3</v>
      </c>
      <c r="X328" s="17" t="str" cm="1">
        <f t="array" ref="X328">_xlfn.IFS(W328=0,"No evidenciado",W328=1,"Novato",W328=2,"Principiante avanzado",W328=3,"Competente",W328=4,"Proficiente",W328=5,"Master")</f>
        <v>Competente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4</v>
      </c>
      <c r="AB328" s="17" t="str" cm="1">
        <f t="array" ref="AB328">_xlfn.IFS(AA328=0,"No evidenciado",AA328=1,"Novato",AA328=2,"Principiante avanzado",AA328=3,"Competente",AA328=4,"Proficiente",AA328=5,"Master")</f>
        <v>Proficiente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325</v>
      </c>
    </row>
    <row r="329" spans="1:31" x14ac:dyDescent="0.25">
      <c r="A329" t="s">
        <v>204</v>
      </c>
      <c r="B329" t="s">
        <v>210</v>
      </c>
      <c r="C329" t="s">
        <v>185</v>
      </c>
      <c r="D329" t="s">
        <v>216</v>
      </c>
      <c r="E329" t="s">
        <v>227</v>
      </c>
      <c r="F329" t="s">
        <v>259</v>
      </c>
      <c r="G329" t="s">
        <v>292</v>
      </c>
      <c r="H329" s="4"/>
      <c r="I329" s="1">
        <f t="shared" ca="1" si="20"/>
        <v>1483</v>
      </c>
      <c r="J329" s="1" t="str">
        <f t="shared" ca="1" si="21"/>
        <v>3. Mayor a 6 meses</v>
      </c>
      <c r="K329" t="str">
        <f t="shared" si="23"/>
        <v>NO</v>
      </c>
      <c r="L329" t="s">
        <v>186</v>
      </c>
      <c r="M329" t="s">
        <v>321</v>
      </c>
      <c r="N329" t="s">
        <v>29</v>
      </c>
      <c r="O329" t="s">
        <v>29</v>
      </c>
      <c r="P329" t="str">
        <f t="shared" si="22"/>
        <v>MARIA DEL PILAR GARCIA ECHEVARRIAInnovaciónEVALUACION ANTERIOR</v>
      </c>
      <c r="Q329" t="str">
        <f>BASE[[#This Row],[NombresCalificado]]&amp;BASE[[#This Row],[TipoEvaluacion]]</f>
        <v>MARIA DEL PILAR GARCIA ECHEVARRIAEVALUACION ANTERIOR</v>
      </c>
      <c r="R329">
        <v>2</v>
      </c>
      <c r="S329" t="s">
        <v>4</v>
      </c>
      <c r="T329" t="s">
        <v>21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3</v>
      </c>
      <c r="X329" s="17" t="str" cm="1">
        <f t="array" ref="X329">_xlfn.IFS(W329=0,"No evidenciado",W329=1,"Novato",W329=2,"Principiante avanzado",W329=3,"Competente",W329=4,"Proficiente",W329=5,"Master")</f>
        <v>Competente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4</v>
      </c>
      <c r="AB329" s="17" t="str" cm="1">
        <f t="array" ref="AB329">_xlfn.IFS(AA329=0,"No evidenciado",AA329=1,"Novato",AA329=2,"Principiante avanzado",AA329=3,"Competente",AA329=4,"Proficiente",AA329=5,"Master")</f>
        <v>Proficiente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325</v>
      </c>
    </row>
    <row r="330" spans="1:31" x14ac:dyDescent="0.25">
      <c r="A330" t="s">
        <v>204</v>
      </c>
      <c r="B330" t="s">
        <v>210</v>
      </c>
      <c r="C330" t="s">
        <v>185</v>
      </c>
      <c r="D330" t="s">
        <v>216</v>
      </c>
      <c r="E330" t="s">
        <v>227</v>
      </c>
      <c r="F330" t="s">
        <v>259</v>
      </c>
      <c r="G330" t="s">
        <v>292</v>
      </c>
      <c r="H330" s="4"/>
      <c r="I330" s="1">
        <f t="shared" ca="1" si="20"/>
        <v>1483</v>
      </c>
      <c r="J330" s="1" t="str">
        <f t="shared" ca="1" si="21"/>
        <v>3. Mayor a 6 meses</v>
      </c>
      <c r="K330" t="str">
        <f t="shared" si="23"/>
        <v>NO</v>
      </c>
      <c r="L330" t="s">
        <v>186</v>
      </c>
      <c r="M330" t="s">
        <v>319</v>
      </c>
      <c r="N330" t="s">
        <v>187</v>
      </c>
      <c r="O330" t="s">
        <v>188</v>
      </c>
      <c r="P330" t="str">
        <f t="shared" si="22"/>
        <v>MARIA DEL PILAR GARCIA ECHEVARRIAStory TellingEVALUACION ANTERIOR</v>
      </c>
      <c r="Q330" t="str">
        <f>BASE[[#This Row],[NombresCalificado]]&amp;BASE[[#This Row],[TipoEvaluacion]]</f>
        <v>MARIA DEL PILAR GARCIA ECHEVARRIAEVALUACION ANTERIOR</v>
      </c>
      <c r="R330">
        <v>2</v>
      </c>
      <c r="S330" t="s">
        <v>4</v>
      </c>
      <c r="T330" t="s">
        <v>21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3</v>
      </c>
      <c r="X330" s="17" t="str" cm="1">
        <f t="array" ref="X330">_xlfn.IFS(W330=0,"No evidenciado",W330=1,"Novato",W330=2,"Principiante avanzado",W330=3,"Competente",W330=4,"Proficiente",W330=5,"Master")</f>
        <v>Competente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4</v>
      </c>
      <c r="AB330" s="17" t="str" cm="1">
        <f t="array" ref="AB330">_xlfn.IFS(AA330=0,"No evidenciado",AA330=1,"Novato",AA330=2,"Principiante avanzado",AA330=3,"Competente",AA330=4,"Proficiente",AA330=5,"Master")</f>
        <v>Proficiente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325</v>
      </c>
    </row>
    <row r="331" spans="1:31" x14ac:dyDescent="0.25">
      <c r="A331" t="s">
        <v>204</v>
      </c>
      <c r="B331" t="s">
        <v>210</v>
      </c>
      <c r="C331" t="s">
        <v>185</v>
      </c>
      <c r="D331" t="s">
        <v>216</v>
      </c>
      <c r="E331" t="s">
        <v>227</v>
      </c>
      <c r="F331" t="s">
        <v>259</v>
      </c>
      <c r="G331" t="s">
        <v>292</v>
      </c>
      <c r="H331" s="4"/>
      <c r="I331" s="1">
        <f t="shared" ca="1" si="20"/>
        <v>1483</v>
      </c>
      <c r="J331" s="1" t="str">
        <f t="shared" ca="1" si="21"/>
        <v>3. Mayor a 6 meses</v>
      </c>
      <c r="K331" t="str">
        <f t="shared" si="23"/>
        <v>NO</v>
      </c>
      <c r="L331" t="s">
        <v>186</v>
      </c>
      <c r="M331" t="s">
        <v>198</v>
      </c>
      <c r="N331" t="s">
        <v>187</v>
      </c>
      <c r="O331" t="s">
        <v>188</v>
      </c>
      <c r="P331" t="str">
        <f t="shared" si="22"/>
        <v>MARIA DEL PILAR GARCIA ECHEVARRIACaptura de valorEVALUACION ANTERIOR</v>
      </c>
      <c r="Q331" t="str">
        <f>BASE[[#This Row],[NombresCalificado]]&amp;BASE[[#This Row],[TipoEvaluacion]]</f>
        <v>MARIA DEL PILAR GARCIA ECHEVARRIAEVALUACION ANTERIOR</v>
      </c>
      <c r="R331">
        <v>1</v>
      </c>
      <c r="S331" t="s">
        <v>6</v>
      </c>
      <c r="T331" t="s">
        <v>21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3</v>
      </c>
      <c r="X331" s="17" t="str" cm="1">
        <f t="array" ref="X331">_xlfn.IFS(W331=0,"No evidenciado",W331=1,"Novato",W331=2,"Principiante avanzado",W331=3,"Competente",W331=4,"Proficiente",W331=5,"Master")</f>
        <v>Competente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4</v>
      </c>
      <c r="AB331" s="17" t="str" cm="1">
        <f t="array" ref="AB331">_xlfn.IFS(AA331=0,"No evidenciado",AA331=1,"Novato",AA331=2,"Principiante avanzado",AA331=3,"Competente",AA331=4,"Proficiente",AA331=5,"Master")</f>
        <v>Proficiente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325</v>
      </c>
    </row>
    <row r="332" spans="1:31" x14ac:dyDescent="0.25">
      <c r="A332" t="s">
        <v>204</v>
      </c>
      <c r="B332" t="s">
        <v>210</v>
      </c>
      <c r="C332" t="s">
        <v>185</v>
      </c>
      <c r="D332" t="s">
        <v>216</v>
      </c>
      <c r="E332" t="s">
        <v>227</v>
      </c>
      <c r="F332" t="s">
        <v>259</v>
      </c>
      <c r="G332" t="s">
        <v>292</v>
      </c>
      <c r="H332" s="4"/>
      <c r="I332" s="1">
        <f t="shared" ca="1" si="20"/>
        <v>1483</v>
      </c>
      <c r="J332" s="1" t="str">
        <f t="shared" ca="1" si="21"/>
        <v>3. Mayor a 6 meses</v>
      </c>
      <c r="K332" t="str">
        <f t="shared" si="23"/>
        <v>NO</v>
      </c>
      <c r="L332" t="s">
        <v>186</v>
      </c>
      <c r="M332" t="s">
        <v>200</v>
      </c>
      <c r="N332" t="s">
        <v>187</v>
      </c>
      <c r="O332" t="s">
        <v>188</v>
      </c>
      <c r="P332" t="str">
        <f t="shared" si="22"/>
        <v>MARIA DEL PILAR GARCIA ECHEVARRIACustomer ExperienceEVALUACION ANTERIOR</v>
      </c>
      <c r="Q332" t="str">
        <f>BASE[[#This Row],[NombresCalificado]]&amp;BASE[[#This Row],[TipoEvaluacion]]</f>
        <v>MARIA DEL PILAR GARCIA ECHEVARRIAEVALUACION ANTERIOR</v>
      </c>
      <c r="R332">
        <v>2</v>
      </c>
      <c r="S332" t="s">
        <v>4</v>
      </c>
      <c r="T332" t="s">
        <v>21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3</v>
      </c>
      <c r="X332" s="17" t="str" cm="1">
        <f t="array" ref="X332">_xlfn.IFS(W332=0,"No evidenciado",W332=1,"Novato",W332=2,"Principiante avanzado",W332=3,"Competente",W332=4,"Proficiente",W332=5,"Master")</f>
        <v>Competente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325</v>
      </c>
    </row>
    <row r="333" spans="1:31" x14ac:dyDescent="0.25">
      <c r="A333" t="s">
        <v>204</v>
      </c>
      <c r="B333" t="s">
        <v>210</v>
      </c>
      <c r="C333" t="s">
        <v>185</v>
      </c>
      <c r="D333" t="s">
        <v>216</v>
      </c>
      <c r="E333" t="s">
        <v>227</v>
      </c>
      <c r="F333" t="s">
        <v>259</v>
      </c>
      <c r="G333" t="s">
        <v>292</v>
      </c>
      <c r="H333" s="4"/>
      <c r="I333" s="1">
        <f t="shared" ca="1" si="20"/>
        <v>1483</v>
      </c>
      <c r="J333" s="1" t="str">
        <f t="shared" ca="1" si="21"/>
        <v>3. Mayor a 6 meses</v>
      </c>
      <c r="K333" t="str">
        <f t="shared" si="23"/>
        <v>NO</v>
      </c>
      <c r="L333" t="s">
        <v>186</v>
      </c>
      <c r="M333" t="s">
        <v>320</v>
      </c>
      <c r="N333" t="s">
        <v>188</v>
      </c>
      <c r="O333" t="s">
        <v>188</v>
      </c>
      <c r="P333" t="str">
        <f t="shared" si="22"/>
        <v>MARIA DEL PILAR GARCIA ECHEVARRIAGestión de cambiosEVALUACION ANTERIOR</v>
      </c>
      <c r="Q333" t="str">
        <f>BASE[[#This Row],[NombresCalificado]]&amp;BASE[[#This Row],[TipoEvaluacion]]</f>
        <v>MARIA DEL PILAR GARCIA ECHEVARRIAEVALUACION ANTERIOR</v>
      </c>
      <c r="R333">
        <v>1</v>
      </c>
      <c r="S333" t="s">
        <v>6</v>
      </c>
      <c r="T333" t="s">
        <v>21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3</v>
      </c>
      <c r="X333" s="17" t="str" cm="1">
        <f t="array" ref="X333">_xlfn.IFS(W333=0,"No evidenciado",W333=1,"Novato",W333=2,"Principiante avanzado",W333=3,"Competente",W333=4,"Proficiente",W333=5,"Master")</f>
        <v>Competente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325</v>
      </c>
    </row>
    <row r="334" spans="1:31" x14ac:dyDescent="0.25">
      <c r="A334" t="s">
        <v>204</v>
      </c>
      <c r="B334" t="s">
        <v>210</v>
      </c>
      <c r="C334" t="s">
        <v>185</v>
      </c>
      <c r="D334" t="s">
        <v>216</v>
      </c>
      <c r="E334" t="s">
        <v>227</v>
      </c>
      <c r="F334" t="s">
        <v>259</v>
      </c>
      <c r="G334" t="s">
        <v>292</v>
      </c>
      <c r="H334" s="4"/>
      <c r="I334" s="1">
        <f t="shared" ref="I334:I397" ca="1" si="24">DATEDIF(H334,TODAY(),"m")</f>
        <v>1483</v>
      </c>
      <c r="J334" s="1" t="str">
        <f t="shared" ref="J334:J397" ca="1" si="25">IF(I334&lt;=3,"1. Menor o igual a 3 meses",IF(I334&lt;=6,"2. Entre 4 - 6 meses","3. Mayor a 6 meses"))</f>
        <v>3. Mayor a 6 meses</v>
      </c>
      <c r="K334" t="str">
        <f t="shared" si="23"/>
        <v>NO</v>
      </c>
      <c r="L334" t="s">
        <v>186</v>
      </c>
      <c r="M334" t="s">
        <v>313</v>
      </c>
      <c r="N334" t="s">
        <v>188</v>
      </c>
      <c r="O334" t="s">
        <v>188</v>
      </c>
      <c r="P334" t="str">
        <f t="shared" ref="P334:P397" si="26">F334&amp;M334&amp;AE334</f>
        <v>MARIA DEL PILAR GARCIA ECHEVARRIAPatrones de arquitectura tecnológicaEVALUACION ANTERIOR</v>
      </c>
      <c r="Q334" t="str">
        <f>BASE[[#This Row],[NombresCalificado]]&amp;BASE[[#This Row],[TipoEvaluacion]]</f>
        <v>MARIA DEL PILAR GARCIA ECHEVARRIAEVALUACION ANTERIOR</v>
      </c>
      <c r="R334">
        <v>3</v>
      </c>
      <c r="S334" t="s">
        <v>5</v>
      </c>
      <c r="T334" t="s">
        <v>21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3</v>
      </c>
      <c r="X334" s="17" t="str" cm="1">
        <f t="array" ref="X334">_xlfn.IFS(W334=0,"No evidenciado",W334=1,"Novato",W334=2,"Principiante avanzado",W334=3,"Competente",W334=4,"Proficiente",W334=5,"Master")</f>
        <v>Competente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325</v>
      </c>
    </row>
    <row r="335" spans="1:31" x14ac:dyDescent="0.25">
      <c r="A335" t="s">
        <v>204</v>
      </c>
      <c r="B335" t="s">
        <v>210</v>
      </c>
      <c r="C335" t="s">
        <v>185</v>
      </c>
      <c r="D335" t="s">
        <v>216</v>
      </c>
      <c r="E335" t="s">
        <v>227</v>
      </c>
      <c r="F335" t="s">
        <v>259</v>
      </c>
      <c r="G335" t="s">
        <v>292</v>
      </c>
      <c r="H335" s="4"/>
      <c r="I335" s="1">
        <f t="shared" ca="1" si="24"/>
        <v>1483</v>
      </c>
      <c r="J335" s="1" t="str">
        <f t="shared" ca="1" si="25"/>
        <v>3. Mayor a 6 meses</v>
      </c>
      <c r="K335" t="str">
        <f t="shared" si="23"/>
        <v>NO</v>
      </c>
      <c r="L335" t="s">
        <v>186</v>
      </c>
      <c r="M335" t="s">
        <v>317</v>
      </c>
      <c r="N335" t="s">
        <v>29</v>
      </c>
      <c r="O335" t="s">
        <v>29</v>
      </c>
      <c r="P335" t="str">
        <f t="shared" si="26"/>
        <v>MARIA DEL PILAR GARCIA ECHEVARRIANegocio bancarioEVALUACION ANTERIOR</v>
      </c>
      <c r="Q335" t="str">
        <f>BASE[[#This Row],[NombresCalificado]]&amp;BASE[[#This Row],[TipoEvaluacion]]</f>
        <v>MARIA DEL PILAR GARCIA ECHEVARRIAEVALUACION ANTERIOR</v>
      </c>
      <c r="R335">
        <v>2</v>
      </c>
      <c r="S335" t="s">
        <v>4</v>
      </c>
      <c r="T335" t="s">
        <v>21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3</v>
      </c>
      <c r="X335" s="17" t="str" cm="1">
        <f t="array" ref="X335">_xlfn.IFS(W335=0,"No evidenciado",W335=1,"Novato",W335=2,"Principiante avanzado",W335=3,"Competente",W335=4,"Proficiente",W335=5,"Master")</f>
        <v>Competente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325</v>
      </c>
    </row>
    <row r="336" spans="1:31" x14ac:dyDescent="0.25">
      <c r="A336" t="s">
        <v>204</v>
      </c>
      <c r="B336" t="s">
        <v>210</v>
      </c>
      <c r="C336" t="s">
        <v>185</v>
      </c>
      <c r="D336" t="s">
        <v>216</v>
      </c>
      <c r="E336" t="s">
        <v>227</v>
      </c>
      <c r="F336" t="s">
        <v>259</v>
      </c>
      <c r="G336" t="s">
        <v>292</v>
      </c>
      <c r="H336" s="4"/>
      <c r="I336" s="1">
        <f t="shared" ca="1" si="24"/>
        <v>1483</v>
      </c>
      <c r="J336" s="1" t="str">
        <f t="shared" ca="1" si="25"/>
        <v>3. Mayor a 6 meses</v>
      </c>
      <c r="K336" t="str">
        <f t="shared" si="23"/>
        <v>NO</v>
      </c>
      <c r="L336" t="s">
        <v>186</v>
      </c>
      <c r="M336" t="s">
        <v>318</v>
      </c>
      <c r="N336" t="s">
        <v>188</v>
      </c>
      <c r="O336" t="s">
        <v>188</v>
      </c>
      <c r="P336" t="str">
        <f t="shared" si="26"/>
        <v>MARIA DEL PILAR GARCIA ECHEVARRIAEvolución ágil de productos digitalesEVALUACION ANTERIOR</v>
      </c>
      <c r="Q336" t="str">
        <f>BASE[[#This Row],[NombresCalificado]]&amp;BASE[[#This Row],[TipoEvaluacion]]</f>
        <v>MARIA DEL PILAR GARCIA ECHEVARRIAEVALUACION ANTERIOR</v>
      </c>
      <c r="R336">
        <v>3</v>
      </c>
      <c r="S336" t="s">
        <v>5</v>
      </c>
      <c r="T336" t="s">
        <v>21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3</v>
      </c>
      <c r="X336" s="17" t="str" cm="1">
        <f t="array" ref="X336">_xlfn.IFS(W336=0,"No evidenciado",W336=1,"Novato",W336=2,"Principiante avanzado",W336=3,"Competente",W336=4,"Proficiente",W336=5,"Master")</f>
        <v>Competente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325</v>
      </c>
    </row>
    <row r="337" spans="1:31" x14ac:dyDescent="0.25">
      <c r="A337" t="s">
        <v>204</v>
      </c>
      <c r="B337" t="s">
        <v>210</v>
      </c>
      <c r="C337" t="s">
        <v>185</v>
      </c>
      <c r="D337" t="s">
        <v>216</v>
      </c>
      <c r="E337" t="s">
        <v>227</v>
      </c>
      <c r="F337" t="s">
        <v>259</v>
      </c>
      <c r="G337" t="s">
        <v>292</v>
      </c>
      <c r="H337" s="4"/>
      <c r="I337" s="1">
        <f t="shared" ca="1" si="24"/>
        <v>1483</v>
      </c>
      <c r="J337" s="1" t="str">
        <f t="shared" ca="1" si="25"/>
        <v>3. Mayor a 6 meses</v>
      </c>
      <c r="K337" t="str">
        <f t="shared" si="23"/>
        <v>NO</v>
      </c>
      <c r="L337" t="s">
        <v>186</v>
      </c>
      <c r="M337" t="s">
        <v>199</v>
      </c>
      <c r="N337" t="s">
        <v>188</v>
      </c>
      <c r="O337" t="s">
        <v>188</v>
      </c>
      <c r="P337" t="str">
        <f t="shared" si="26"/>
        <v>MARIA DEL PILAR GARCIA ECHEVARRIAComplianceEVALUACION ANTERIOR</v>
      </c>
      <c r="Q337" t="str">
        <f>BASE[[#This Row],[NombresCalificado]]&amp;BASE[[#This Row],[TipoEvaluacion]]</f>
        <v>MARIA DEL PILAR GARCIA ECHEVARRIAEVALUACION ANTERIOR</v>
      </c>
      <c r="R337">
        <v>3</v>
      </c>
      <c r="S337" t="s">
        <v>5</v>
      </c>
      <c r="T337" t="s">
        <v>21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3</v>
      </c>
      <c r="X337" s="17" t="str" cm="1">
        <f t="array" ref="X337">_xlfn.IFS(W337=0,"No evidenciado",W337=1,"Novato",W337=2,"Principiante avanzado",W337=3,"Competente",W337=4,"Proficiente",W337=5,"Master")</f>
        <v>Competente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325</v>
      </c>
    </row>
    <row r="338" spans="1:31" x14ac:dyDescent="0.25">
      <c r="A338" t="s">
        <v>204</v>
      </c>
      <c r="B338" t="s">
        <v>210</v>
      </c>
      <c r="C338" t="s">
        <v>185</v>
      </c>
      <c r="D338" t="s">
        <v>216</v>
      </c>
      <c r="E338" t="s">
        <v>227</v>
      </c>
      <c r="F338" t="s">
        <v>259</v>
      </c>
      <c r="G338" t="s">
        <v>292</v>
      </c>
      <c r="H338" s="4"/>
      <c r="I338" s="1">
        <f t="shared" ca="1" si="24"/>
        <v>1483</v>
      </c>
      <c r="J338" s="1" t="str">
        <f t="shared" ca="1" si="25"/>
        <v>3. Mayor a 6 meses</v>
      </c>
      <c r="K338" t="str">
        <f t="shared" si="23"/>
        <v>NO</v>
      </c>
      <c r="L338" t="s">
        <v>186</v>
      </c>
      <c r="M338" t="s">
        <v>316</v>
      </c>
      <c r="N338" t="s">
        <v>187</v>
      </c>
      <c r="O338" t="s">
        <v>188</v>
      </c>
      <c r="P338" t="str">
        <f t="shared" si="26"/>
        <v>MARIA DEL PILAR GARCIA ECHEVARRIAPlataforma de soluciones BCPEVALUACION ANTERIOR</v>
      </c>
      <c r="Q338" t="str">
        <f>BASE[[#This Row],[NombresCalificado]]&amp;BASE[[#This Row],[TipoEvaluacion]]</f>
        <v>MARIA DEL PILAR GARCIA ECHEVARRIAEVALUACION ANTERIOR</v>
      </c>
      <c r="R338">
        <v>3</v>
      </c>
      <c r="S338" t="s">
        <v>5</v>
      </c>
      <c r="T338" t="s">
        <v>21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3</v>
      </c>
      <c r="X338" s="17" t="str" cm="1">
        <f t="array" ref="X338">_xlfn.IFS(W338=0,"No evidenciado",W338=1,"Novato",W338=2,"Principiante avanzado",W338=3,"Competente",W338=4,"Proficiente",W338=5,"Master")</f>
        <v>Competente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325</v>
      </c>
    </row>
    <row r="339" spans="1:31" x14ac:dyDescent="0.25">
      <c r="A339" t="s">
        <v>204</v>
      </c>
      <c r="B339" t="s">
        <v>210</v>
      </c>
      <c r="C339" t="s">
        <v>185</v>
      </c>
      <c r="D339" t="s">
        <v>216</v>
      </c>
      <c r="E339" t="s">
        <v>227</v>
      </c>
      <c r="F339" t="s">
        <v>259</v>
      </c>
      <c r="G339" t="s">
        <v>292</v>
      </c>
      <c r="H339" s="4"/>
      <c r="I339" s="1">
        <f t="shared" ca="1" si="24"/>
        <v>1483</v>
      </c>
      <c r="J339" s="1" t="str">
        <f t="shared" ca="1" si="25"/>
        <v>3. Mayor a 6 meses</v>
      </c>
      <c r="K339" t="str">
        <f t="shared" si="23"/>
        <v>NO</v>
      </c>
      <c r="L339" t="s">
        <v>186</v>
      </c>
      <c r="M339" t="s">
        <v>315</v>
      </c>
      <c r="N339" t="s">
        <v>29</v>
      </c>
      <c r="O339" t="s">
        <v>29</v>
      </c>
      <c r="P339" t="str">
        <f t="shared" si="26"/>
        <v>MARIA DEL PILAR GARCIA ECHEVARRIAModeladoEVALUACION ANTERIOR</v>
      </c>
      <c r="Q339" t="str">
        <f>BASE[[#This Row],[NombresCalificado]]&amp;BASE[[#This Row],[TipoEvaluacion]]</f>
        <v>MARIA DEL PILAR GARCIA ECHEVARRIAEVALUACION ANTERIOR</v>
      </c>
      <c r="R339">
        <v>3</v>
      </c>
      <c r="S339" t="s">
        <v>5</v>
      </c>
      <c r="T339" t="s">
        <v>21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3</v>
      </c>
      <c r="X339" s="17" t="str" cm="1">
        <f t="array" ref="X339">_xlfn.IFS(W339=0,"No evidenciado",W339=1,"Novato",W339=2,"Principiante avanzado",W339=3,"Competente",W339=4,"Proficiente",W339=5,"Master")</f>
        <v>Competente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325</v>
      </c>
    </row>
    <row r="340" spans="1:31" x14ac:dyDescent="0.25">
      <c r="A340" t="s">
        <v>204</v>
      </c>
      <c r="B340" t="s">
        <v>210</v>
      </c>
      <c r="C340" t="s">
        <v>185</v>
      </c>
      <c r="D340" t="s">
        <v>216</v>
      </c>
      <c r="E340" t="s">
        <v>227</v>
      </c>
      <c r="F340" t="s">
        <v>259</v>
      </c>
      <c r="G340" t="s">
        <v>292</v>
      </c>
      <c r="H340" s="4"/>
      <c r="I340" s="1">
        <f t="shared" ca="1" si="24"/>
        <v>1483</v>
      </c>
      <c r="J340" s="1" t="str">
        <f t="shared" ca="1" si="25"/>
        <v>3. Mayor a 6 meses</v>
      </c>
      <c r="K340" t="str">
        <f t="shared" si="23"/>
        <v>NO</v>
      </c>
      <c r="L340" t="s">
        <v>186</v>
      </c>
      <c r="M340" t="s">
        <v>314</v>
      </c>
      <c r="N340" t="s">
        <v>187</v>
      </c>
      <c r="O340" t="s">
        <v>188</v>
      </c>
      <c r="P340" t="str">
        <f t="shared" si="26"/>
        <v>MARIA DEL PILAR GARCIA ECHEVARRIASoluciones de industriaEVALUACION ANTERIOR</v>
      </c>
      <c r="Q340" t="str">
        <f>BASE[[#This Row],[NombresCalificado]]&amp;BASE[[#This Row],[TipoEvaluacion]]</f>
        <v>MARIA DEL PILAR GARCIA ECHEVARRIAEVALUACION ANTERIOR</v>
      </c>
      <c r="R340">
        <v>3</v>
      </c>
      <c r="S340" t="s">
        <v>5</v>
      </c>
      <c r="T340" t="s">
        <v>21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3</v>
      </c>
      <c r="X340" s="17" t="str" cm="1">
        <f t="array" ref="X340">_xlfn.IFS(W340=0,"No evidenciado",W340=1,"Novato",W340=2,"Principiante avanzado",W340=3,"Competente",W340=4,"Proficiente",W340=5,"Master")</f>
        <v>Competente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325</v>
      </c>
    </row>
    <row r="341" spans="1:31" x14ac:dyDescent="0.25">
      <c r="A341" t="s">
        <v>204</v>
      </c>
      <c r="B341" t="s">
        <v>210</v>
      </c>
      <c r="C341" t="s">
        <v>185</v>
      </c>
      <c r="D341" t="s">
        <v>216</v>
      </c>
      <c r="E341" t="s">
        <v>227</v>
      </c>
      <c r="F341" t="s">
        <v>259</v>
      </c>
      <c r="G341" t="s">
        <v>292</v>
      </c>
      <c r="H341" s="4"/>
      <c r="I341" s="1">
        <f t="shared" ca="1" si="24"/>
        <v>1483</v>
      </c>
      <c r="J341" s="1" t="str">
        <f t="shared" ca="1" si="25"/>
        <v>3. Mayor a 6 meses</v>
      </c>
      <c r="K341" t="str">
        <f t="shared" si="23"/>
        <v>NO</v>
      </c>
      <c r="L341" t="s">
        <v>186</v>
      </c>
      <c r="M341" t="s">
        <v>197</v>
      </c>
      <c r="N341" t="s">
        <v>187</v>
      </c>
      <c r="O341" t="s">
        <v>188</v>
      </c>
      <c r="P341" t="str">
        <f t="shared" si="26"/>
        <v>MARIA DEL PILAR GARCIA ECHEVARRIAArquitectura de datos BCPEVALUACION ANTERIOR</v>
      </c>
      <c r="Q341" t="str">
        <f>BASE[[#This Row],[NombresCalificado]]&amp;BASE[[#This Row],[TipoEvaluacion]]</f>
        <v>MARIA DEL PILAR GARCIA ECHEVARRIAEVALUACION ANTERIOR</v>
      </c>
      <c r="R341">
        <v>3</v>
      </c>
      <c r="S341" t="s">
        <v>5</v>
      </c>
      <c r="T341" t="s">
        <v>21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3</v>
      </c>
      <c r="X341" s="17" t="str" cm="1">
        <f t="array" ref="X341">_xlfn.IFS(W341=0,"No evidenciado",W341=1,"Novato",W341=2,"Principiante avanzado",W341=3,"Competente",W341=4,"Proficiente",W341=5,"Master")</f>
        <v>Competente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325</v>
      </c>
    </row>
    <row r="342" spans="1:31" x14ac:dyDescent="0.25">
      <c r="A342" t="s">
        <v>206</v>
      </c>
      <c r="B342" t="s">
        <v>212</v>
      </c>
      <c r="C342" t="s">
        <v>185</v>
      </c>
      <c r="D342" t="s">
        <v>216</v>
      </c>
      <c r="E342" t="s">
        <v>228</v>
      </c>
      <c r="F342" t="s">
        <v>260</v>
      </c>
      <c r="G342" t="s">
        <v>293</v>
      </c>
      <c r="H342" s="4"/>
      <c r="I342" s="1">
        <f t="shared" ca="1" si="24"/>
        <v>1483</v>
      </c>
      <c r="J342" s="1" t="str">
        <f t="shared" ca="1" si="25"/>
        <v>3. Mayor a 6 meses</v>
      </c>
      <c r="K342" t="str">
        <f t="shared" si="23"/>
        <v>NO</v>
      </c>
      <c r="L342" t="s">
        <v>186</v>
      </c>
      <c r="M342" t="s">
        <v>322</v>
      </c>
      <c r="N342" t="s">
        <v>29</v>
      </c>
      <c r="O342" t="s">
        <v>29</v>
      </c>
      <c r="P342" t="str">
        <f t="shared" si="26"/>
        <v>MOISES DAVID SANCHEZ SAAVEDRAModelos BancariosEVALUACION ANTERIOR</v>
      </c>
      <c r="Q342" t="str">
        <f>BASE[[#This Row],[NombresCalificado]]&amp;BASE[[#This Row],[TipoEvaluacion]]</f>
        <v>MOISES DAVID SANCHEZ SAAVEDRAEVALUACION ANTERIOR</v>
      </c>
      <c r="R342">
        <v>3</v>
      </c>
      <c r="S342" t="s">
        <v>5</v>
      </c>
      <c r="T342" t="s">
        <v>21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325</v>
      </c>
    </row>
    <row r="343" spans="1:31" x14ac:dyDescent="0.25">
      <c r="A343" t="s">
        <v>206</v>
      </c>
      <c r="B343" t="s">
        <v>212</v>
      </c>
      <c r="C343" t="s">
        <v>185</v>
      </c>
      <c r="D343" t="s">
        <v>216</v>
      </c>
      <c r="E343" t="s">
        <v>228</v>
      </c>
      <c r="F343" t="s">
        <v>260</v>
      </c>
      <c r="G343" t="s">
        <v>293</v>
      </c>
      <c r="H343" s="4"/>
      <c r="I343" s="1">
        <f t="shared" ca="1" si="24"/>
        <v>1483</v>
      </c>
      <c r="J343" s="1" t="str">
        <f t="shared" ca="1" si="25"/>
        <v>3. Mayor a 6 meses</v>
      </c>
      <c r="K343" t="str">
        <f t="shared" si="23"/>
        <v>NO</v>
      </c>
      <c r="L343" t="s">
        <v>186</v>
      </c>
      <c r="M343" t="s">
        <v>324</v>
      </c>
      <c r="N343" t="s">
        <v>29</v>
      </c>
      <c r="O343" t="s">
        <v>29</v>
      </c>
      <c r="P343" t="str">
        <f t="shared" si="26"/>
        <v>MOISES DAVID SANCHEZ SAAVEDRAFrameworks de arquitectura empresarialEVALUACION ANTERIOR</v>
      </c>
      <c r="Q343" t="str">
        <f>BASE[[#This Row],[NombresCalificado]]&amp;BASE[[#This Row],[TipoEvaluacion]]</f>
        <v>MOISES DAVID SANCHEZ SAAVEDRAEVALUACION ANTERIOR</v>
      </c>
      <c r="R343">
        <v>2</v>
      </c>
      <c r="S343" t="s">
        <v>4</v>
      </c>
      <c r="T343" t="s">
        <v>21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325</v>
      </c>
    </row>
    <row r="344" spans="1:31" x14ac:dyDescent="0.25">
      <c r="A344" t="s">
        <v>206</v>
      </c>
      <c r="B344" t="s">
        <v>212</v>
      </c>
      <c r="C344" t="s">
        <v>185</v>
      </c>
      <c r="D344" t="s">
        <v>216</v>
      </c>
      <c r="E344" t="s">
        <v>228</v>
      </c>
      <c r="F344" t="s">
        <v>260</v>
      </c>
      <c r="G344" t="s">
        <v>293</v>
      </c>
      <c r="H344" s="4"/>
      <c r="I344" s="1">
        <f t="shared" ca="1" si="24"/>
        <v>1483</v>
      </c>
      <c r="J344" s="1" t="str">
        <f t="shared" ca="1" si="25"/>
        <v>3. Mayor a 6 meses</v>
      </c>
      <c r="K344" t="str">
        <f t="shared" si="23"/>
        <v>NO</v>
      </c>
      <c r="L344" t="s">
        <v>186</v>
      </c>
      <c r="M344" t="s">
        <v>323</v>
      </c>
      <c r="N344" t="s">
        <v>188</v>
      </c>
      <c r="O344" t="s">
        <v>188</v>
      </c>
      <c r="P344" t="str">
        <f t="shared" si="26"/>
        <v>MOISES DAVID SANCHEZ SAAVEDRAPrincipios de seguridadEVALUACION ANTERIOR</v>
      </c>
      <c r="Q344" t="str">
        <f>BASE[[#This Row],[NombresCalificado]]&amp;BASE[[#This Row],[TipoEvaluacion]]</f>
        <v>MOISES DAVID SANCHEZ SAAVEDRAEVALUACION ANTERIOR</v>
      </c>
      <c r="R344">
        <v>2</v>
      </c>
      <c r="S344" t="s">
        <v>4</v>
      </c>
      <c r="T344" t="s">
        <v>21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325</v>
      </c>
    </row>
    <row r="345" spans="1:31" x14ac:dyDescent="0.25">
      <c r="A345" t="s">
        <v>206</v>
      </c>
      <c r="B345" t="s">
        <v>212</v>
      </c>
      <c r="C345" t="s">
        <v>185</v>
      </c>
      <c r="D345" t="s">
        <v>216</v>
      </c>
      <c r="E345" t="s">
        <v>228</v>
      </c>
      <c r="F345" t="s">
        <v>260</v>
      </c>
      <c r="G345" t="s">
        <v>293</v>
      </c>
      <c r="H345" s="4"/>
      <c r="I345" s="1">
        <f t="shared" ca="1" si="24"/>
        <v>1483</v>
      </c>
      <c r="J345" s="1" t="str">
        <f t="shared" ca="1" si="25"/>
        <v>3. Mayor a 6 meses</v>
      </c>
      <c r="K345" t="str">
        <f t="shared" si="23"/>
        <v>NO</v>
      </c>
      <c r="L345" t="s">
        <v>186</v>
      </c>
      <c r="M345" t="s">
        <v>321</v>
      </c>
      <c r="N345" t="s">
        <v>29</v>
      </c>
      <c r="O345" t="s">
        <v>29</v>
      </c>
      <c r="P345" t="str">
        <f t="shared" si="26"/>
        <v>MOISES DAVID SANCHEZ SAAVEDRAInnovaciónEVALUACION ANTERIOR</v>
      </c>
      <c r="Q345" t="str">
        <f>BASE[[#This Row],[NombresCalificado]]&amp;BASE[[#This Row],[TipoEvaluacion]]</f>
        <v>MOISES DAVID SANCHEZ SAAVEDRAEVALUACION ANTERIOR</v>
      </c>
      <c r="R345">
        <v>2</v>
      </c>
      <c r="S345" t="s">
        <v>4</v>
      </c>
      <c r="T345" t="s">
        <v>21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325</v>
      </c>
    </row>
    <row r="346" spans="1:31" x14ac:dyDescent="0.25">
      <c r="A346" t="s">
        <v>206</v>
      </c>
      <c r="B346" t="s">
        <v>212</v>
      </c>
      <c r="C346" t="s">
        <v>185</v>
      </c>
      <c r="D346" t="s">
        <v>216</v>
      </c>
      <c r="E346" t="s">
        <v>228</v>
      </c>
      <c r="F346" t="s">
        <v>260</v>
      </c>
      <c r="G346" t="s">
        <v>293</v>
      </c>
      <c r="H346" s="4"/>
      <c r="I346" s="1">
        <f t="shared" ca="1" si="24"/>
        <v>1483</v>
      </c>
      <c r="J346" s="1" t="str">
        <f t="shared" ca="1" si="25"/>
        <v>3. Mayor a 6 meses</v>
      </c>
      <c r="K346" t="str">
        <f t="shared" si="23"/>
        <v>NO</v>
      </c>
      <c r="L346" t="s">
        <v>186</v>
      </c>
      <c r="M346" t="s">
        <v>198</v>
      </c>
      <c r="N346" t="s">
        <v>187</v>
      </c>
      <c r="O346" t="s">
        <v>188</v>
      </c>
      <c r="P346" t="str">
        <f t="shared" si="26"/>
        <v>MOISES DAVID SANCHEZ SAAVEDRACaptura de valorEVALUACION ANTERIOR</v>
      </c>
      <c r="Q346" t="str">
        <f>BASE[[#This Row],[NombresCalificado]]&amp;BASE[[#This Row],[TipoEvaluacion]]</f>
        <v>MOISES DAVID SANCHEZ SAAVEDRAEVALUACION ANTERIOR</v>
      </c>
      <c r="R346">
        <v>1</v>
      </c>
      <c r="S346" t="s">
        <v>6</v>
      </c>
      <c r="T346" t="s">
        <v>21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325</v>
      </c>
    </row>
    <row r="347" spans="1:31" x14ac:dyDescent="0.25">
      <c r="A347" t="s">
        <v>206</v>
      </c>
      <c r="B347" t="s">
        <v>212</v>
      </c>
      <c r="C347" t="s">
        <v>185</v>
      </c>
      <c r="D347" t="s">
        <v>216</v>
      </c>
      <c r="E347" t="s">
        <v>228</v>
      </c>
      <c r="F347" t="s">
        <v>260</v>
      </c>
      <c r="G347" t="s">
        <v>293</v>
      </c>
      <c r="H347" s="4"/>
      <c r="I347" s="1">
        <f t="shared" ca="1" si="24"/>
        <v>1483</v>
      </c>
      <c r="J347" s="1" t="str">
        <f t="shared" ca="1" si="25"/>
        <v>3. Mayor a 6 meses</v>
      </c>
      <c r="K347" t="str">
        <f t="shared" si="23"/>
        <v>NO</v>
      </c>
      <c r="L347" t="s">
        <v>186</v>
      </c>
      <c r="M347" t="s">
        <v>319</v>
      </c>
      <c r="N347" t="s">
        <v>187</v>
      </c>
      <c r="O347" t="s">
        <v>188</v>
      </c>
      <c r="P347" t="str">
        <f t="shared" si="26"/>
        <v>MOISES DAVID SANCHEZ SAAVEDRAStory TellingEVALUACION ANTERIOR</v>
      </c>
      <c r="Q347" t="str">
        <f>BASE[[#This Row],[NombresCalificado]]&amp;BASE[[#This Row],[TipoEvaluacion]]</f>
        <v>MOISES DAVID SANCHEZ SAAVEDRAEVALUACION ANTERIOR</v>
      </c>
      <c r="R347">
        <v>3</v>
      </c>
      <c r="S347" t="s">
        <v>5</v>
      </c>
      <c r="T347" t="s">
        <v>21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325</v>
      </c>
    </row>
    <row r="348" spans="1:31" x14ac:dyDescent="0.25">
      <c r="A348" t="s">
        <v>206</v>
      </c>
      <c r="B348" t="s">
        <v>212</v>
      </c>
      <c r="C348" t="s">
        <v>185</v>
      </c>
      <c r="D348" t="s">
        <v>216</v>
      </c>
      <c r="E348" t="s">
        <v>228</v>
      </c>
      <c r="F348" t="s">
        <v>260</v>
      </c>
      <c r="G348" t="s">
        <v>293</v>
      </c>
      <c r="H348" s="4"/>
      <c r="I348" s="1">
        <f t="shared" ca="1" si="24"/>
        <v>1483</v>
      </c>
      <c r="J348" s="1" t="str">
        <f t="shared" ca="1" si="25"/>
        <v>3. Mayor a 6 meses</v>
      </c>
      <c r="K348" t="str">
        <f t="shared" si="23"/>
        <v>NO</v>
      </c>
      <c r="L348" t="s">
        <v>186</v>
      </c>
      <c r="M348" t="s">
        <v>200</v>
      </c>
      <c r="N348" t="s">
        <v>187</v>
      </c>
      <c r="O348" t="s">
        <v>188</v>
      </c>
      <c r="P348" t="str">
        <f t="shared" si="26"/>
        <v>MOISES DAVID SANCHEZ SAAVEDRACustomer ExperienceEVALUACION ANTERIOR</v>
      </c>
      <c r="Q348" t="str">
        <f>BASE[[#This Row],[NombresCalificado]]&amp;BASE[[#This Row],[TipoEvaluacion]]</f>
        <v>MOISES DAVID SANCHEZ SAAVEDRAEVALUACION ANTERIOR</v>
      </c>
      <c r="R348">
        <v>2</v>
      </c>
      <c r="S348" t="s">
        <v>4</v>
      </c>
      <c r="T348" t="s">
        <v>21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325</v>
      </c>
    </row>
    <row r="349" spans="1:31" x14ac:dyDescent="0.25">
      <c r="A349" t="s">
        <v>206</v>
      </c>
      <c r="B349" t="s">
        <v>212</v>
      </c>
      <c r="C349" t="s">
        <v>185</v>
      </c>
      <c r="D349" t="s">
        <v>216</v>
      </c>
      <c r="E349" t="s">
        <v>228</v>
      </c>
      <c r="F349" t="s">
        <v>260</v>
      </c>
      <c r="G349" t="s">
        <v>293</v>
      </c>
      <c r="H349" s="4"/>
      <c r="I349" s="1">
        <f t="shared" ca="1" si="24"/>
        <v>1483</v>
      </c>
      <c r="J349" s="1" t="str">
        <f t="shared" ca="1" si="25"/>
        <v>3. Mayor a 6 meses</v>
      </c>
      <c r="K349" t="str">
        <f t="shared" si="23"/>
        <v>NO</v>
      </c>
      <c r="L349" t="s">
        <v>186</v>
      </c>
      <c r="M349" t="s">
        <v>320</v>
      </c>
      <c r="N349" t="s">
        <v>188</v>
      </c>
      <c r="O349" t="s">
        <v>188</v>
      </c>
      <c r="P349" t="str">
        <f t="shared" si="26"/>
        <v>MOISES DAVID SANCHEZ SAAVEDRAGestión de cambiosEVALUACION ANTERIOR</v>
      </c>
      <c r="Q349" t="str">
        <f>BASE[[#This Row],[NombresCalificado]]&amp;BASE[[#This Row],[TipoEvaluacion]]</f>
        <v>MOISES DAVID SANCHEZ SAAVEDRAEVALUACION ANTERIOR</v>
      </c>
      <c r="R349">
        <v>1</v>
      </c>
      <c r="S349" t="s">
        <v>6</v>
      </c>
      <c r="T349" t="s">
        <v>21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325</v>
      </c>
    </row>
    <row r="350" spans="1:31" x14ac:dyDescent="0.25">
      <c r="A350" t="s">
        <v>206</v>
      </c>
      <c r="B350" t="s">
        <v>212</v>
      </c>
      <c r="C350" t="s">
        <v>185</v>
      </c>
      <c r="D350" t="s">
        <v>216</v>
      </c>
      <c r="E350" t="s">
        <v>228</v>
      </c>
      <c r="F350" t="s">
        <v>260</v>
      </c>
      <c r="G350" t="s">
        <v>293</v>
      </c>
      <c r="H350" s="4"/>
      <c r="I350" s="1">
        <f t="shared" ca="1" si="24"/>
        <v>1483</v>
      </c>
      <c r="J350" s="1" t="str">
        <f t="shared" ca="1" si="25"/>
        <v>3. Mayor a 6 meses</v>
      </c>
      <c r="K350" t="str">
        <f t="shared" si="23"/>
        <v>NO</v>
      </c>
      <c r="L350" t="s">
        <v>186</v>
      </c>
      <c r="M350" t="s">
        <v>318</v>
      </c>
      <c r="N350" t="s">
        <v>188</v>
      </c>
      <c r="O350" t="s">
        <v>188</v>
      </c>
      <c r="P350" t="str">
        <f t="shared" si="26"/>
        <v>MOISES DAVID SANCHEZ SAAVEDRAEvolución ágil de productos digitalesEVALUACION ANTERIOR</v>
      </c>
      <c r="Q350" t="str">
        <f>BASE[[#This Row],[NombresCalificado]]&amp;BASE[[#This Row],[TipoEvaluacion]]</f>
        <v>MOISES DAVID SANCHEZ SAAVEDRAEVALUACION ANTERIOR</v>
      </c>
      <c r="R350">
        <v>3</v>
      </c>
      <c r="S350" t="s">
        <v>5</v>
      </c>
      <c r="T350" t="s">
        <v>21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325</v>
      </c>
    </row>
    <row r="351" spans="1:31" x14ac:dyDescent="0.25">
      <c r="A351" t="s">
        <v>206</v>
      </c>
      <c r="B351" t="s">
        <v>212</v>
      </c>
      <c r="C351" t="s">
        <v>185</v>
      </c>
      <c r="D351" t="s">
        <v>216</v>
      </c>
      <c r="E351" t="s">
        <v>228</v>
      </c>
      <c r="F351" t="s">
        <v>260</v>
      </c>
      <c r="G351" t="s">
        <v>293</v>
      </c>
      <c r="H351" s="4"/>
      <c r="I351" s="1">
        <f t="shared" ca="1" si="24"/>
        <v>1483</v>
      </c>
      <c r="J351" s="1" t="str">
        <f t="shared" ca="1" si="25"/>
        <v>3. Mayor a 6 meses</v>
      </c>
      <c r="K351" t="str">
        <f t="shared" si="23"/>
        <v>NO</v>
      </c>
      <c r="L351" t="s">
        <v>186</v>
      </c>
      <c r="M351" t="s">
        <v>317</v>
      </c>
      <c r="N351" t="s">
        <v>29</v>
      </c>
      <c r="O351" t="s">
        <v>29</v>
      </c>
      <c r="P351" t="str">
        <f t="shared" si="26"/>
        <v>MOISES DAVID SANCHEZ SAAVEDRANegocio bancarioEVALUACION ANTERIOR</v>
      </c>
      <c r="Q351" t="str">
        <f>BASE[[#This Row],[NombresCalificado]]&amp;BASE[[#This Row],[TipoEvaluacion]]</f>
        <v>MOISES DAVID SANCHEZ SAAVEDRAEVALUACION ANTERIOR</v>
      </c>
      <c r="R351">
        <v>3</v>
      </c>
      <c r="S351" t="s">
        <v>5</v>
      </c>
      <c r="T351" t="s">
        <v>21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325</v>
      </c>
    </row>
    <row r="352" spans="1:31" x14ac:dyDescent="0.25">
      <c r="A352" t="s">
        <v>206</v>
      </c>
      <c r="B352" t="s">
        <v>212</v>
      </c>
      <c r="C352" t="s">
        <v>185</v>
      </c>
      <c r="D352" t="s">
        <v>216</v>
      </c>
      <c r="E352" t="s">
        <v>228</v>
      </c>
      <c r="F352" t="s">
        <v>260</v>
      </c>
      <c r="G352" t="s">
        <v>293</v>
      </c>
      <c r="H352" s="4"/>
      <c r="I352" s="1">
        <f t="shared" ca="1" si="24"/>
        <v>1483</v>
      </c>
      <c r="J352" s="1" t="str">
        <f t="shared" ca="1" si="25"/>
        <v>3. Mayor a 6 meses</v>
      </c>
      <c r="K352" t="str">
        <f t="shared" si="23"/>
        <v>NO</v>
      </c>
      <c r="L352" t="s">
        <v>186</v>
      </c>
      <c r="M352" t="s">
        <v>316</v>
      </c>
      <c r="N352" t="s">
        <v>187</v>
      </c>
      <c r="O352" t="s">
        <v>188</v>
      </c>
      <c r="P352" t="str">
        <f t="shared" si="26"/>
        <v>MOISES DAVID SANCHEZ SAAVEDRAPlataforma de soluciones BCPEVALUACION ANTERIOR</v>
      </c>
      <c r="Q352" t="str">
        <f>BASE[[#This Row],[NombresCalificado]]&amp;BASE[[#This Row],[TipoEvaluacion]]</f>
        <v>MOISES DAVID SANCHEZ SAAVEDRAEVALUACION ANTERIOR</v>
      </c>
      <c r="R352">
        <v>3</v>
      </c>
      <c r="S352" t="s">
        <v>5</v>
      </c>
      <c r="T352" t="s">
        <v>21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325</v>
      </c>
    </row>
    <row r="353" spans="1:31" x14ac:dyDescent="0.25">
      <c r="A353" t="s">
        <v>206</v>
      </c>
      <c r="B353" t="s">
        <v>212</v>
      </c>
      <c r="C353" t="s">
        <v>185</v>
      </c>
      <c r="D353" t="s">
        <v>216</v>
      </c>
      <c r="E353" t="s">
        <v>228</v>
      </c>
      <c r="F353" t="s">
        <v>260</v>
      </c>
      <c r="G353" t="s">
        <v>293</v>
      </c>
      <c r="H353" s="4"/>
      <c r="I353" s="1">
        <f t="shared" ca="1" si="24"/>
        <v>1483</v>
      </c>
      <c r="J353" s="1" t="str">
        <f t="shared" ca="1" si="25"/>
        <v>3. Mayor a 6 meses</v>
      </c>
      <c r="K353" t="str">
        <f t="shared" si="23"/>
        <v>NO</v>
      </c>
      <c r="L353" t="s">
        <v>186</v>
      </c>
      <c r="M353" t="s">
        <v>197</v>
      </c>
      <c r="N353" t="s">
        <v>187</v>
      </c>
      <c r="O353" t="s">
        <v>188</v>
      </c>
      <c r="P353" t="str">
        <f t="shared" si="26"/>
        <v>MOISES DAVID SANCHEZ SAAVEDRAArquitectura de datos BCPEVALUACION ANTERIOR</v>
      </c>
      <c r="Q353" t="str">
        <f>BASE[[#This Row],[NombresCalificado]]&amp;BASE[[#This Row],[TipoEvaluacion]]</f>
        <v>MOISES DAVID SANCHEZ SAAVEDRAEVALUACION ANTERIOR</v>
      </c>
      <c r="R353">
        <v>3</v>
      </c>
      <c r="S353" t="s">
        <v>5</v>
      </c>
      <c r="T353" t="s">
        <v>21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325</v>
      </c>
    </row>
    <row r="354" spans="1:31" x14ac:dyDescent="0.25">
      <c r="A354" t="s">
        <v>206</v>
      </c>
      <c r="B354" t="s">
        <v>212</v>
      </c>
      <c r="C354" t="s">
        <v>185</v>
      </c>
      <c r="D354" t="s">
        <v>216</v>
      </c>
      <c r="E354" t="s">
        <v>228</v>
      </c>
      <c r="F354" t="s">
        <v>260</v>
      </c>
      <c r="G354" t="s">
        <v>293</v>
      </c>
      <c r="H354" s="4"/>
      <c r="I354" s="1">
        <f t="shared" ca="1" si="24"/>
        <v>1483</v>
      </c>
      <c r="J354" s="1" t="str">
        <f t="shared" ca="1" si="25"/>
        <v>3. Mayor a 6 meses</v>
      </c>
      <c r="K354" t="str">
        <f t="shared" si="23"/>
        <v>NO</v>
      </c>
      <c r="L354" t="s">
        <v>186</v>
      </c>
      <c r="M354" t="s">
        <v>199</v>
      </c>
      <c r="N354" t="s">
        <v>188</v>
      </c>
      <c r="O354" t="s">
        <v>188</v>
      </c>
      <c r="P354" t="str">
        <f t="shared" si="26"/>
        <v>MOISES DAVID SANCHEZ SAAVEDRAComplianceEVALUACION ANTERIOR</v>
      </c>
      <c r="Q354" t="str">
        <f>BASE[[#This Row],[NombresCalificado]]&amp;BASE[[#This Row],[TipoEvaluacion]]</f>
        <v>MOISES DAVID SANCHEZ SAAVEDRAEVALUACION ANTERIOR</v>
      </c>
      <c r="R354">
        <v>3</v>
      </c>
      <c r="S354" t="s">
        <v>5</v>
      </c>
      <c r="T354" t="s">
        <v>21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325</v>
      </c>
    </row>
    <row r="355" spans="1:31" x14ac:dyDescent="0.25">
      <c r="A355" t="s">
        <v>206</v>
      </c>
      <c r="B355" t="s">
        <v>212</v>
      </c>
      <c r="C355" t="s">
        <v>185</v>
      </c>
      <c r="D355" t="s">
        <v>216</v>
      </c>
      <c r="E355" t="s">
        <v>228</v>
      </c>
      <c r="F355" t="s">
        <v>260</v>
      </c>
      <c r="G355" t="s">
        <v>293</v>
      </c>
      <c r="H355" s="4"/>
      <c r="I355" s="1">
        <f t="shared" ca="1" si="24"/>
        <v>1483</v>
      </c>
      <c r="J355" s="1" t="str">
        <f t="shared" ca="1" si="25"/>
        <v>3. Mayor a 6 meses</v>
      </c>
      <c r="K355" t="str">
        <f t="shared" si="23"/>
        <v>NO</v>
      </c>
      <c r="L355" t="s">
        <v>186</v>
      </c>
      <c r="M355" t="s">
        <v>315</v>
      </c>
      <c r="N355" t="s">
        <v>29</v>
      </c>
      <c r="O355" t="s">
        <v>29</v>
      </c>
      <c r="P355" t="str">
        <f t="shared" si="26"/>
        <v>MOISES DAVID SANCHEZ SAAVEDRAModeladoEVALUACION ANTERIOR</v>
      </c>
      <c r="Q355" t="str">
        <f>BASE[[#This Row],[NombresCalificado]]&amp;BASE[[#This Row],[TipoEvaluacion]]</f>
        <v>MOISES DAVID SANCHEZ SAAVEDRAEVALUACION ANTERIOR</v>
      </c>
      <c r="R355">
        <v>2</v>
      </c>
      <c r="S355" t="s">
        <v>4</v>
      </c>
      <c r="T355" t="s">
        <v>21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325</v>
      </c>
    </row>
    <row r="356" spans="1:31" x14ac:dyDescent="0.25">
      <c r="A356" t="s">
        <v>206</v>
      </c>
      <c r="B356" t="s">
        <v>212</v>
      </c>
      <c r="C356" t="s">
        <v>185</v>
      </c>
      <c r="D356" t="s">
        <v>216</v>
      </c>
      <c r="E356" t="s">
        <v>228</v>
      </c>
      <c r="F356" t="s">
        <v>260</v>
      </c>
      <c r="G356" t="s">
        <v>293</v>
      </c>
      <c r="H356" s="4"/>
      <c r="I356" s="1">
        <f t="shared" ca="1" si="24"/>
        <v>1483</v>
      </c>
      <c r="J356" s="1" t="str">
        <f t="shared" ca="1" si="25"/>
        <v>3. Mayor a 6 meses</v>
      </c>
      <c r="K356" t="str">
        <f t="shared" si="23"/>
        <v>NO</v>
      </c>
      <c r="L356" t="s">
        <v>186</v>
      </c>
      <c r="M356" t="s">
        <v>314</v>
      </c>
      <c r="N356" t="s">
        <v>187</v>
      </c>
      <c r="O356" t="s">
        <v>188</v>
      </c>
      <c r="P356" t="str">
        <f t="shared" si="26"/>
        <v>MOISES DAVID SANCHEZ SAAVEDRASoluciones de industriaEVALUACION ANTERIOR</v>
      </c>
      <c r="Q356" t="str">
        <f>BASE[[#This Row],[NombresCalificado]]&amp;BASE[[#This Row],[TipoEvaluacion]]</f>
        <v>MOISES DAVID SANCHEZ SAAVEDRAEVALUACION ANTERIOR</v>
      </c>
      <c r="R356">
        <v>4</v>
      </c>
      <c r="S356" t="s">
        <v>7</v>
      </c>
      <c r="T356" t="s">
        <v>21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325</v>
      </c>
    </row>
    <row r="357" spans="1:31" x14ac:dyDescent="0.25">
      <c r="A357" t="s">
        <v>206</v>
      </c>
      <c r="B357" t="s">
        <v>212</v>
      </c>
      <c r="C357" t="s">
        <v>185</v>
      </c>
      <c r="D357" t="s">
        <v>216</v>
      </c>
      <c r="E357" t="s">
        <v>228</v>
      </c>
      <c r="F357" t="s">
        <v>260</v>
      </c>
      <c r="G357" t="s">
        <v>293</v>
      </c>
      <c r="H357" s="4"/>
      <c r="I357" s="1">
        <f t="shared" ca="1" si="24"/>
        <v>1483</v>
      </c>
      <c r="J357" s="1" t="str">
        <f t="shared" ca="1" si="25"/>
        <v>3. Mayor a 6 meses</v>
      </c>
      <c r="K357" t="str">
        <f t="shared" si="23"/>
        <v>NO</v>
      </c>
      <c r="L357" t="s">
        <v>186</v>
      </c>
      <c r="M357" t="s">
        <v>313</v>
      </c>
      <c r="N357" t="s">
        <v>188</v>
      </c>
      <c r="O357" t="s">
        <v>188</v>
      </c>
      <c r="P357" t="str">
        <f t="shared" si="26"/>
        <v>MOISES DAVID SANCHEZ SAAVEDRAPatrones de arquitectura tecnológicaEVALUACION ANTERIOR</v>
      </c>
      <c r="Q357" t="str">
        <f>BASE[[#This Row],[NombresCalificado]]&amp;BASE[[#This Row],[TipoEvaluacion]]</f>
        <v>MOISES DAVID SANCHEZ SAAVEDRAEVALUACION ANTERIOR</v>
      </c>
      <c r="R357">
        <v>3</v>
      </c>
      <c r="S357" t="s">
        <v>5</v>
      </c>
      <c r="T357" t="s">
        <v>21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325</v>
      </c>
    </row>
    <row r="358" spans="1:31" x14ac:dyDescent="0.25">
      <c r="A358" t="s">
        <v>206</v>
      </c>
      <c r="B358" t="s">
        <v>212</v>
      </c>
      <c r="C358" t="s">
        <v>185</v>
      </c>
      <c r="D358" t="s">
        <v>216</v>
      </c>
      <c r="E358" t="s">
        <v>228</v>
      </c>
      <c r="F358" t="s">
        <v>260</v>
      </c>
      <c r="G358" t="s">
        <v>293</v>
      </c>
      <c r="H358" s="4"/>
      <c r="I358" s="1">
        <f t="shared" ca="1" si="24"/>
        <v>1483</v>
      </c>
      <c r="J358" s="1" t="str">
        <f t="shared" ca="1" si="25"/>
        <v>3. Mayor a 6 meses</v>
      </c>
      <c r="K358" t="str">
        <f t="shared" si="23"/>
        <v>NO</v>
      </c>
      <c r="L358" t="s">
        <v>186</v>
      </c>
      <c r="M358" t="s">
        <v>193</v>
      </c>
      <c r="N358" t="s">
        <v>188</v>
      </c>
      <c r="O358" t="s">
        <v>188</v>
      </c>
      <c r="P358" t="str">
        <f t="shared" si="26"/>
        <v>MOISES DAVID SANCHEZ SAAVEDRACloudEVALUACION ANTERIOR</v>
      </c>
      <c r="Q358" t="str">
        <f>BASE[[#This Row],[NombresCalificado]]&amp;BASE[[#This Row],[TipoEvaluacion]]</f>
        <v>MOISES DAVID SANCHEZ SAAVEDRAEVALUACION ANTERIOR</v>
      </c>
      <c r="R358">
        <v>1</v>
      </c>
      <c r="S358" t="s">
        <v>6</v>
      </c>
      <c r="T358" t="s">
        <v>21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325</v>
      </c>
    </row>
    <row r="359" spans="1:31" x14ac:dyDescent="0.25">
      <c r="A359" t="s">
        <v>206</v>
      </c>
      <c r="B359" t="s">
        <v>212</v>
      </c>
      <c r="C359" t="s">
        <v>185</v>
      </c>
      <c r="D359" t="s">
        <v>216</v>
      </c>
      <c r="E359" t="s">
        <v>229</v>
      </c>
      <c r="F359" t="s">
        <v>261</v>
      </c>
      <c r="G359" t="s">
        <v>294</v>
      </c>
      <c r="H359" s="4"/>
      <c r="I359" s="1">
        <f t="shared" ca="1" si="24"/>
        <v>1483</v>
      </c>
      <c r="J359" s="1" t="str">
        <f t="shared" ca="1" si="25"/>
        <v>3. Mayor a 6 meses</v>
      </c>
      <c r="K359" t="str">
        <f t="shared" si="23"/>
        <v>NO</v>
      </c>
      <c r="L359" t="s">
        <v>186</v>
      </c>
      <c r="M359" t="s">
        <v>193</v>
      </c>
      <c r="N359" t="s">
        <v>188</v>
      </c>
      <c r="O359" t="s">
        <v>188</v>
      </c>
      <c r="P359" t="str">
        <f t="shared" si="26"/>
        <v>MEYLIN KATHERINE ENDO LINOCloudEVALUACION ANTERIOR</v>
      </c>
      <c r="Q359" t="str">
        <f>BASE[[#This Row],[NombresCalificado]]&amp;BASE[[#This Row],[TipoEvaluacion]]</f>
        <v>MEYLIN KATHERINE ENDO LINOEVALUACION ANTERIOR</v>
      </c>
      <c r="R359">
        <v>1</v>
      </c>
      <c r="S359" t="s">
        <v>6</v>
      </c>
      <c r="T359" t="s">
        <v>21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325</v>
      </c>
    </row>
    <row r="360" spans="1:31" x14ac:dyDescent="0.25">
      <c r="A360" t="s">
        <v>206</v>
      </c>
      <c r="B360" t="s">
        <v>212</v>
      </c>
      <c r="C360" t="s">
        <v>185</v>
      </c>
      <c r="D360" t="s">
        <v>216</v>
      </c>
      <c r="E360" t="s">
        <v>229</v>
      </c>
      <c r="F360" t="s">
        <v>261</v>
      </c>
      <c r="G360" t="s">
        <v>294</v>
      </c>
      <c r="H360" s="4"/>
      <c r="I360" s="1">
        <f t="shared" ca="1" si="24"/>
        <v>1483</v>
      </c>
      <c r="J360" s="1" t="str">
        <f t="shared" ca="1" si="25"/>
        <v>3. Mayor a 6 meses</v>
      </c>
      <c r="K360" t="str">
        <f t="shared" si="23"/>
        <v>NO</v>
      </c>
      <c r="L360" t="s">
        <v>186</v>
      </c>
      <c r="M360" t="s">
        <v>313</v>
      </c>
      <c r="N360" t="s">
        <v>188</v>
      </c>
      <c r="O360" t="s">
        <v>188</v>
      </c>
      <c r="P360" t="str">
        <f t="shared" si="26"/>
        <v>MEYLIN KATHERINE ENDO LINOPatrones de arquitectura tecnológicaEVALUACION ANTERIOR</v>
      </c>
      <c r="Q360" t="str">
        <f>BASE[[#This Row],[NombresCalificado]]&amp;BASE[[#This Row],[TipoEvaluacion]]</f>
        <v>MEYLIN KATHERINE ENDO LINOEVALUACION ANTERIOR</v>
      </c>
      <c r="R360">
        <v>2</v>
      </c>
      <c r="S360" t="s">
        <v>4</v>
      </c>
      <c r="T360" t="s">
        <v>21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325</v>
      </c>
    </row>
    <row r="361" spans="1:31" x14ac:dyDescent="0.25">
      <c r="A361" t="s">
        <v>206</v>
      </c>
      <c r="B361" t="s">
        <v>212</v>
      </c>
      <c r="C361" t="s">
        <v>185</v>
      </c>
      <c r="D361" t="s">
        <v>216</v>
      </c>
      <c r="E361" t="s">
        <v>229</v>
      </c>
      <c r="F361" t="s">
        <v>261</v>
      </c>
      <c r="G361" t="s">
        <v>294</v>
      </c>
      <c r="H361" s="4"/>
      <c r="I361" s="1">
        <f t="shared" ca="1" si="24"/>
        <v>1483</v>
      </c>
      <c r="J361" s="1" t="str">
        <f t="shared" ca="1" si="25"/>
        <v>3. Mayor a 6 meses</v>
      </c>
      <c r="K361" t="str">
        <f t="shared" si="23"/>
        <v>NO</v>
      </c>
      <c r="L361" t="s">
        <v>186</v>
      </c>
      <c r="M361" t="s">
        <v>314</v>
      </c>
      <c r="N361" t="s">
        <v>187</v>
      </c>
      <c r="O361" t="s">
        <v>188</v>
      </c>
      <c r="P361" t="str">
        <f t="shared" si="26"/>
        <v>MEYLIN KATHERINE ENDO LINOSoluciones de industriaEVALUACION ANTERIOR</v>
      </c>
      <c r="Q361" t="str">
        <f>BASE[[#This Row],[NombresCalificado]]&amp;BASE[[#This Row],[TipoEvaluacion]]</f>
        <v>MEYLIN KATHERINE ENDO LINOEVALUACION ANTERIOR</v>
      </c>
      <c r="R361">
        <v>2</v>
      </c>
      <c r="S361" t="s">
        <v>4</v>
      </c>
      <c r="T361" t="s">
        <v>21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325</v>
      </c>
    </row>
    <row r="362" spans="1:31" x14ac:dyDescent="0.25">
      <c r="A362" t="s">
        <v>206</v>
      </c>
      <c r="B362" t="s">
        <v>212</v>
      </c>
      <c r="C362" t="s">
        <v>185</v>
      </c>
      <c r="D362" t="s">
        <v>216</v>
      </c>
      <c r="E362" t="s">
        <v>229</v>
      </c>
      <c r="F362" t="s">
        <v>261</v>
      </c>
      <c r="G362" t="s">
        <v>294</v>
      </c>
      <c r="H362" s="4"/>
      <c r="I362" s="1">
        <f t="shared" ca="1" si="24"/>
        <v>1483</v>
      </c>
      <c r="J362" s="1" t="str">
        <f t="shared" ca="1" si="25"/>
        <v>3. Mayor a 6 meses</v>
      </c>
      <c r="K362" t="str">
        <f t="shared" si="23"/>
        <v>NO</v>
      </c>
      <c r="L362" t="s">
        <v>186</v>
      </c>
      <c r="M362" t="s">
        <v>197</v>
      </c>
      <c r="N362" t="s">
        <v>187</v>
      </c>
      <c r="O362" t="s">
        <v>188</v>
      </c>
      <c r="P362" t="str">
        <f t="shared" si="26"/>
        <v>MEYLIN KATHERINE ENDO LINOArquitectura de datos BCPEVALUACION ANTERIOR</v>
      </c>
      <c r="Q362" t="str">
        <f>BASE[[#This Row],[NombresCalificado]]&amp;BASE[[#This Row],[TipoEvaluacion]]</f>
        <v>MEYLIN KATHERINE ENDO LINOEVALUACION ANTERIOR</v>
      </c>
      <c r="R362">
        <v>2</v>
      </c>
      <c r="S362" t="s">
        <v>4</v>
      </c>
      <c r="T362" t="s">
        <v>21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325</v>
      </c>
    </row>
    <row r="363" spans="1:31" x14ac:dyDescent="0.25">
      <c r="A363" t="s">
        <v>206</v>
      </c>
      <c r="B363" t="s">
        <v>212</v>
      </c>
      <c r="C363" t="s">
        <v>185</v>
      </c>
      <c r="D363" t="s">
        <v>216</v>
      </c>
      <c r="E363" t="s">
        <v>229</v>
      </c>
      <c r="F363" t="s">
        <v>261</v>
      </c>
      <c r="G363" t="s">
        <v>294</v>
      </c>
      <c r="H363" s="4"/>
      <c r="I363" s="1">
        <f t="shared" ca="1" si="24"/>
        <v>1483</v>
      </c>
      <c r="J363" s="1" t="str">
        <f t="shared" ca="1" si="25"/>
        <v>3. Mayor a 6 meses</v>
      </c>
      <c r="K363" t="str">
        <f t="shared" si="23"/>
        <v>NO</v>
      </c>
      <c r="L363" t="s">
        <v>186</v>
      </c>
      <c r="M363" t="s">
        <v>199</v>
      </c>
      <c r="N363" t="s">
        <v>188</v>
      </c>
      <c r="O363" t="s">
        <v>188</v>
      </c>
      <c r="P363" t="str">
        <f t="shared" si="26"/>
        <v>MEYLIN KATHERINE ENDO LINOComplianceEVALUACION ANTERIOR</v>
      </c>
      <c r="Q363" t="str">
        <f>BASE[[#This Row],[NombresCalificado]]&amp;BASE[[#This Row],[TipoEvaluacion]]</f>
        <v>MEYLIN KATHERINE ENDO LINOEVALUACION ANTERIOR</v>
      </c>
      <c r="R363">
        <v>2</v>
      </c>
      <c r="S363" t="s">
        <v>4</v>
      </c>
      <c r="T363" t="s">
        <v>21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325</v>
      </c>
    </row>
    <row r="364" spans="1:31" x14ac:dyDescent="0.25">
      <c r="A364" t="s">
        <v>206</v>
      </c>
      <c r="B364" t="s">
        <v>212</v>
      </c>
      <c r="C364" t="s">
        <v>185</v>
      </c>
      <c r="D364" t="s">
        <v>216</v>
      </c>
      <c r="E364" t="s">
        <v>229</v>
      </c>
      <c r="F364" t="s">
        <v>261</v>
      </c>
      <c r="G364" t="s">
        <v>294</v>
      </c>
      <c r="H364" s="4"/>
      <c r="I364" s="1">
        <f t="shared" ca="1" si="24"/>
        <v>1483</v>
      </c>
      <c r="J364" s="1" t="str">
        <f t="shared" ca="1" si="25"/>
        <v>3. Mayor a 6 meses</v>
      </c>
      <c r="K364" t="str">
        <f t="shared" si="23"/>
        <v>NO</v>
      </c>
      <c r="L364" t="s">
        <v>186</v>
      </c>
      <c r="M364" t="s">
        <v>315</v>
      </c>
      <c r="N364" t="s">
        <v>29</v>
      </c>
      <c r="O364" t="s">
        <v>29</v>
      </c>
      <c r="P364" t="str">
        <f t="shared" si="26"/>
        <v>MEYLIN KATHERINE ENDO LINOModeladoEVALUACION ANTERIOR</v>
      </c>
      <c r="Q364" t="str">
        <f>BASE[[#This Row],[NombresCalificado]]&amp;BASE[[#This Row],[TipoEvaluacion]]</f>
        <v>MEYLIN KATHERINE ENDO LINOEVALUACION ANTERIOR</v>
      </c>
      <c r="R364">
        <v>2</v>
      </c>
      <c r="S364" t="s">
        <v>4</v>
      </c>
      <c r="T364" t="s">
        <v>21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325</v>
      </c>
    </row>
    <row r="365" spans="1:31" x14ac:dyDescent="0.25">
      <c r="A365" t="s">
        <v>206</v>
      </c>
      <c r="B365" t="s">
        <v>212</v>
      </c>
      <c r="C365" t="s">
        <v>185</v>
      </c>
      <c r="D365" t="s">
        <v>216</v>
      </c>
      <c r="E365" t="s">
        <v>229</v>
      </c>
      <c r="F365" t="s">
        <v>261</v>
      </c>
      <c r="G365" t="s">
        <v>294</v>
      </c>
      <c r="H365" s="4"/>
      <c r="I365" s="1">
        <f t="shared" ca="1" si="24"/>
        <v>1483</v>
      </c>
      <c r="J365" s="1" t="str">
        <f t="shared" ca="1" si="25"/>
        <v>3. Mayor a 6 meses</v>
      </c>
      <c r="K365" t="str">
        <f t="shared" si="23"/>
        <v>NO</v>
      </c>
      <c r="L365" t="s">
        <v>186</v>
      </c>
      <c r="M365" t="s">
        <v>316</v>
      </c>
      <c r="N365" t="s">
        <v>187</v>
      </c>
      <c r="O365" t="s">
        <v>188</v>
      </c>
      <c r="P365" t="str">
        <f t="shared" si="26"/>
        <v>MEYLIN KATHERINE ENDO LINOPlataforma de soluciones BCPEVALUACION ANTERIOR</v>
      </c>
      <c r="Q365" t="str">
        <f>BASE[[#This Row],[NombresCalificado]]&amp;BASE[[#This Row],[TipoEvaluacion]]</f>
        <v>MEYLIN KATHERINE ENDO LINOEVALUACION ANTERIOR</v>
      </c>
      <c r="R365">
        <v>2</v>
      </c>
      <c r="S365" t="s">
        <v>4</v>
      </c>
      <c r="T365" t="s">
        <v>21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325</v>
      </c>
    </row>
    <row r="366" spans="1:31" x14ac:dyDescent="0.25">
      <c r="A366" t="s">
        <v>206</v>
      </c>
      <c r="B366" t="s">
        <v>212</v>
      </c>
      <c r="C366" t="s">
        <v>185</v>
      </c>
      <c r="D366" t="s">
        <v>216</v>
      </c>
      <c r="E366" t="s">
        <v>229</v>
      </c>
      <c r="F366" t="s">
        <v>261</v>
      </c>
      <c r="G366" t="s">
        <v>294</v>
      </c>
      <c r="H366" s="4"/>
      <c r="I366" s="1">
        <f t="shared" ca="1" si="24"/>
        <v>1483</v>
      </c>
      <c r="J366" s="1" t="str">
        <f t="shared" ca="1" si="25"/>
        <v>3. Mayor a 6 meses</v>
      </c>
      <c r="K366" t="str">
        <f t="shared" si="23"/>
        <v>NO</v>
      </c>
      <c r="L366" t="s">
        <v>186</v>
      </c>
      <c r="M366" t="s">
        <v>317</v>
      </c>
      <c r="N366" t="s">
        <v>29</v>
      </c>
      <c r="O366" t="s">
        <v>29</v>
      </c>
      <c r="P366" t="str">
        <f t="shared" si="26"/>
        <v>MEYLIN KATHERINE ENDO LINONegocio bancarioEVALUACION ANTERIOR</v>
      </c>
      <c r="Q366" t="str">
        <f>BASE[[#This Row],[NombresCalificado]]&amp;BASE[[#This Row],[TipoEvaluacion]]</f>
        <v>MEYLIN KATHERINE ENDO LINOEVALUACION ANTERIOR</v>
      </c>
      <c r="R366">
        <v>2</v>
      </c>
      <c r="S366" t="s">
        <v>4</v>
      </c>
      <c r="T366" t="s">
        <v>21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325</v>
      </c>
    </row>
    <row r="367" spans="1:31" x14ac:dyDescent="0.25">
      <c r="A367" t="s">
        <v>206</v>
      </c>
      <c r="B367" t="s">
        <v>212</v>
      </c>
      <c r="C367" t="s">
        <v>185</v>
      </c>
      <c r="D367" t="s">
        <v>216</v>
      </c>
      <c r="E367" t="s">
        <v>229</v>
      </c>
      <c r="F367" t="s">
        <v>261</v>
      </c>
      <c r="G367" t="s">
        <v>294</v>
      </c>
      <c r="H367" s="4"/>
      <c r="I367" s="1">
        <f t="shared" ca="1" si="24"/>
        <v>1483</v>
      </c>
      <c r="J367" s="1" t="str">
        <f t="shared" ca="1" si="25"/>
        <v>3. Mayor a 6 meses</v>
      </c>
      <c r="K367" t="str">
        <f t="shared" si="23"/>
        <v>NO</v>
      </c>
      <c r="L367" t="s">
        <v>186</v>
      </c>
      <c r="M367" t="s">
        <v>318</v>
      </c>
      <c r="N367" t="s">
        <v>188</v>
      </c>
      <c r="O367" t="s">
        <v>188</v>
      </c>
      <c r="P367" t="str">
        <f t="shared" si="26"/>
        <v>MEYLIN KATHERINE ENDO LINOEvolución ágil de productos digitalesEVALUACION ANTERIOR</v>
      </c>
      <c r="Q367" t="str">
        <f>BASE[[#This Row],[NombresCalificado]]&amp;BASE[[#This Row],[TipoEvaluacion]]</f>
        <v>MEYLIN KATHERINE ENDO LINOEVALUACION ANTERIOR</v>
      </c>
      <c r="R367">
        <v>2</v>
      </c>
      <c r="S367" t="s">
        <v>4</v>
      </c>
      <c r="T367" t="s">
        <v>21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325</v>
      </c>
    </row>
    <row r="368" spans="1:31" x14ac:dyDescent="0.25">
      <c r="A368" t="s">
        <v>206</v>
      </c>
      <c r="B368" t="s">
        <v>212</v>
      </c>
      <c r="C368" t="s">
        <v>185</v>
      </c>
      <c r="D368" t="s">
        <v>216</v>
      </c>
      <c r="E368" t="s">
        <v>229</v>
      </c>
      <c r="F368" t="s">
        <v>261</v>
      </c>
      <c r="G368" t="s">
        <v>294</v>
      </c>
      <c r="H368" s="4"/>
      <c r="I368" s="1">
        <f t="shared" ca="1" si="24"/>
        <v>1483</v>
      </c>
      <c r="J368" s="1" t="str">
        <f t="shared" ca="1" si="25"/>
        <v>3. Mayor a 6 meses</v>
      </c>
      <c r="K368" t="str">
        <f t="shared" si="23"/>
        <v>NO</v>
      </c>
      <c r="L368" t="s">
        <v>186</v>
      </c>
      <c r="M368" t="s">
        <v>200</v>
      </c>
      <c r="N368" t="s">
        <v>187</v>
      </c>
      <c r="O368" t="s">
        <v>188</v>
      </c>
      <c r="P368" t="str">
        <f t="shared" si="26"/>
        <v>MEYLIN KATHERINE ENDO LINOCustomer ExperienceEVALUACION ANTERIOR</v>
      </c>
      <c r="Q368" t="str">
        <f>BASE[[#This Row],[NombresCalificado]]&amp;BASE[[#This Row],[TipoEvaluacion]]</f>
        <v>MEYLIN KATHERINE ENDO LINOEVALUACION ANTERIOR</v>
      </c>
      <c r="R368">
        <v>1</v>
      </c>
      <c r="S368" t="s">
        <v>6</v>
      </c>
      <c r="T368" t="s">
        <v>21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325</v>
      </c>
    </row>
    <row r="369" spans="1:31" x14ac:dyDescent="0.25">
      <c r="A369" t="s">
        <v>206</v>
      </c>
      <c r="B369" t="s">
        <v>212</v>
      </c>
      <c r="C369" t="s">
        <v>185</v>
      </c>
      <c r="D369" t="s">
        <v>216</v>
      </c>
      <c r="E369" t="s">
        <v>229</v>
      </c>
      <c r="F369" t="s">
        <v>261</v>
      </c>
      <c r="G369" t="s">
        <v>294</v>
      </c>
      <c r="H369" s="4"/>
      <c r="I369" s="1">
        <f t="shared" ca="1" si="24"/>
        <v>1483</v>
      </c>
      <c r="J369" s="1" t="str">
        <f t="shared" ca="1" si="25"/>
        <v>3. Mayor a 6 meses</v>
      </c>
      <c r="K369" t="str">
        <f t="shared" si="23"/>
        <v>NO</v>
      </c>
      <c r="L369" t="s">
        <v>186</v>
      </c>
      <c r="M369" t="s">
        <v>320</v>
      </c>
      <c r="N369" t="s">
        <v>188</v>
      </c>
      <c r="O369" t="s">
        <v>188</v>
      </c>
      <c r="P369" t="str">
        <f t="shared" si="26"/>
        <v>MEYLIN KATHERINE ENDO LINOGestión de cambiosEVALUACION ANTERIOR</v>
      </c>
      <c r="Q369" t="str">
        <f>BASE[[#This Row],[NombresCalificado]]&amp;BASE[[#This Row],[TipoEvaluacion]]</f>
        <v>MEYLIN KATHERINE ENDO LINOEVALUACION ANTERIOR</v>
      </c>
      <c r="R369">
        <v>1</v>
      </c>
      <c r="S369" t="s">
        <v>6</v>
      </c>
      <c r="T369" t="s">
        <v>21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325</v>
      </c>
    </row>
    <row r="370" spans="1:31" x14ac:dyDescent="0.25">
      <c r="A370" t="s">
        <v>206</v>
      </c>
      <c r="B370" t="s">
        <v>212</v>
      </c>
      <c r="C370" t="s">
        <v>185</v>
      </c>
      <c r="D370" t="s">
        <v>216</v>
      </c>
      <c r="E370" t="s">
        <v>229</v>
      </c>
      <c r="F370" t="s">
        <v>261</v>
      </c>
      <c r="G370" t="s">
        <v>294</v>
      </c>
      <c r="H370" s="4"/>
      <c r="I370" s="1">
        <f t="shared" ca="1" si="24"/>
        <v>1483</v>
      </c>
      <c r="J370" s="1" t="str">
        <f t="shared" ca="1" si="25"/>
        <v>3. Mayor a 6 meses</v>
      </c>
      <c r="K370" t="str">
        <f t="shared" si="23"/>
        <v>NO</v>
      </c>
      <c r="L370" t="s">
        <v>186</v>
      </c>
      <c r="M370" t="s">
        <v>319</v>
      </c>
      <c r="N370" t="s">
        <v>187</v>
      </c>
      <c r="O370" t="s">
        <v>188</v>
      </c>
      <c r="P370" t="str">
        <f t="shared" si="26"/>
        <v>MEYLIN KATHERINE ENDO LINOStory TellingEVALUACION ANTERIOR</v>
      </c>
      <c r="Q370" t="str">
        <f>BASE[[#This Row],[NombresCalificado]]&amp;BASE[[#This Row],[TipoEvaluacion]]</f>
        <v>MEYLIN KATHERINE ENDO LINOEVALUACION ANTERIOR</v>
      </c>
      <c r="R370">
        <v>2</v>
      </c>
      <c r="S370" t="s">
        <v>4</v>
      </c>
      <c r="T370" t="s">
        <v>21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325</v>
      </c>
    </row>
    <row r="371" spans="1:31" x14ac:dyDescent="0.25">
      <c r="A371" t="s">
        <v>206</v>
      </c>
      <c r="B371" t="s">
        <v>212</v>
      </c>
      <c r="C371" t="s">
        <v>185</v>
      </c>
      <c r="D371" t="s">
        <v>216</v>
      </c>
      <c r="E371" t="s">
        <v>229</v>
      </c>
      <c r="F371" t="s">
        <v>261</v>
      </c>
      <c r="G371" t="s">
        <v>294</v>
      </c>
      <c r="H371" s="4"/>
      <c r="I371" s="1">
        <f t="shared" ca="1" si="24"/>
        <v>1483</v>
      </c>
      <c r="J371" s="1" t="str">
        <f t="shared" ca="1" si="25"/>
        <v>3. Mayor a 6 meses</v>
      </c>
      <c r="K371" t="str">
        <f t="shared" si="23"/>
        <v>NO</v>
      </c>
      <c r="L371" t="s">
        <v>186</v>
      </c>
      <c r="M371" t="s">
        <v>321</v>
      </c>
      <c r="N371" t="s">
        <v>29</v>
      </c>
      <c r="O371" t="s">
        <v>29</v>
      </c>
      <c r="P371" t="str">
        <f t="shared" si="26"/>
        <v>MEYLIN KATHERINE ENDO LINOInnovaciónEVALUACION ANTERIOR</v>
      </c>
      <c r="Q371" t="str">
        <f>BASE[[#This Row],[NombresCalificado]]&amp;BASE[[#This Row],[TipoEvaluacion]]</f>
        <v>MEYLIN KATHERINE ENDO LINOEVALUACION ANTERIOR</v>
      </c>
      <c r="R371">
        <v>1</v>
      </c>
      <c r="S371" t="s">
        <v>6</v>
      </c>
      <c r="T371" t="s">
        <v>21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325</v>
      </c>
    </row>
    <row r="372" spans="1:31" x14ac:dyDescent="0.25">
      <c r="A372" t="s">
        <v>206</v>
      </c>
      <c r="B372" t="s">
        <v>212</v>
      </c>
      <c r="C372" t="s">
        <v>185</v>
      </c>
      <c r="D372" t="s">
        <v>216</v>
      </c>
      <c r="E372" t="s">
        <v>229</v>
      </c>
      <c r="F372" t="s">
        <v>261</v>
      </c>
      <c r="G372" t="s">
        <v>294</v>
      </c>
      <c r="H372" s="4"/>
      <c r="I372" s="1">
        <f t="shared" ca="1" si="24"/>
        <v>1483</v>
      </c>
      <c r="J372" s="1" t="str">
        <f t="shared" ca="1" si="25"/>
        <v>3. Mayor a 6 meses</v>
      </c>
      <c r="K372" t="str">
        <f t="shared" si="23"/>
        <v>NO</v>
      </c>
      <c r="L372" t="s">
        <v>186</v>
      </c>
      <c r="M372" t="s">
        <v>198</v>
      </c>
      <c r="N372" t="s">
        <v>187</v>
      </c>
      <c r="O372" t="s">
        <v>188</v>
      </c>
      <c r="P372" t="str">
        <f t="shared" si="26"/>
        <v>MEYLIN KATHERINE ENDO LINOCaptura de valorEVALUACION ANTERIOR</v>
      </c>
      <c r="Q372" t="str">
        <f>BASE[[#This Row],[NombresCalificado]]&amp;BASE[[#This Row],[TipoEvaluacion]]</f>
        <v>MEYLIN KATHERINE ENDO LINOEVALUACION ANTERIOR</v>
      </c>
      <c r="R372">
        <v>1</v>
      </c>
      <c r="S372" t="s">
        <v>6</v>
      </c>
      <c r="T372" t="s">
        <v>21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325</v>
      </c>
    </row>
    <row r="373" spans="1:31" x14ac:dyDescent="0.25">
      <c r="A373" t="s">
        <v>206</v>
      </c>
      <c r="B373" t="s">
        <v>212</v>
      </c>
      <c r="C373" t="s">
        <v>185</v>
      </c>
      <c r="D373" t="s">
        <v>216</v>
      </c>
      <c r="E373" t="s">
        <v>229</v>
      </c>
      <c r="F373" t="s">
        <v>261</v>
      </c>
      <c r="G373" t="s">
        <v>294</v>
      </c>
      <c r="H373" s="4"/>
      <c r="I373" s="1">
        <f t="shared" ca="1" si="24"/>
        <v>1483</v>
      </c>
      <c r="J373" s="1" t="str">
        <f t="shared" ca="1" si="25"/>
        <v>3. Mayor a 6 meses</v>
      </c>
      <c r="K373" t="str">
        <f t="shared" si="23"/>
        <v>NO</v>
      </c>
      <c r="L373" t="s">
        <v>186</v>
      </c>
      <c r="M373" t="s">
        <v>323</v>
      </c>
      <c r="N373" t="s">
        <v>188</v>
      </c>
      <c r="O373" t="s">
        <v>188</v>
      </c>
      <c r="P373" t="str">
        <f t="shared" si="26"/>
        <v>MEYLIN KATHERINE ENDO LINOPrincipios de seguridadEVALUACION ANTERIOR</v>
      </c>
      <c r="Q373" t="str">
        <f>BASE[[#This Row],[NombresCalificado]]&amp;BASE[[#This Row],[TipoEvaluacion]]</f>
        <v>MEYLIN KATHERINE ENDO LINOEVALUACION ANTERIOR</v>
      </c>
      <c r="R373">
        <v>1</v>
      </c>
      <c r="S373" t="s">
        <v>6</v>
      </c>
      <c r="T373" t="s">
        <v>21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325</v>
      </c>
    </row>
    <row r="374" spans="1:31" x14ac:dyDescent="0.25">
      <c r="A374" t="s">
        <v>206</v>
      </c>
      <c r="B374" t="s">
        <v>212</v>
      </c>
      <c r="C374" t="s">
        <v>185</v>
      </c>
      <c r="D374" t="s">
        <v>216</v>
      </c>
      <c r="E374" t="s">
        <v>229</v>
      </c>
      <c r="F374" t="s">
        <v>261</v>
      </c>
      <c r="G374" t="s">
        <v>294</v>
      </c>
      <c r="H374" s="4"/>
      <c r="I374" s="1">
        <f t="shared" ca="1" si="24"/>
        <v>1483</v>
      </c>
      <c r="J374" s="1" t="str">
        <f t="shared" ca="1" si="25"/>
        <v>3. Mayor a 6 meses</v>
      </c>
      <c r="K374" t="str">
        <f t="shared" si="23"/>
        <v>NO</v>
      </c>
      <c r="L374" t="s">
        <v>186</v>
      </c>
      <c r="M374" t="s">
        <v>322</v>
      </c>
      <c r="N374" t="s">
        <v>29</v>
      </c>
      <c r="O374" t="s">
        <v>29</v>
      </c>
      <c r="P374" t="str">
        <f t="shared" si="26"/>
        <v>MEYLIN KATHERINE ENDO LINOModelos BancariosEVALUACION ANTERIOR</v>
      </c>
      <c r="Q374" t="str">
        <f>BASE[[#This Row],[NombresCalificado]]&amp;BASE[[#This Row],[TipoEvaluacion]]</f>
        <v>MEYLIN KATHERINE ENDO LINOEVALUACION ANTERIOR</v>
      </c>
      <c r="R374">
        <v>2</v>
      </c>
      <c r="S374" t="s">
        <v>4</v>
      </c>
      <c r="T374" t="s">
        <v>21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325</v>
      </c>
    </row>
    <row r="375" spans="1:31" x14ac:dyDescent="0.25">
      <c r="A375" t="s">
        <v>206</v>
      </c>
      <c r="B375" t="s">
        <v>212</v>
      </c>
      <c r="C375" t="s">
        <v>185</v>
      </c>
      <c r="D375" t="s">
        <v>216</v>
      </c>
      <c r="E375" t="s">
        <v>229</v>
      </c>
      <c r="F375" t="s">
        <v>261</v>
      </c>
      <c r="G375" t="s">
        <v>294</v>
      </c>
      <c r="H375" s="4"/>
      <c r="I375" s="1">
        <f t="shared" ca="1" si="24"/>
        <v>1483</v>
      </c>
      <c r="J375" s="1" t="str">
        <f t="shared" ca="1" si="25"/>
        <v>3. Mayor a 6 meses</v>
      </c>
      <c r="K375" t="str">
        <f t="shared" si="23"/>
        <v>NO</v>
      </c>
      <c r="L375" t="s">
        <v>186</v>
      </c>
      <c r="M375" t="s">
        <v>324</v>
      </c>
      <c r="N375" t="s">
        <v>29</v>
      </c>
      <c r="O375" t="s">
        <v>29</v>
      </c>
      <c r="P375" t="str">
        <f t="shared" si="26"/>
        <v>MEYLIN KATHERINE ENDO LINOFrameworks de arquitectura empresarialEVALUACION ANTERIOR</v>
      </c>
      <c r="Q375" t="str">
        <f>BASE[[#This Row],[NombresCalificado]]&amp;BASE[[#This Row],[TipoEvaluacion]]</f>
        <v>MEYLIN KATHERINE ENDO LINOEVALUACION ANTERIOR</v>
      </c>
      <c r="R375">
        <v>2</v>
      </c>
      <c r="S375" t="s">
        <v>4</v>
      </c>
      <c r="T375" t="s">
        <v>21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325</v>
      </c>
    </row>
    <row r="376" spans="1:31" x14ac:dyDescent="0.25">
      <c r="A376" t="s">
        <v>206</v>
      </c>
      <c r="B376" t="s">
        <v>212</v>
      </c>
      <c r="C376" t="s">
        <v>185</v>
      </c>
      <c r="D376" t="s">
        <v>216</v>
      </c>
      <c r="E376" t="s">
        <v>230</v>
      </c>
      <c r="F376" t="s">
        <v>262</v>
      </c>
      <c r="G376" t="s">
        <v>295</v>
      </c>
      <c r="H376" s="4"/>
      <c r="I376" s="1">
        <f t="shared" ca="1" si="24"/>
        <v>1483</v>
      </c>
      <c r="J376" s="1" t="str">
        <f t="shared" ca="1" si="25"/>
        <v>3. Mayor a 6 meses</v>
      </c>
      <c r="K376" t="str">
        <f t="shared" si="23"/>
        <v>NO</v>
      </c>
      <c r="L376" t="s">
        <v>186</v>
      </c>
      <c r="M376" t="s">
        <v>322</v>
      </c>
      <c r="N376" t="s">
        <v>29</v>
      </c>
      <c r="O376" t="s">
        <v>29</v>
      </c>
      <c r="P376" t="str">
        <f t="shared" si="26"/>
        <v>ENRIQUE ANTONIO JUNIOR LAVALLE ERAZOModelos BancariosEVALUACION ANTERIOR</v>
      </c>
      <c r="Q376" t="str">
        <f>BASE[[#This Row],[NombresCalificado]]&amp;BASE[[#This Row],[TipoEvaluacion]]</f>
        <v>ENRIQUE ANTONIO JUNIOR LAVALLE ERAZOEVALUACION ANTERIOR</v>
      </c>
      <c r="R376">
        <v>4</v>
      </c>
      <c r="S376" t="s">
        <v>7</v>
      </c>
      <c r="T376" t="s">
        <v>21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325</v>
      </c>
    </row>
    <row r="377" spans="1:31" x14ac:dyDescent="0.25">
      <c r="A377" t="s">
        <v>206</v>
      </c>
      <c r="B377" t="s">
        <v>212</v>
      </c>
      <c r="C377" t="s">
        <v>185</v>
      </c>
      <c r="D377" t="s">
        <v>216</v>
      </c>
      <c r="E377" t="s">
        <v>230</v>
      </c>
      <c r="F377" t="s">
        <v>262</v>
      </c>
      <c r="G377" t="s">
        <v>295</v>
      </c>
      <c r="H377" s="4"/>
      <c r="I377" s="1">
        <f t="shared" ca="1" si="24"/>
        <v>1483</v>
      </c>
      <c r="J377" s="1" t="str">
        <f t="shared" ca="1" si="25"/>
        <v>3. Mayor a 6 meses</v>
      </c>
      <c r="K377" t="str">
        <f t="shared" si="23"/>
        <v>NO</v>
      </c>
      <c r="L377" t="s">
        <v>186</v>
      </c>
      <c r="M377" t="s">
        <v>324</v>
      </c>
      <c r="N377" t="s">
        <v>29</v>
      </c>
      <c r="O377" t="s">
        <v>29</v>
      </c>
      <c r="P377" t="str">
        <f t="shared" si="26"/>
        <v>ENRIQUE ANTONIO JUNIOR LAVALLE ERAZOFrameworks de arquitectura empresarialEVALUACION ANTERIOR</v>
      </c>
      <c r="Q377" t="str">
        <f>BASE[[#This Row],[NombresCalificado]]&amp;BASE[[#This Row],[TipoEvaluacion]]</f>
        <v>ENRIQUE ANTONIO JUNIOR LAVALLE ERAZOEVALUACION ANTERIOR</v>
      </c>
      <c r="R377">
        <v>2</v>
      </c>
      <c r="S377" t="s">
        <v>4</v>
      </c>
      <c r="T377" t="s">
        <v>21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4</v>
      </c>
      <c r="AB377" s="17" t="str" cm="1">
        <f t="array" ref="AB377">_xlfn.IFS(AA377=0,"No evidenciado",AA377=1,"Novato",AA377=2,"Principiante avanzado",AA377=3,"Competente",AA377=4,"Proficiente",AA377=5,"Master")</f>
        <v>Proficiente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325</v>
      </c>
    </row>
    <row r="378" spans="1:31" x14ac:dyDescent="0.25">
      <c r="A378" t="s">
        <v>206</v>
      </c>
      <c r="B378" t="s">
        <v>212</v>
      </c>
      <c r="C378" t="s">
        <v>185</v>
      </c>
      <c r="D378" t="s">
        <v>216</v>
      </c>
      <c r="E378" t="s">
        <v>230</v>
      </c>
      <c r="F378" t="s">
        <v>262</v>
      </c>
      <c r="G378" t="s">
        <v>295</v>
      </c>
      <c r="H378" s="4"/>
      <c r="I378" s="1">
        <f t="shared" ca="1" si="24"/>
        <v>1483</v>
      </c>
      <c r="J378" s="1" t="str">
        <f t="shared" ca="1" si="25"/>
        <v>3. Mayor a 6 meses</v>
      </c>
      <c r="K378" t="str">
        <f t="shared" si="23"/>
        <v>NO</v>
      </c>
      <c r="L378" t="s">
        <v>186</v>
      </c>
      <c r="M378" t="s">
        <v>193</v>
      </c>
      <c r="N378" t="s">
        <v>188</v>
      </c>
      <c r="O378" t="s">
        <v>188</v>
      </c>
      <c r="P378" t="str">
        <f t="shared" si="26"/>
        <v>ENRIQUE ANTONIO JUNIOR LAVALLE ERAZOCloudEVALUACION ANTERIOR</v>
      </c>
      <c r="Q378" t="str">
        <f>BASE[[#This Row],[NombresCalificado]]&amp;BASE[[#This Row],[TipoEvaluacion]]</f>
        <v>ENRIQUE ANTONIO JUNIOR LAVALLE ERAZOEVALUACION ANTERIOR</v>
      </c>
      <c r="R378">
        <v>1</v>
      </c>
      <c r="S378" t="s">
        <v>6</v>
      </c>
      <c r="T378" t="s">
        <v>21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4</v>
      </c>
      <c r="AB378" s="17" t="str" cm="1">
        <f t="array" ref="AB378">_xlfn.IFS(AA378=0,"No evidenciado",AA378=1,"Novato",AA378=2,"Principiante avanzado",AA378=3,"Competente",AA378=4,"Proficiente",AA378=5,"Master")</f>
        <v>Proficiente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325</v>
      </c>
    </row>
    <row r="379" spans="1:31" x14ac:dyDescent="0.25">
      <c r="A379" t="s">
        <v>206</v>
      </c>
      <c r="B379" t="s">
        <v>212</v>
      </c>
      <c r="C379" t="s">
        <v>185</v>
      </c>
      <c r="D379" t="s">
        <v>216</v>
      </c>
      <c r="E379" t="s">
        <v>230</v>
      </c>
      <c r="F379" t="s">
        <v>262</v>
      </c>
      <c r="G379" t="s">
        <v>295</v>
      </c>
      <c r="H379" s="4"/>
      <c r="I379" s="1">
        <f t="shared" ca="1" si="24"/>
        <v>1483</v>
      </c>
      <c r="J379" s="1" t="str">
        <f t="shared" ca="1" si="25"/>
        <v>3. Mayor a 6 meses</v>
      </c>
      <c r="K379" t="str">
        <f t="shared" si="23"/>
        <v>NO</v>
      </c>
      <c r="L379" t="s">
        <v>186</v>
      </c>
      <c r="M379" t="s">
        <v>323</v>
      </c>
      <c r="N379" t="s">
        <v>188</v>
      </c>
      <c r="O379" t="s">
        <v>188</v>
      </c>
      <c r="P379" t="str">
        <f t="shared" si="26"/>
        <v>ENRIQUE ANTONIO JUNIOR LAVALLE ERAZOPrincipios de seguridadEVALUACION ANTERIOR</v>
      </c>
      <c r="Q379" t="str">
        <f>BASE[[#This Row],[NombresCalificado]]&amp;BASE[[#This Row],[TipoEvaluacion]]</f>
        <v>ENRIQUE ANTONIO JUNIOR LAVALLE ERAZOEVALUACION ANTERIOR</v>
      </c>
      <c r="R379">
        <v>1</v>
      </c>
      <c r="S379" t="s">
        <v>6</v>
      </c>
      <c r="T379" t="s">
        <v>21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4</v>
      </c>
      <c r="AB379" s="17" t="str" cm="1">
        <f t="array" ref="AB379">_xlfn.IFS(AA379=0,"No evidenciado",AA379=1,"Novato",AA379=2,"Principiante avanzado",AA379=3,"Competente",AA379=4,"Proficiente",AA379=5,"Master")</f>
        <v>Proficiente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325</v>
      </c>
    </row>
    <row r="380" spans="1:31" x14ac:dyDescent="0.25">
      <c r="A380" t="s">
        <v>206</v>
      </c>
      <c r="B380" t="s">
        <v>212</v>
      </c>
      <c r="C380" t="s">
        <v>185</v>
      </c>
      <c r="D380" t="s">
        <v>216</v>
      </c>
      <c r="E380" t="s">
        <v>230</v>
      </c>
      <c r="F380" t="s">
        <v>262</v>
      </c>
      <c r="G380" t="s">
        <v>295</v>
      </c>
      <c r="H380" s="4"/>
      <c r="I380" s="1">
        <f t="shared" ca="1" si="24"/>
        <v>1483</v>
      </c>
      <c r="J380" s="1" t="str">
        <f t="shared" ca="1" si="25"/>
        <v>3. Mayor a 6 meses</v>
      </c>
      <c r="K380" t="str">
        <f t="shared" si="23"/>
        <v>NO</v>
      </c>
      <c r="L380" t="s">
        <v>186</v>
      </c>
      <c r="M380" t="s">
        <v>198</v>
      </c>
      <c r="N380" t="s">
        <v>187</v>
      </c>
      <c r="O380" t="s">
        <v>188</v>
      </c>
      <c r="P380" t="str">
        <f t="shared" si="26"/>
        <v>ENRIQUE ANTONIO JUNIOR LAVALLE ERAZOCaptura de valorEVALUACION ANTERIOR</v>
      </c>
      <c r="Q380" t="str">
        <f>BASE[[#This Row],[NombresCalificado]]&amp;BASE[[#This Row],[TipoEvaluacion]]</f>
        <v>ENRIQUE ANTONIO JUNIOR LAVALLE ERAZOEVALUACION ANTERIOR</v>
      </c>
      <c r="R380">
        <v>1</v>
      </c>
      <c r="S380" t="s">
        <v>6</v>
      </c>
      <c r="T380" t="s">
        <v>21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325</v>
      </c>
    </row>
    <row r="381" spans="1:31" x14ac:dyDescent="0.25">
      <c r="A381" t="s">
        <v>206</v>
      </c>
      <c r="B381" t="s">
        <v>212</v>
      </c>
      <c r="C381" t="s">
        <v>185</v>
      </c>
      <c r="D381" t="s">
        <v>216</v>
      </c>
      <c r="E381" t="s">
        <v>230</v>
      </c>
      <c r="F381" t="s">
        <v>262</v>
      </c>
      <c r="G381" t="s">
        <v>295</v>
      </c>
      <c r="H381" s="4"/>
      <c r="I381" s="1">
        <f t="shared" ca="1" si="24"/>
        <v>1483</v>
      </c>
      <c r="J381" s="1" t="str">
        <f t="shared" ca="1" si="25"/>
        <v>3. Mayor a 6 meses</v>
      </c>
      <c r="K381" t="str">
        <f t="shared" si="23"/>
        <v>NO</v>
      </c>
      <c r="L381" t="s">
        <v>186</v>
      </c>
      <c r="M381" t="s">
        <v>321</v>
      </c>
      <c r="N381" t="s">
        <v>29</v>
      </c>
      <c r="O381" t="s">
        <v>29</v>
      </c>
      <c r="P381" t="str">
        <f t="shared" si="26"/>
        <v>ENRIQUE ANTONIO JUNIOR LAVALLE ERAZOInnovaciónEVALUACION ANTERIOR</v>
      </c>
      <c r="Q381" t="str">
        <f>BASE[[#This Row],[NombresCalificado]]&amp;BASE[[#This Row],[TipoEvaluacion]]</f>
        <v>ENRIQUE ANTONIO JUNIOR LAVALLE ERAZOEVALUACION ANTERIOR</v>
      </c>
      <c r="R381">
        <v>2</v>
      </c>
      <c r="S381" t="s">
        <v>4</v>
      </c>
      <c r="T381" t="s">
        <v>21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325</v>
      </c>
    </row>
    <row r="382" spans="1:31" x14ac:dyDescent="0.25">
      <c r="A382" t="s">
        <v>206</v>
      </c>
      <c r="B382" t="s">
        <v>212</v>
      </c>
      <c r="C382" t="s">
        <v>185</v>
      </c>
      <c r="D382" t="s">
        <v>216</v>
      </c>
      <c r="E382" t="s">
        <v>230</v>
      </c>
      <c r="F382" t="s">
        <v>262</v>
      </c>
      <c r="G382" t="s">
        <v>295</v>
      </c>
      <c r="H382" s="4"/>
      <c r="I382" s="1">
        <f t="shared" ca="1" si="24"/>
        <v>1483</v>
      </c>
      <c r="J382" s="1" t="str">
        <f t="shared" ca="1" si="25"/>
        <v>3. Mayor a 6 meses</v>
      </c>
      <c r="K382" t="str">
        <f t="shared" si="23"/>
        <v>NO</v>
      </c>
      <c r="L382" t="s">
        <v>186</v>
      </c>
      <c r="M382" t="s">
        <v>320</v>
      </c>
      <c r="N382" t="s">
        <v>188</v>
      </c>
      <c r="O382" t="s">
        <v>188</v>
      </c>
      <c r="P382" t="str">
        <f t="shared" si="26"/>
        <v>ENRIQUE ANTONIO JUNIOR LAVALLE ERAZOGestión de cambiosEVALUACION ANTERIOR</v>
      </c>
      <c r="Q382" t="str">
        <f>BASE[[#This Row],[NombresCalificado]]&amp;BASE[[#This Row],[TipoEvaluacion]]</f>
        <v>ENRIQUE ANTONIO JUNIOR LAVALLE ERAZOEVALUACION ANTERIOR</v>
      </c>
      <c r="R382">
        <v>2</v>
      </c>
      <c r="S382" t="s">
        <v>4</v>
      </c>
      <c r="T382" t="s">
        <v>21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325</v>
      </c>
    </row>
    <row r="383" spans="1:31" x14ac:dyDescent="0.25">
      <c r="A383" t="s">
        <v>206</v>
      </c>
      <c r="B383" t="s">
        <v>212</v>
      </c>
      <c r="C383" t="s">
        <v>185</v>
      </c>
      <c r="D383" t="s">
        <v>216</v>
      </c>
      <c r="E383" t="s">
        <v>230</v>
      </c>
      <c r="F383" t="s">
        <v>262</v>
      </c>
      <c r="G383" t="s">
        <v>295</v>
      </c>
      <c r="H383" s="4"/>
      <c r="I383" s="1">
        <f t="shared" ca="1" si="24"/>
        <v>1483</v>
      </c>
      <c r="J383" s="1" t="str">
        <f t="shared" ca="1" si="25"/>
        <v>3. Mayor a 6 meses</v>
      </c>
      <c r="K383" t="str">
        <f t="shared" si="23"/>
        <v>NO</v>
      </c>
      <c r="L383" t="s">
        <v>186</v>
      </c>
      <c r="M383" t="s">
        <v>319</v>
      </c>
      <c r="N383" t="s">
        <v>187</v>
      </c>
      <c r="O383" t="s">
        <v>188</v>
      </c>
      <c r="P383" t="str">
        <f t="shared" si="26"/>
        <v>ENRIQUE ANTONIO JUNIOR LAVALLE ERAZOStory TellingEVALUACION ANTERIOR</v>
      </c>
      <c r="Q383" t="str">
        <f>BASE[[#This Row],[NombresCalificado]]&amp;BASE[[#This Row],[TipoEvaluacion]]</f>
        <v>ENRIQUE ANTONIO JUNIOR LAVALLE ERAZOEVALUACION ANTERIOR</v>
      </c>
      <c r="R383">
        <v>3</v>
      </c>
      <c r="S383" t="s">
        <v>5</v>
      </c>
      <c r="T383" t="s">
        <v>21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325</v>
      </c>
    </row>
    <row r="384" spans="1:31" x14ac:dyDescent="0.25">
      <c r="A384" t="s">
        <v>206</v>
      </c>
      <c r="B384" t="s">
        <v>212</v>
      </c>
      <c r="C384" t="s">
        <v>185</v>
      </c>
      <c r="D384" t="s">
        <v>216</v>
      </c>
      <c r="E384" t="s">
        <v>230</v>
      </c>
      <c r="F384" t="s">
        <v>262</v>
      </c>
      <c r="G384" t="s">
        <v>295</v>
      </c>
      <c r="H384" s="4"/>
      <c r="I384" s="1">
        <f t="shared" ca="1" si="24"/>
        <v>1483</v>
      </c>
      <c r="J384" s="1" t="str">
        <f t="shared" ca="1" si="25"/>
        <v>3. Mayor a 6 meses</v>
      </c>
      <c r="K384" t="str">
        <f t="shared" si="23"/>
        <v>NO</v>
      </c>
      <c r="L384" t="s">
        <v>186</v>
      </c>
      <c r="M384" t="s">
        <v>200</v>
      </c>
      <c r="N384" t="s">
        <v>187</v>
      </c>
      <c r="O384" t="s">
        <v>188</v>
      </c>
      <c r="P384" t="str">
        <f t="shared" si="26"/>
        <v>ENRIQUE ANTONIO JUNIOR LAVALLE ERAZOCustomer ExperienceEVALUACION ANTERIOR</v>
      </c>
      <c r="Q384" t="str">
        <f>BASE[[#This Row],[NombresCalificado]]&amp;BASE[[#This Row],[TipoEvaluacion]]</f>
        <v>ENRIQUE ANTONIO JUNIOR LAVALLE ERAZOEVALUACION ANTERIOR</v>
      </c>
      <c r="R384">
        <v>2</v>
      </c>
      <c r="S384" t="s">
        <v>4</v>
      </c>
      <c r="T384" t="s">
        <v>21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325</v>
      </c>
    </row>
    <row r="385" spans="1:31" x14ac:dyDescent="0.25">
      <c r="A385" t="s">
        <v>206</v>
      </c>
      <c r="B385" t="s">
        <v>212</v>
      </c>
      <c r="C385" t="s">
        <v>185</v>
      </c>
      <c r="D385" t="s">
        <v>216</v>
      </c>
      <c r="E385" t="s">
        <v>230</v>
      </c>
      <c r="F385" t="s">
        <v>262</v>
      </c>
      <c r="G385" t="s">
        <v>295</v>
      </c>
      <c r="H385" s="4"/>
      <c r="I385" s="1">
        <f t="shared" ca="1" si="24"/>
        <v>1483</v>
      </c>
      <c r="J385" s="1" t="str">
        <f t="shared" ca="1" si="25"/>
        <v>3. Mayor a 6 meses</v>
      </c>
      <c r="K385" t="str">
        <f t="shared" si="23"/>
        <v>NO</v>
      </c>
      <c r="L385" t="s">
        <v>186</v>
      </c>
      <c r="M385" t="s">
        <v>318</v>
      </c>
      <c r="N385" t="s">
        <v>188</v>
      </c>
      <c r="O385" t="s">
        <v>188</v>
      </c>
      <c r="P385" t="str">
        <f t="shared" si="26"/>
        <v>ENRIQUE ANTONIO JUNIOR LAVALLE ERAZOEvolución ágil de productos digitalesEVALUACION ANTERIOR</v>
      </c>
      <c r="Q385" t="str">
        <f>BASE[[#This Row],[NombresCalificado]]&amp;BASE[[#This Row],[TipoEvaluacion]]</f>
        <v>ENRIQUE ANTONIO JUNIOR LAVALLE ERAZOEVALUACION ANTERIOR</v>
      </c>
      <c r="R385">
        <v>4</v>
      </c>
      <c r="S385" t="s">
        <v>7</v>
      </c>
      <c r="T385" t="s">
        <v>21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325</v>
      </c>
    </row>
    <row r="386" spans="1:31" x14ac:dyDescent="0.25">
      <c r="A386" t="s">
        <v>206</v>
      </c>
      <c r="B386" t="s">
        <v>212</v>
      </c>
      <c r="C386" t="s">
        <v>185</v>
      </c>
      <c r="D386" t="s">
        <v>216</v>
      </c>
      <c r="E386" t="s">
        <v>230</v>
      </c>
      <c r="F386" t="s">
        <v>262</v>
      </c>
      <c r="G386" t="s">
        <v>295</v>
      </c>
      <c r="H386" s="4"/>
      <c r="I386" s="1">
        <f t="shared" ca="1" si="24"/>
        <v>1483</v>
      </c>
      <c r="J386" s="1" t="str">
        <f t="shared" ca="1" si="25"/>
        <v>3. Mayor a 6 meses</v>
      </c>
      <c r="K386" t="str">
        <f t="shared" ref="K386:K449" si="27">IF(COUNTIFS($E$2:$E$1174,E386,$O$2:$O$1174,"PRINCIPAL",$R$2:$R$1174,0)&gt;0,"SI","NO")</f>
        <v>NO</v>
      </c>
      <c r="L386" t="s">
        <v>186</v>
      </c>
      <c r="M386" t="s">
        <v>317</v>
      </c>
      <c r="N386" t="s">
        <v>29</v>
      </c>
      <c r="O386" t="s">
        <v>29</v>
      </c>
      <c r="P386" t="str">
        <f t="shared" si="26"/>
        <v>ENRIQUE ANTONIO JUNIOR LAVALLE ERAZONegocio bancarioEVALUACION ANTERIOR</v>
      </c>
      <c r="Q386" t="str">
        <f>BASE[[#This Row],[NombresCalificado]]&amp;BASE[[#This Row],[TipoEvaluacion]]</f>
        <v>ENRIQUE ANTONIO JUNIOR LAVALLE ERAZOEVALUACION ANTERIOR</v>
      </c>
      <c r="R386">
        <v>4</v>
      </c>
      <c r="S386" t="s">
        <v>7</v>
      </c>
      <c r="T386" t="s">
        <v>21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325</v>
      </c>
    </row>
    <row r="387" spans="1:31" x14ac:dyDescent="0.25">
      <c r="A387" t="s">
        <v>206</v>
      </c>
      <c r="B387" t="s">
        <v>212</v>
      </c>
      <c r="C387" t="s">
        <v>185</v>
      </c>
      <c r="D387" t="s">
        <v>216</v>
      </c>
      <c r="E387" t="s">
        <v>230</v>
      </c>
      <c r="F387" t="s">
        <v>262</v>
      </c>
      <c r="G387" t="s">
        <v>295</v>
      </c>
      <c r="H387" s="4"/>
      <c r="I387" s="1">
        <f t="shared" ca="1" si="24"/>
        <v>1483</v>
      </c>
      <c r="J387" s="1" t="str">
        <f t="shared" ca="1" si="25"/>
        <v>3. Mayor a 6 meses</v>
      </c>
      <c r="K387" t="str">
        <f t="shared" si="27"/>
        <v>NO</v>
      </c>
      <c r="L387" t="s">
        <v>186</v>
      </c>
      <c r="M387" t="s">
        <v>316</v>
      </c>
      <c r="N387" t="s">
        <v>187</v>
      </c>
      <c r="O387" t="s">
        <v>188</v>
      </c>
      <c r="P387" t="str">
        <f t="shared" si="26"/>
        <v>ENRIQUE ANTONIO JUNIOR LAVALLE ERAZOPlataforma de soluciones BCPEVALUACION ANTERIOR</v>
      </c>
      <c r="Q387" t="str">
        <f>BASE[[#This Row],[NombresCalificado]]&amp;BASE[[#This Row],[TipoEvaluacion]]</f>
        <v>ENRIQUE ANTONIO JUNIOR LAVALLE ERAZOEVALUACION ANTERIOR</v>
      </c>
      <c r="R387">
        <v>2</v>
      </c>
      <c r="S387" t="s">
        <v>4</v>
      </c>
      <c r="T387" t="s">
        <v>21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325</v>
      </c>
    </row>
    <row r="388" spans="1:31" x14ac:dyDescent="0.25">
      <c r="A388" t="s">
        <v>206</v>
      </c>
      <c r="B388" t="s">
        <v>212</v>
      </c>
      <c r="C388" t="s">
        <v>185</v>
      </c>
      <c r="D388" t="s">
        <v>216</v>
      </c>
      <c r="E388" t="s">
        <v>230</v>
      </c>
      <c r="F388" t="s">
        <v>262</v>
      </c>
      <c r="G388" t="s">
        <v>295</v>
      </c>
      <c r="H388" s="4"/>
      <c r="I388" s="1">
        <f t="shared" ca="1" si="24"/>
        <v>1483</v>
      </c>
      <c r="J388" s="1" t="str">
        <f t="shared" ca="1" si="25"/>
        <v>3. Mayor a 6 meses</v>
      </c>
      <c r="K388" t="str">
        <f t="shared" si="27"/>
        <v>NO</v>
      </c>
      <c r="L388" t="s">
        <v>186</v>
      </c>
      <c r="M388" t="s">
        <v>315</v>
      </c>
      <c r="N388" t="s">
        <v>29</v>
      </c>
      <c r="O388" t="s">
        <v>29</v>
      </c>
      <c r="P388" t="str">
        <f t="shared" si="26"/>
        <v>ENRIQUE ANTONIO JUNIOR LAVALLE ERAZOModeladoEVALUACION ANTERIOR</v>
      </c>
      <c r="Q388" t="str">
        <f>BASE[[#This Row],[NombresCalificado]]&amp;BASE[[#This Row],[TipoEvaluacion]]</f>
        <v>ENRIQUE ANTONIO JUNIOR LAVALLE ERAZOEVALUACION ANTERIOR</v>
      </c>
      <c r="R388">
        <v>2</v>
      </c>
      <c r="S388" t="s">
        <v>4</v>
      </c>
      <c r="T388" t="s">
        <v>21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325</v>
      </c>
    </row>
    <row r="389" spans="1:31" x14ac:dyDescent="0.25">
      <c r="A389" t="s">
        <v>206</v>
      </c>
      <c r="B389" t="s">
        <v>212</v>
      </c>
      <c r="C389" t="s">
        <v>185</v>
      </c>
      <c r="D389" t="s">
        <v>216</v>
      </c>
      <c r="E389" t="s">
        <v>230</v>
      </c>
      <c r="F389" t="s">
        <v>262</v>
      </c>
      <c r="G389" t="s">
        <v>295</v>
      </c>
      <c r="H389" s="4"/>
      <c r="I389" s="1">
        <f t="shared" ca="1" si="24"/>
        <v>1483</v>
      </c>
      <c r="J389" s="1" t="str">
        <f t="shared" ca="1" si="25"/>
        <v>3. Mayor a 6 meses</v>
      </c>
      <c r="K389" t="str">
        <f t="shared" si="27"/>
        <v>NO</v>
      </c>
      <c r="L389" t="s">
        <v>186</v>
      </c>
      <c r="M389" t="s">
        <v>199</v>
      </c>
      <c r="N389" t="s">
        <v>188</v>
      </c>
      <c r="O389" t="s">
        <v>188</v>
      </c>
      <c r="P389" t="str">
        <f t="shared" si="26"/>
        <v>ENRIQUE ANTONIO JUNIOR LAVALLE ERAZOComplianceEVALUACION ANTERIOR</v>
      </c>
      <c r="Q389" t="str">
        <f>BASE[[#This Row],[NombresCalificado]]&amp;BASE[[#This Row],[TipoEvaluacion]]</f>
        <v>ENRIQUE ANTONIO JUNIOR LAVALLE ERAZOEVALUACION ANTERIOR</v>
      </c>
      <c r="R389">
        <v>2</v>
      </c>
      <c r="S389" t="s">
        <v>4</v>
      </c>
      <c r="T389" t="s">
        <v>21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325</v>
      </c>
    </row>
    <row r="390" spans="1:31" x14ac:dyDescent="0.25">
      <c r="A390" t="s">
        <v>206</v>
      </c>
      <c r="B390" t="s">
        <v>212</v>
      </c>
      <c r="C390" t="s">
        <v>185</v>
      </c>
      <c r="D390" t="s">
        <v>216</v>
      </c>
      <c r="E390" t="s">
        <v>230</v>
      </c>
      <c r="F390" t="s">
        <v>262</v>
      </c>
      <c r="G390" t="s">
        <v>295</v>
      </c>
      <c r="H390" s="4"/>
      <c r="I390" s="1">
        <f t="shared" ca="1" si="24"/>
        <v>1483</v>
      </c>
      <c r="J390" s="1" t="str">
        <f t="shared" ca="1" si="25"/>
        <v>3. Mayor a 6 meses</v>
      </c>
      <c r="K390" t="str">
        <f t="shared" si="27"/>
        <v>NO</v>
      </c>
      <c r="L390" t="s">
        <v>186</v>
      </c>
      <c r="M390" t="s">
        <v>197</v>
      </c>
      <c r="N390" t="s">
        <v>187</v>
      </c>
      <c r="O390" t="s">
        <v>188</v>
      </c>
      <c r="P390" t="str">
        <f t="shared" si="26"/>
        <v>ENRIQUE ANTONIO JUNIOR LAVALLE ERAZOArquitectura de datos BCPEVALUACION ANTERIOR</v>
      </c>
      <c r="Q390" t="str">
        <f>BASE[[#This Row],[NombresCalificado]]&amp;BASE[[#This Row],[TipoEvaluacion]]</f>
        <v>ENRIQUE ANTONIO JUNIOR LAVALLE ERAZOEVALUACION ANTERIOR</v>
      </c>
      <c r="R390">
        <v>3</v>
      </c>
      <c r="S390" t="s">
        <v>5</v>
      </c>
      <c r="T390" t="s">
        <v>21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325</v>
      </c>
    </row>
    <row r="391" spans="1:31" x14ac:dyDescent="0.25">
      <c r="A391" t="s">
        <v>206</v>
      </c>
      <c r="B391" t="s">
        <v>212</v>
      </c>
      <c r="C391" t="s">
        <v>185</v>
      </c>
      <c r="D391" t="s">
        <v>216</v>
      </c>
      <c r="E391" t="s">
        <v>230</v>
      </c>
      <c r="F391" t="s">
        <v>262</v>
      </c>
      <c r="G391" t="s">
        <v>295</v>
      </c>
      <c r="H391" s="4"/>
      <c r="I391" s="1">
        <f t="shared" ca="1" si="24"/>
        <v>1483</v>
      </c>
      <c r="J391" s="1" t="str">
        <f t="shared" ca="1" si="25"/>
        <v>3. Mayor a 6 meses</v>
      </c>
      <c r="K391" t="str">
        <f t="shared" si="27"/>
        <v>NO</v>
      </c>
      <c r="L391" t="s">
        <v>186</v>
      </c>
      <c r="M391" t="s">
        <v>314</v>
      </c>
      <c r="N391" t="s">
        <v>187</v>
      </c>
      <c r="O391" t="s">
        <v>188</v>
      </c>
      <c r="P391" t="str">
        <f t="shared" si="26"/>
        <v>ENRIQUE ANTONIO JUNIOR LAVALLE ERAZOSoluciones de industriaEVALUACION ANTERIOR</v>
      </c>
      <c r="Q391" t="str">
        <f>BASE[[#This Row],[NombresCalificado]]&amp;BASE[[#This Row],[TipoEvaluacion]]</f>
        <v>ENRIQUE ANTONIO JUNIOR LAVALLE ERAZOEVALUACION ANTERIOR</v>
      </c>
      <c r="R391">
        <v>4</v>
      </c>
      <c r="S391" t="s">
        <v>7</v>
      </c>
      <c r="T391" t="s">
        <v>21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325</v>
      </c>
    </row>
    <row r="392" spans="1:31" x14ac:dyDescent="0.25">
      <c r="A392" t="s">
        <v>206</v>
      </c>
      <c r="B392" t="s">
        <v>212</v>
      </c>
      <c r="C392" t="s">
        <v>185</v>
      </c>
      <c r="D392" t="s">
        <v>216</v>
      </c>
      <c r="E392" t="s">
        <v>230</v>
      </c>
      <c r="F392" t="s">
        <v>262</v>
      </c>
      <c r="G392" t="s">
        <v>295</v>
      </c>
      <c r="H392" s="4"/>
      <c r="I392" s="1">
        <f t="shared" ca="1" si="24"/>
        <v>1483</v>
      </c>
      <c r="J392" s="1" t="str">
        <f t="shared" ca="1" si="25"/>
        <v>3. Mayor a 6 meses</v>
      </c>
      <c r="K392" t="str">
        <f t="shared" si="27"/>
        <v>NO</v>
      </c>
      <c r="L392" t="s">
        <v>186</v>
      </c>
      <c r="M392" t="s">
        <v>313</v>
      </c>
      <c r="N392" t="s">
        <v>188</v>
      </c>
      <c r="O392" t="s">
        <v>188</v>
      </c>
      <c r="P392" t="str">
        <f t="shared" si="26"/>
        <v>ENRIQUE ANTONIO JUNIOR LAVALLE ERAZOPatrones de arquitectura tecnológicaEVALUACION ANTERIOR</v>
      </c>
      <c r="Q392" t="str">
        <f>BASE[[#This Row],[NombresCalificado]]&amp;BASE[[#This Row],[TipoEvaluacion]]</f>
        <v>ENRIQUE ANTONIO JUNIOR LAVALLE ERAZOEVALUACION ANTERIOR</v>
      </c>
      <c r="R392">
        <v>2</v>
      </c>
      <c r="S392" t="s">
        <v>4</v>
      </c>
      <c r="T392" t="s">
        <v>21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325</v>
      </c>
    </row>
    <row r="393" spans="1:31" x14ac:dyDescent="0.25">
      <c r="A393" t="s">
        <v>205</v>
      </c>
      <c r="B393" t="s">
        <v>211</v>
      </c>
      <c r="C393" t="s">
        <v>185</v>
      </c>
      <c r="D393" t="s">
        <v>216</v>
      </c>
      <c r="E393" t="s">
        <v>231</v>
      </c>
      <c r="F393" t="s">
        <v>263</v>
      </c>
      <c r="G393" t="s">
        <v>296</v>
      </c>
      <c r="H393" s="4"/>
      <c r="I393" s="1">
        <f t="shared" ca="1" si="24"/>
        <v>1483</v>
      </c>
      <c r="J393" s="1" t="str">
        <f t="shared" ca="1" si="25"/>
        <v>3. Mayor a 6 meses</v>
      </c>
      <c r="K393" t="str">
        <f t="shared" si="27"/>
        <v>NO</v>
      </c>
      <c r="L393" t="s">
        <v>186</v>
      </c>
      <c r="M393" t="s">
        <v>193</v>
      </c>
      <c r="N393" t="s">
        <v>188</v>
      </c>
      <c r="O393" t="s">
        <v>188</v>
      </c>
      <c r="P393" t="str">
        <f t="shared" si="26"/>
        <v>RICHARD MIGUEL APAZA AGUEROCloudEVALUACION ANTERIOR</v>
      </c>
      <c r="Q393" t="str">
        <f>BASE[[#This Row],[NombresCalificado]]&amp;BASE[[#This Row],[TipoEvaluacion]]</f>
        <v>RICHARD MIGUEL APAZA AGUEROEVALUACION ANTERIOR</v>
      </c>
      <c r="R393">
        <v>3</v>
      </c>
      <c r="S393" t="s">
        <v>5</v>
      </c>
      <c r="T393" t="s">
        <v>21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2</v>
      </c>
      <c r="AD393" s="17" t="str" cm="1">
        <f t="array" ref="AD393">_xlfn.IFS(AC393=0,"Prenovato",AC393=1,"Novato",AC393=2,"Principiante avanzado",AC393=3,"Competente",AC393=4,"Proficiente",AC393=5,"Master")</f>
        <v>Principiante avanzado</v>
      </c>
      <c r="AE393" s="17" t="s">
        <v>325</v>
      </c>
    </row>
    <row r="394" spans="1:31" x14ac:dyDescent="0.25">
      <c r="A394" t="s">
        <v>205</v>
      </c>
      <c r="B394" t="s">
        <v>211</v>
      </c>
      <c r="C394" t="s">
        <v>185</v>
      </c>
      <c r="D394" t="s">
        <v>216</v>
      </c>
      <c r="E394" t="s">
        <v>231</v>
      </c>
      <c r="F394" t="s">
        <v>263</v>
      </c>
      <c r="G394" t="s">
        <v>296</v>
      </c>
      <c r="H394" s="4"/>
      <c r="I394" s="1">
        <f t="shared" ca="1" si="24"/>
        <v>1483</v>
      </c>
      <c r="J394" s="1" t="str">
        <f t="shared" ca="1" si="25"/>
        <v>3. Mayor a 6 meses</v>
      </c>
      <c r="K394" t="str">
        <f t="shared" si="27"/>
        <v>NO</v>
      </c>
      <c r="L394" t="s">
        <v>186</v>
      </c>
      <c r="M394" t="s">
        <v>193</v>
      </c>
      <c r="N394" t="s">
        <v>188</v>
      </c>
      <c r="O394" t="s">
        <v>188</v>
      </c>
      <c r="P394" t="str">
        <f t="shared" si="26"/>
        <v>RICHARD MIGUEL APAZA AGUEROCloudEVALUACION ANTERIOR</v>
      </c>
      <c r="Q394" t="str">
        <f>BASE[[#This Row],[NombresCalificado]]&amp;BASE[[#This Row],[TipoEvaluacion]]</f>
        <v>RICHARD MIGUEL APAZA AGUEROEVALUACION ANTERIOR</v>
      </c>
      <c r="R394">
        <v>3</v>
      </c>
      <c r="S394" t="s">
        <v>5</v>
      </c>
      <c r="T394" t="s">
        <v>21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2</v>
      </c>
      <c r="AD394" s="17" t="str" cm="1">
        <f t="array" ref="AD394">_xlfn.IFS(AC394=0,"Prenovato",AC394=1,"Novato",AC394=2,"Principiante avanzado",AC394=3,"Competente",AC394=4,"Proficiente",AC394=5,"Master")</f>
        <v>Principiante avanzado</v>
      </c>
      <c r="AE394" s="17" t="s">
        <v>325</v>
      </c>
    </row>
    <row r="395" spans="1:31" x14ac:dyDescent="0.25">
      <c r="A395" t="s">
        <v>205</v>
      </c>
      <c r="B395" t="s">
        <v>211</v>
      </c>
      <c r="C395" t="s">
        <v>185</v>
      </c>
      <c r="D395" t="s">
        <v>216</v>
      </c>
      <c r="E395" t="s">
        <v>231</v>
      </c>
      <c r="F395" t="s">
        <v>263</v>
      </c>
      <c r="G395" t="s">
        <v>296</v>
      </c>
      <c r="H395" s="4"/>
      <c r="I395" s="1">
        <f t="shared" ca="1" si="24"/>
        <v>1483</v>
      </c>
      <c r="J395" s="1" t="str">
        <f t="shared" ca="1" si="25"/>
        <v>3. Mayor a 6 meses</v>
      </c>
      <c r="K395" t="str">
        <f t="shared" si="27"/>
        <v>NO</v>
      </c>
      <c r="L395" t="s">
        <v>186</v>
      </c>
      <c r="M395" t="s">
        <v>324</v>
      </c>
      <c r="N395" t="s">
        <v>29</v>
      </c>
      <c r="O395" t="s">
        <v>29</v>
      </c>
      <c r="P395" t="str">
        <f t="shared" si="26"/>
        <v>RICHARD MIGUEL APAZA AGUEROFrameworks de arquitectura empresarialEVALUACION ANTERIOR</v>
      </c>
      <c r="Q395" t="str">
        <f>BASE[[#This Row],[NombresCalificado]]&amp;BASE[[#This Row],[TipoEvaluacion]]</f>
        <v>RICHARD MIGUEL APAZA AGUEROEVALUACION ANTERIOR</v>
      </c>
      <c r="R395">
        <v>3</v>
      </c>
      <c r="S395" t="s">
        <v>5</v>
      </c>
      <c r="T395" t="s">
        <v>21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2</v>
      </c>
      <c r="AD395" s="17" t="str" cm="1">
        <f t="array" ref="AD395">_xlfn.IFS(AC395=0,"Prenovato",AC395=1,"Novato",AC395=2,"Principiante avanzado",AC395=3,"Competente",AC395=4,"Proficiente",AC395=5,"Master")</f>
        <v>Principiante avanzado</v>
      </c>
      <c r="AE395" s="17" t="s">
        <v>325</v>
      </c>
    </row>
    <row r="396" spans="1:31" x14ac:dyDescent="0.25">
      <c r="A396" t="s">
        <v>205</v>
      </c>
      <c r="B396" t="s">
        <v>211</v>
      </c>
      <c r="C396" t="s">
        <v>185</v>
      </c>
      <c r="D396" t="s">
        <v>216</v>
      </c>
      <c r="E396" t="s">
        <v>231</v>
      </c>
      <c r="F396" t="s">
        <v>263</v>
      </c>
      <c r="G396" t="s">
        <v>296</v>
      </c>
      <c r="H396" s="4"/>
      <c r="I396" s="1">
        <f t="shared" ca="1" si="24"/>
        <v>1483</v>
      </c>
      <c r="J396" s="1" t="str">
        <f t="shared" ca="1" si="25"/>
        <v>3. Mayor a 6 meses</v>
      </c>
      <c r="K396" t="str">
        <f t="shared" si="27"/>
        <v>NO</v>
      </c>
      <c r="L396" t="s">
        <v>186</v>
      </c>
      <c r="M396" t="s">
        <v>324</v>
      </c>
      <c r="N396" t="s">
        <v>29</v>
      </c>
      <c r="O396" t="s">
        <v>29</v>
      </c>
      <c r="P396" t="str">
        <f t="shared" si="26"/>
        <v>RICHARD MIGUEL APAZA AGUEROFrameworks de arquitectura empresarialEVALUACION ANTERIOR</v>
      </c>
      <c r="Q396" t="str">
        <f>BASE[[#This Row],[NombresCalificado]]&amp;BASE[[#This Row],[TipoEvaluacion]]</f>
        <v>RICHARD MIGUEL APAZA AGUEROEVALUACION ANTERIOR</v>
      </c>
      <c r="R396">
        <v>3</v>
      </c>
      <c r="S396" t="s">
        <v>5</v>
      </c>
      <c r="T396" t="s">
        <v>21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2</v>
      </c>
      <c r="AD396" s="17" t="str" cm="1">
        <f t="array" ref="AD396">_xlfn.IFS(AC396=0,"Prenovato",AC396=1,"Novato",AC396=2,"Principiante avanzado",AC396=3,"Competente",AC396=4,"Proficiente",AC396=5,"Master")</f>
        <v>Principiante avanzado</v>
      </c>
      <c r="AE396" s="17" t="s">
        <v>325</v>
      </c>
    </row>
    <row r="397" spans="1:31" x14ac:dyDescent="0.25">
      <c r="A397" t="s">
        <v>205</v>
      </c>
      <c r="B397" t="s">
        <v>211</v>
      </c>
      <c r="C397" t="s">
        <v>185</v>
      </c>
      <c r="D397" t="s">
        <v>216</v>
      </c>
      <c r="E397" t="s">
        <v>231</v>
      </c>
      <c r="F397" t="s">
        <v>263</v>
      </c>
      <c r="G397" t="s">
        <v>296</v>
      </c>
      <c r="H397" s="4"/>
      <c r="I397" s="1">
        <f t="shared" ca="1" si="24"/>
        <v>1483</v>
      </c>
      <c r="J397" s="1" t="str">
        <f t="shared" ca="1" si="25"/>
        <v>3. Mayor a 6 meses</v>
      </c>
      <c r="K397" t="str">
        <f t="shared" si="27"/>
        <v>NO</v>
      </c>
      <c r="L397" t="s">
        <v>186</v>
      </c>
      <c r="M397" t="s">
        <v>322</v>
      </c>
      <c r="N397" t="s">
        <v>29</v>
      </c>
      <c r="O397" t="s">
        <v>29</v>
      </c>
      <c r="P397" t="str">
        <f t="shared" si="26"/>
        <v>RICHARD MIGUEL APAZA AGUEROModelos BancariosEVALUACION ANTERIOR</v>
      </c>
      <c r="Q397" t="str">
        <f>BASE[[#This Row],[NombresCalificado]]&amp;BASE[[#This Row],[TipoEvaluacion]]</f>
        <v>RICHARD MIGUEL APAZA AGUEROEVALUACION ANTERIOR</v>
      </c>
      <c r="R397">
        <v>3</v>
      </c>
      <c r="S397" t="s">
        <v>5</v>
      </c>
      <c r="T397" t="s">
        <v>21</v>
      </c>
      <c r="U397" s="17">
        <v>2</v>
      </c>
      <c r="V397" s="17" t="str" cm="1">
        <f t="array" ref="V397">_xlfn.IFS(U397=0,"Prenovato",U397=1,"Novato",U397=2,"Principiante avanzado",U397=3,"Competente",U397=4,"Proficiente",U397=5,"Master")</f>
        <v>Principiante avanzado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2</v>
      </c>
      <c r="AD397" s="17" t="str" cm="1">
        <f t="array" ref="AD397">_xlfn.IFS(AC397=0,"Prenovato",AC397=1,"Novato",AC397=2,"Principiante avanzado",AC397=3,"Competente",AC397=4,"Proficiente",AC397=5,"Master")</f>
        <v>Principiante avanzado</v>
      </c>
      <c r="AE397" s="17" t="s">
        <v>325</v>
      </c>
    </row>
    <row r="398" spans="1:31" x14ac:dyDescent="0.25">
      <c r="A398" t="s">
        <v>205</v>
      </c>
      <c r="B398" t="s">
        <v>211</v>
      </c>
      <c r="C398" t="s">
        <v>185</v>
      </c>
      <c r="D398" t="s">
        <v>216</v>
      </c>
      <c r="E398" t="s">
        <v>231</v>
      </c>
      <c r="F398" t="s">
        <v>263</v>
      </c>
      <c r="G398" t="s">
        <v>296</v>
      </c>
      <c r="H398" s="4"/>
      <c r="I398" s="1">
        <f t="shared" ref="I398:I461" ca="1" si="28">DATEDIF(H398,TODAY(),"m")</f>
        <v>1483</v>
      </c>
      <c r="J398" s="1" t="str">
        <f t="shared" ref="J398:J461" ca="1" si="29">IF(I398&lt;=3,"1. Menor o igual a 3 meses",IF(I398&lt;=6,"2. Entre 4 - 6 meses","3. Mayor a 6 meses"))</f>
        <v>3. Mayor a 6 meses</v>
      </c>
      <c r="K398" t="str">
        <f t="shared" si="27"/>
        <v>NO</v>
      </c>
      <c r="L398" t="s">
        <v>186</v>
      </c>
      <c r="M398" t="s">
        <v>322</v>
      </c>
      <c r="N398" t="s">
        <v>29</v>
      </c>
      <c r="O398" t="s">
        <v>29</v>
      </c>
      <c r="P398" t="str">
        <f t="shared" ref="P398:P461" si="30">F398&amp;M398&amp;AE398</f>
        <v>RICHARD MIGUEL APAZA AGUEROModelos BancariosEVALUACION ANTERIOR</v>
      </c>
      <c r="Q398" t="str">
        <f>BASE[[#This Row],[NombresCalificado]]&amp;BASE[[#This Row],[TipoEvaluacion]]</f>
        <v>RICHARD MIGUEL APAZA AGUEROEVALUACION ANTERIOR</v>
      </c>
      <c r="R398">
        <v>3</v>
      </c>
      <c r="S398" t="s">
        <v>5</v>
      </c>
      <c r="T398" t="s">
        <v>21</v>
      </c>
      <c r="U398" s="17">
        <v>2</v>
      </c>
      <c r="V398" s="17" t="str" cm="1">
        <f t="array" ref="V398">_xlfn.IFS(U398=0,"Prenovato",U398=1,"Novato",U398=2,"Principiante avanzado",U398=3,"Competente",U398=4,"Proficiente",U398=5,"Master")</f>
        <v>Principiante avanzado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2</v>
      </c>
      <c r="AD398" s="17" t="str" cm="1">
        <f t="array" ref="AD398">_xlfn.IFS(AC398=0,"Prenovato",AC398=1,"Novato",AC398=2,"Principiante avanzado",AC398=3,"Competente",AC398=4,"Proficiente",AC398=5,"Master")</f>
        <v>Principiante avanzado</v>
      </c>
      <c r="AE398" s="17" t="s">
        <v>325</v>
      </c>
    </row>
    <row r="399" spans="1:31" x14ac:dyDescent="0.25">
      <c r="A399" t="s">
        <v>205</v>
      </c>
      <c r="B399" t="s">
        <v>211</v>
      </c>
      <c r="C399" t="s">
        <v>185</v>
      </c>
      <c r="D399" t="s">
        <v>216</v>
      </c>
      <c r="E399" t="s">
        <v>231</v>
      </c>
      <c r="F399" t="s">
        <v>263</v>
      </c>
      <c r="G399" t="s">
        <v>296</v>
      </c>
      <c r="H399" s="4"/>
      <c r="I399" s="1">
        <f t="shared" ca="1" si="28"/>
        <v>1483</v>
      </c>
      <c r="J399" s="1" t="str">
        <f t="shared" ca="1" si="29"/>
        <v>3. Mayor a 6 meses</v>
      </c>
      <c r="K399" t="str">
        <f t="shared" si="27"/>
        <v>NO</v>
      </c>
      <c r="L399" t="s">
        <v>186</v>
      </c>
      <c r="M399" t="s">
        <v>323</v>
      </c>
      <c r="N399" t="s">
        <v>188</v>
      </c>
      <c r="O399" t="s">
        <v>188</v>
      </c>
      <c r="P399" t="str">
        <f t="shared" si="30"/>
        <v>RICHARD MIGUEL APAZA AGUEROPrincipios de seguridadEVALUACION ANTERIOR</v>
      </c>
      <c r="Q399" t="str">
        <f>BASE[[#This Row],[NombresCalificado]]&amp;BASE[[#This Row],[TipoEvaluacion]]</f>
        <v>RICHARD MIGUEL APAZA AGUEROEVALUACION ANTERIOR</v>
      </c>
      <c r="R399">
        <v>3</v>
      </c>
      <c r="S399" t="s">
        <v>5</v>
      </c>
      <c r="T399" t="s">
        <v>21</v>
      </c>
      <c r="U399" s="17">
        <v>2</v>
      </c>
      <c r="V399" s="17" t="str" cm="1">
        <f t="array" ref="V399">_xlfn.IFS(U399=0,"Prenovato",U399=1,"Novato",U399=2,"Principiante avanzado",U399=3,"Competente",U399=4,"Proficiente",U399=5,"Master")</f>
        <v>Principiante avanzado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2</v>
      </c>
      <c r="AD399" s="17" t="str" cm="1">
        <f t="array" ref="AD399">_xlfn.IFS(AC399=0,"Prenovato",AC399=1,"Novato",AC399=2,"Principiante avanzado",AC399=3,"Competente",AC399=4,"Proficiente",AC399=5,"Master")</f>
        <v>Principiante avanzado</v>
      </c>
      <c r="AE399" s="17" t="s">
        <v>325</v>
      </c>
    </row>
    <row r="400" spans="1:31" x14ac:dyDescent="0.25">
      <c r="A400" t="s">
        <v>205</v>
      </c>
      <c r="B400" t="s">
        <v>211</v>
      </c>
      <c r="C400" t="s">
        <v>185</v>
      </c>
      <c r="D400" t="s">
        <v>216</v>
      </c>
      <c r="E400" t="s">
        <v>231</v>
      </c>
      <c r="F400" t="s">
        <v>263</v>
      </c>
      <c r="G400" t="s">
        <v>296</v>
      </c>
      <c r="H400" s="4"/>
      <c r="I400" s="1">
        <f t="shared" ca="1" si="28"/>
        <v>1483</v>
      </c>
      <c r="J400" s="1" t="str">
        <f t="shared" ca="1" si="29"/>
        <v>3. Mayor a 6 meses</v>
      </c>
      <c r="K400" t="str">
        <f t="shared" si="27"/>
        <v>NO</v>
      </c>
      <c r="L400" t="s">
        <v>186</v>
      </c>
      <c r="M400" t="s">
        <v>323</v>
      </c>
      <c r="N400" t="s">
        <v>188</v>
      </c>
      <c r="O400" t="s">
        <v>188</v>
      </c>
      <c r="P400" t="str">
        <f t="shared" si="30"/>
        <v>RICHARD MIGUEL APAZA AGUEROPrincipios de seguridadEVALUACION ANTERIOR</v>
      </c>
      <c r="Q400" t="str">
        <f>BASE[[#This Row],[NombresCalificado]]&amp;BASE[[#This Row],[TipoEvaluacion]]</f>
        <v>RICHARD MIGUEL APAZA AGUEROEVALUACION ANTERIOR</v>
      </c>
      <c r="R400">
        <v>3</v>
      </c>
      <c r="S400" t="s">
        <v>5</v>
      </c>
      <c r="T400" t="s">
        <v>21</v>
      </c>
      <c r="U400" s="17">
        <v>2</v>
      </c>
      <c r="V400" s="17" t="str" cm="1">
        <f t="array" ref="V400">_xlfn.IFS(U400=0,"Prenovato",U400=1,"Novato",U400=2,"Principiante avanzado",U400=3,"Competente",U400=4,"Proficiente",U400=5,"Master")</f>
        <v>Principiante avanzado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2</v>
      </c>
      <c r="AD400" s="17" t="str" cm="1">
        <f t="array" ref="AD400">_xlfn.IFS(AC400=0,"Prenovato",AC400=1,"Novato",AC400=2,"Principiante avanzado",AC400=3,"Competente",AC400=4,"Proficiente",AC400=5,"Master")</f>
        <v>Principiante avanzado</v>
      </c>
      <c r="AE400" s="17" t="s">
        <v>325</v>
      </c>
    </row>
    <row r="401" spans="1:31" x14ac:dyDescent="0.25">
      <c r="A401" t="s">
        <v>205</v>
      </c>
      <c r="B401" t="s">
        <v>211</v>
      </c>
      <c r="C401" t="s">
        <v>185</v>
      </c>
      <c r="D401" t="s">
        <v>216</v>
      </c>
      <c r="E401" t="s">
        <v>231</v>
      </c>
      <c r="F401" t="s">
        <v>263</v>
      </c>
      <c r="G401" t="s">
        <v>296</v>
      </c>
      <c r="H401" s="4"/>
      <c r="I401" s="1">
        <f t="shared" ca="1" si="28"/>
        <v>1483</v>
      </c>
      <c r="J401" s="1" t="str">
        <f t="shared" ca="1" si="29"/>
        <v>3. Mayor a 6 meses</v>
      </c>
      <c r="K401" t="str">
        <f t="shared" si="27"/>
        <v>NO</v>
      </c>
      <c r="L401" t="s">
        <v>186</v>
      </c>
      <c r="M401" t="s">
        <v>198</v>
      </c>
      <c r="N401" t="s">
        <v>187</v>
      </c>
      <c r="O401" t="s">
        <v>188</v>
      </c>
      <c r="P401" t="str">
        <f t="shared" si="30"/>
        <v>RICHARD MIGUEL APAZA AGUEROCaptura de valorEVALUACION ANTERIOR</v>
      </c>
      <c r="Q401" t="str">
        <f>BASE[[#This Row],[NombresCalificado]]&amp;BASE[[#This Row],[TipoEvaluacion]]</f>
        <v>RICHARD MIGUEL APAZA AGUEROEVALUACION ANTERIOR</v>
      </c>
      <c r="R401">
        <v>2</v>
      </c>
      <c r="S401" t="s">
        <v>4</v>
      </c>
      <c r="T401" t="s">
        <v>21</v>
      </c>
      <c r="U401" s="17">
        <v>2</v>
      </c>
      <c r="V401" s="17" t="str" cm="1">
        <f t="array" ref="V401">_xlfn.IFS(U401=0,"Prenovato",U401=1,"Novato",U401=2,"Principiante avanzado",U401=3,"Competente",U401=4,"Proficiente",U401=5,"Master")</f>
        <v>Principiante avanzado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2</v>
      </c>
      <c r="AD401" s="17" t="str" cm="1">
        <f t="array" ref="AD401">_xlfn.IFS(AC401=0,"Prenovato",AC401=1,"Novato",AC401=2,"Principiante avanzado",AC401=3,"Competente",AC401=4,"Proficiente",AC401=5,"Master")</f>
        <v>Principiante avanzado</v>
      </c>
      <c r="AE401" s="17" t="s">
        <v>325</v>
      </c>
    </row>
    <row r="402" spans="1:31" x14ac:dyDescent="0.25">
      <c r="A402" t="s">
        <v>205</v>
      </c>
      <c r="B402" t="s">
        <v>211</v>
      </c>
      <c r="C402" t="s">
        <v>185</v>
      </c>
      <c r="D402" t="s">
        <v>216</v>
      </c>
      <c r="E402" t="s">
        <v>231</v>
      </c>
      <c r="F402" t="s">
        <v>263</v>
      </c>
      <c r="G402" t="s">
        <v>296</v>
      </c>
      <c r="H402" s="4"/>
      <c r="I402" s="1">
        <f t="shared" ca="1" si="28"/>
        <v>1483</v>
      </c>
      <c r="J402" s="1" t="str">
        <f t="shared" ca="1" si="29"/>
        <v>3. Mayor a 6 meses</v>
      </c>
      <c r="K402" t="str">
        <f t="shared" si="27"/>
        <v>NO</v>
      </c>
      <c r="L402" t="s">
        <v>186</v>
      </c>
      <c r="M402" t="s">
        <v>198</v>
      </c>
      <c r="N402" t="s">
        <v>187</v>
      </c>
      <c r="O402" t="s">
        <v>188</v>
      </c>
      <c r="P402" t="str">
        <f t="shared" si="30"/>
        <v>RICHARD MIGUEL APAZA AGUEROCaptura de valorEVALUACION ANTERIOR</v>
      </c>
      <c r="Q402" t="str">
        <f>BASE[[#This Row],[NombresCalificado]]&amp;BASE[[#This Row],[TipoEvaluacion]]</f>
        <v>RICHARD MIGUEL APAZA AGUEROEVALUACION ANTERIOR</v>
      </c>
      <c r="R402">
        <v>2</v>
      </c>
      <c r="S402" t="s">
        <v>4</v>
      </c>
      <c r="T402" t="s">
        <v>21</v>
      </c>
      <c r="U402" s="17">
        <v>2</v>
      </c>
      <c r="V402" s="17" t="str" cm="1">
        <f t="array" ref="V402">_xlfn.IFS(U402=0,"Prenovato",U402=1,"Novato",U402=2,"Principiante avanzado",U402=3,"Competente",U402=4,"Proficiente",U402=5,"Master")</f>
        <v>Principiante avanzado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2</v>
      </c>
      <c r="AD402" s="17" t="str" cm="1">
        <f t="array" ref="AD402">_xlfn.IFS(AC402=0,"Prenovato",AC402=1,"Novato",AC402=2,"Principiante avanzado",AC402=3,"Competente",AC402=4,"Proficiente",AC402=5,"Master")</f>
        <v>Principiante avanzado</v>
      </c>
      <c r="AE402" s="17" t="s">
        <v>325</v>
      </c>
    </row>
    <row r="403" spans="1:31" x14ac:dyDescent="0.25">
      <c r="A403" t="s">
        <v>205</v>
      </c>
      <c r="B403" t="s">
        <v>211</v>
      </c>
      <c r="C403" t="s">
        <v>185</v>
      </c>
      <c r="D403" t="s">
        <v>216</v>
      </c>
      <c r="E403" t="s">
        <v>231</v>
      </c>
      <c r="F403" t="s">
        <v>263</v>
      </c>
      <c r="G403" t="s">
        <v>296</v>
      </c>
      <c r="H403" s="4"/>
      <c r="I403" s="1">
        <f t="shared" ca="1" si="28"/>
        <v>1483</v>
      </c>
      <c r="J403" s="1" t="str">
        <f t="shared" ca="1" si="29"/>
        <v>3. Mayor a 6 meses</v>
      </c>
      <c r="K403" t="str">
        <f t="shared" si="27"/>
        <v>NO</v>
      </c>
      <c r="L403" t="s">
        <v>186</v>
      </c>
      <c r="M403" t="s">
        <v>321</v>
      </c>
      <c r="N403" t="s">
        <v>29</v>
      </c>
      <c r="O403" t="s">
        <v>29</v>
      </c>
      <c r="P403" t="str">
        <f t="shared" si="30"/>
        <v>RICHARD MIGUEL APAZA AGUEROInnovaciónEVALUACION ANTERIOR</v>
      </c>
      <c r="Q403" t="str">
        <f>BASE[[#This Row],[NombresCalificado]]&amp;BASE[[#This Row],[TipoEvaluacion]]</f>
        <v>RICHARD MIGUEL APAZA AGUEROEVALUACION ANTERIOR</v>
      </c>
      <c r="R403">
        <v>2</v>
      </c>
      <c r="S403" t="s">
        <v>4</v>
      </c>
      <c r="T403" t="s">
        <v>21</v>
      </c>
      <c r="U403" s="17">
        <v>2</v>
      </c>
      <c r="V403" s="17" t="str" cm="1">
        <f t="array" ref="V403">_xlfn.IFS(U403=0,"Prenovato",U403=1,"Novato",U403=2,"Principiante avanzado",U403=3,"Competente",U403=4,"Proficiente",U403=5,"Master")</f>
        <v>Principiante avanzado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2</v>
      </c>
      <c r="AD403" s="17" t="str" cm="1">
        <f t="array" ref="AD403">_xlfn.IFS(AC403=0,"Prenovato",AC403=1,"Novato",AC403=2,"Principiante avanzado",AC403=3,"Competente",AC403=4,"Proficiente",AC403=5,"Master")</f>
        <v>Principiante avanzado</v>
      </c>
      <c r="AE403" s="17" t="s">
        <v>325</v>
      </c>
    </row>
    <row r="404" spans="1:31" x14ac:dyDescent="0.25">
      <c r="A404" t="s">
        <v>205</v>
      </c>
      <c r="B404" t="s">
        <v>211</v>
      </c>
      <c r="C404" t="s">
        <v>185</v>
      </c>
      <c r="D404" t="s">
        <v>216</v>
      </c>
      <c r="E404" t="s">
        <v>231</v>
      </c>
      <c r="F404" t="s">
        <v>263</v>
      </c>
      <c r="G404" t="s">
        <v>296</v>
      </c>
      <c r="H404" s="4"/>
      <c r="I404" s="1">
        <f t="shared" ca="1" si="28"/>
        <v>1483</v>
      </c>
      <c r="J404" s="1" t="str">
        <f t="shared" ca="1" si="29"/>
        <v>3. Mayor a 6 meses</v>
      </c>
      <c r="K404" t="str">
        <f t="shared" si="27"/>
        <v>NO</v>
      </c>
      <c r="L404" t="s">
        <v>186</v>
      </c>
      <c r="M404" t="s">
        <v>321</v>
      </c>
      <c r="N404" t="s">
        <v>29</v>
      </c>
      <c r="O404" t="s">
        <v>29</v>
      </c>
      <c r="P404" t="str">
        <f t="shared" si="30"/>
        <v>RICHARD MIGUEL APAZA AGUEROInnovaciónEVALUACION ANTERIOR</v>
      </c>
      <c r="Q404" t="str">
        <f>BASE[[#This Row],[NombresCalificado]]&amp;BASE[[#This Row],[TipoEvaluacion]]</f>
        <v>RICHARD MIGUEL APAZA AGUEROEVALUACION ANTERIOR</v>
      </c>
      <c r="R404">
        <v>2</v>
      </c>
      <c r="S404" t="s">
        <v>4</v>
      </c>
      <c r="T404" t="s">
        <v>21</v>
      </c>
      <c r="U404" s="17">
        <v>2</v>
      </c>
      <c r="V404" s="17" t="str" cm="1">
        <f t="array" ref="V404">_xlfn.IFS(U404=0,"Prenovato",U404=1,"Novato",U404=2,"Principiante avanzado",U404=3,"Competente",U404=4,"Proficiente",U404=5,"Master")</f>
        <v>Principiante avanzado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2</v>
      </c>
      <c r="AD404" s="17" t="str" cm="1">
        <f t="array" ref="AD404">_xlfn.IFS(AC404=0,"Prenovato",AC404=1,"Novato",AC404=2,"Principiante avanzado",AC404=3,"Competente",AC404=4,"Proficiente",AC404=5,"Master")</f>
        <v>Principiante avanzado</v>
      </c>
      <c r="AE404" s="17" t="s">
        <v>325</v>
      </c>
    </row>
    <row r="405" spans="1:31" x14ac:dyDescent="0.25">
      <c r="A405" t="s">
        <v>205</v>
      </c>
      <c r="B405" t="s">
        <v>211</v>
      </c>
      <c r="C405" t="s">
        <v>185</v>
      </c>
      <c r="D405" t="s">
        <v>216</v>
      </c>
      <c r="E405" t="s">
        <v>231</v>
      </c>
      <c r="F405" t="s">
        <v>263</v>
      </c>
      <c r="G405" t="s">
        <v>296</v>
      </c>
      <c r="H405" s="4"/>
      <c r="I405" s="1">
        <f t="shared" ca="1" si="28"/>
        <v>1483</v>
      </c>
      <c r="J405" s="1" t="str">
        <f t="shared" ca="1" si="29"/>
        <v>3. Mayor a 6 meses</v>
      </c>
      <c r="K405" t="str">
        <f t="shared" si="27"/>
        <v>NO</v>
      </c>
      <c r="L405" t="s">
        <v>186</v>
      </c>
      <c r="M405" t="s">
        <v>320</v>
      </c>
      <c r="N405" t="s">
        <v>188</v>
      </c>
      <c r="O405" t="s">
        <v>188</v>
      </c>
      <c r="P405" t="str">
        <f t="shared" si="30"/>
        <v>RICHARD MIGUEL APAZA AGUEROGestión de cambiosEVALUACION ANTERIOR</v>
      </c>
      <c r="Q405" t="str">
        <f>BASE[[#This Row],[NombresCalificado]]&amp;BASE[[#This Row],[TipoEvaluacion]]</f>
        <v>RICHARD MIGUEL APAZA AGUEROEVALUACION ANTERIOR</v>
      </c>
      <c r="R405">
        <v>1</v>
      </c>
      <c r="S405" t="s">
        <v>6</v>
      </c>
      <c r="T405" t="s">
        <v>21</v>
      </c>
      <c r="U405" s="17">
        <v>2</v>
      </c>
      <c r="V405" s="17" t="str" cm="1">
        <f t="array" ref="V405">_xlfn.IFS(U405=0,"Prenovato",U405=1,"Novato",U405=2,"Principiante avanzado",U405=3,"Competente",U405=4,"Proficiente",U405=5,"Master")</f>
        <v>Principiante avanzado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2</v>
      </c>
      <c r="AD405" s="17" t="str" cm="1">
        <f t="array" ref="AD405">_xlfn.IFS(AC405=0,"Prenovato",AC405=1,"Novato",AC405=2,"Principiante avanzado",AC405=3,"Competente",AC405=4,"Proficiente",AC405=5,"Master")</f>
        <v>Principiante avanzado</v>
      </c>
      <c r="AE405" s="17" t="s">
        <v>325</v>
      </c>
    </row>
    <row r="406" spans="1:31" x14ac:dyDescent="0.25">
      <c r="A406" t="s">
        <v>205</v>
      </c>
      <c r="B406" t="s">
        <v>211</v>
      </c>
      <c r="C406" t="s">
        <v>185</v>
      </c>
      <c r="D406" t="s">
        <v>216</v>
      </c>
      <c r="E406" t="s">
        <v>231</v>
      </c>
      <c r="F406" t="s">
        <v>263</v>
      </c>
      <c r="G406" t="s">
        <v>296</v>
      </c>
      <c r="H406" s="4"/>
      <c r="I406" s="1">
        <f t="shared" ca="1" si="28"/>
        <v>1483</v>
      </c>
      <c r="J406" s="1" t="str">
        <f t="shared" ca="1" si="29"/>
        <v>3. Mayor a 6 meses</v>
      </c>
      <c r="K406" t="str">
        <f t="shared" si="27"/>
        <v>NO</v>
      </c>
      <c r="L406" t="s">
        <v>186</v>
      </c>
      <c r="M406" t="s">
        <v>320</v>
      </c>
      <c r="N406" t="s">
        <v>188</v>
      </c>
      <c r="O406" t="s">
        <v>188</v>
      </c>
      <c r="P406" t="str">
        <f t="shared" si="30"/>
        <v>RICHARD MIGUEL APAZA AGUEROGestión de cambiosEVALUACION ANTERIOR</v>
      </c>
      <c r="Q406" t="str">
        <f>BASE[[#This Row],[NombresCalificado]]&amp;BASE[[#This Row],[TipoEvaluacion]]</f>
        <v>RICHARD MIGUEL APAZA AGUEROEVALUACION ANTERIOR</v>
      </c>
      <c r="R406">
        <v>1</v>
      </c>
      <c r="S406" t="s">
        <v>6</v>
      </c>
      <c r="T406" t="s">
        <v>21</v>
      </c>
      <c r="U406" s="17">
        <v>2</v>
      </c>
      <c r="V406" s="17" t="str" cm="1">
        <f t="array" ref="V406">_xlfn.IFS(U406=0,"Prenovato",U406=1,"Novato",U406=2,"Principiante avanzado",U406=3,"Competente",U406=4,"Proficiente",U406=5,"Master")</f>
        <v>Principiante avanzado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2</v>
      </c>
      <c r="AD406" s="17" t="str" cm="1">
        <f t="array" ref="AD406">_xlfn.IFS(AC406=0,"Prenovato",AC406=1,"Novato",AC406=2,"Principiante avanzado",AC406=3,"Competente",AC406=4,"Proficiente",AC406=5,"Master")</f>
        <v>Principiante avanzado</v>
      </c>
      <c r="AE406" s="17" t="s">
        <v>325</v>
      </c>
    </row>
    <row r="407" spans="1:31" x14ac:dyDescent="0.25">
      <c r="A407" t="s">
        <v>205</v>
      </c>
      <c r="B407" t="s">
        <v>211</v>
      </c>
      <c r="C407" t="s">
        <v>185</v>
      </c>
      <c r="D407" t="s">
        <v>216</v>
      </c>
      <c r="E407" t="s">
        <v>231</v>
      </c>
      <c r="F407" t="s">
        <v>263</v>
      </c>
      <c r="G407" t="s">
        <v>296</v>
      </c>
      <c r="H407" s="4"/>
      <c r="I407" s="1">
        <f t="shared" ca="1" si="28"/>
        <v>1483</v>
      </c>
      <c r="J407" s="1" t="str">
        <f t="shared" ca="1" si="29"/>
        <v>3. Mayor a 6 meses</v>
      </c>
      <c r="K407" t="str">
        <f t="shared" si="27"/>
        <v>NO</v>
      </c>
      <c r="L407" t="s">
        <v>186</v>
      </c>
      <c r="M407" t="s">
        <v>319</v>
      </c>
      <c r="N407" t="s">
        <v>187</v>
      </c>
      <c r="O407" t="s">
        <v>188</v>
      </c>
      <c r="P407" t="str">
        <f t="shared" si="30"/>
        <v>RICHARD MIGUEL APAZA AGUEROStory TellingEVALUACION ANTERIOR</v>
      </c>
      <c r="Q407" t="str">
        <f>BASE[[#This Row],[NombresCalificado]]&amp;BASE[[#This Row],[TipoEvaluacion]]</f>
        <v>RICHARD MIGUEL APAZA AGUEROEVALUACION ANTERIOR</v>
      </c>
      <c r="R407">
        <v>2</v>
      </c>
      <c r="S407" t="s">
        <v>4</v>
      </c>
      <c r="T407" t="s">
        <v>21</v>
      </c>
      <c r="U407" s="17">
        <v>2</v>
      </c>
      <c r="V407" s="17" t="str" cm="1">
        <f t="array" ref="V407">_xlfn.IFS(U407=0,"Prenovato",U407=1,"Novato",U407=2,"Principiante avanzado",U407=3,"Competente",U407=4,"Proficiente",U407=5,"Master")</f>
        <v>Principiante avanzado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2</v>
      </c>
      <c r="AD407" s="17" t="str" cm="1">
        <f t="array" ref="AD407">_xlfn.IFS(AC407=0,"Prenovato",AC407=1,"Novato",AC407=2,"Principiante avanzado",AC407=3,"Competente",AC407=4,"Proficiente",AC407=5,"Master")</f>
        <v>Principiante avanzado</v>
      </c>
      <c r="AE407" s="17" t="s">
        <v>325</v>
      </c>
    </row>
    <row r="408" spans="1:31" x14ac:dyDescent="0.25">
      <c r="A408" t="s">
        <v>205</v>
      </c>
      <c r="B408" t="s">
        <v>211</v>
      </c>
      <c r="C408" t="s">
        <v>185</v>
      </c>
      <c r="D408" t="s">
        <v>216</v>
      </c>
      <c r="E408" t="s">
        <v>231</v>
      </c>
      <c r="F408" t="s">
        <v>263</v>
      </c>
      <c r="G408" t="s">
        <v>296</v>
      </c>
      <c r="H408" s="4"/>
      <c r="I408" s="1">
        <f t="shared" ca="1" si="28"/>
        <v>1483</v>
      </c>
      <c r="J408" s="1" t="str">
        <f t="shared" ca="1" si="29"/>
        <v>3. Mayor a 6 meses</v>
      </c>
      <c r="K408" t="str">
        <f t="shared" si="27"/>
        <v>NO</v>
      </c>
      <c r="L408" t="s">
        <v>186</v>
      </c>
      <c r="M408" t="s">
        <v>319</v>
      </c>
      <c r="N408" t="s">
        <v>187</v>
      </c>
      <c r="O408" t="s">
        <v>188</v>
      </c>
      <c r="P408" t="str">
        <f t="shared" si="30"/>
        <v>RICHARD MIGUEL APAZA AGUEROStory TellingEVALUACION ANTERIOR</v>
      </c>
      <c r="Q408" t="str">
        <f>BASE[[#This Row],[NombresCalificado]]&amp;BASE[[#This Row],[TipoEvaluacion]]</f>
        <v>RICHARD MIGUEL APAZA AGUEROEVALUACION ANTERIOR</v>
      </c>
      <c r="R408">
        <v>2</v>
      </c>
      <c r="S408" t="s">
        <v>4</v>
      </c>
      <c r="T408" t="s">
        <v>21</v>
      </c>
      <c r="U408" s="17">
        <v>2</v>
      </c>
      <c r="V408" s="17" t="str" cm="1">
        <f t="array" ref="V408">_xlfn.IFS(U408=0,"Prenovato",U408=1,"Novato",U408=2,"Principiante avanzado",U408=3,"Competente",U408=4,"Proficiente",U408=5,"Master")</f>
        <v>Principiante avanzado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2</v>
      </c>
      <c r="AD408" s="17" t="str" cm="1">
        <f t="array" ref="AD408">_xlfn.IFS(AC408=0,"Prenovato",AC408=1,"Novato",AC408=2,"Principiante avanzado",AC408=3,"Competente",AC408=4,"Proficiente",AC408=5,"Master")</f>
        <v>Principiante avanzado</v>
      </c>
      <c r="AE408" s="17" t="s">
        <v>325</v>
      </c>
    </row>
    <row r="409" spans="1:31" x14ac:dyDescent="0.25">
      <c r="A409" t="s">
        <v>205</v>
      </c>
      <c r="B409" t="s">
        <v>211</v>
      </c>
      <c r="C409" t="s">
        <v>185</v>
      </c>
      <c r="D409" t="s">
        <v>216</v>
      </c>
      <c r="E409" t="s">
        <v>231</v>
      </c>
      <c r="F409" t="s">
        <v>263</v>
      </c>
      <c r="G409" t="s">
        <v>296</v>
      </c>
      <c r="H409" s="4"/>
      <c r="I409" s="1">
        <f t="shared" ca="1" si="28"/>
        <v>1483</v>
      </c>
      <c r="J409" s="1" t="str">
        <f t="shared" ca="1" si="29"/>
        <v>3. Mayor a 6 meses</v>
      </c>
      <c r="K409" t="str">
        <f t="shared" si="27"/>
        <v>NO</v>
      </c>
      <c r="L409" t="s">
        <v>186</v>
      </c>
      <c r="M409" t="s">
        <v>318</v>
      </c>
      <c r="N409" t="s">
        <v>188</v>
      </c>
      <c r="O409" t="s">
        <v>188</v>
      </c>
      <c r="P409" t="str">
        <f t="shared" si="30"/>
        <v>RICHARD MIGUEL APAZA AGUEROEvolución ágil de productos digitalesEVALUACION ANTERIOR</v>
      </c>
      <c r="Q409" t="str">
        <f>BASE[[#This Row],[NombresCalificado]]&amp;BASE[[#This Row],[TipoEvaluacion]]</f>
        <v>RICHARD MIGUEL APAZA AGUEROEVALUACION ANTERIOR</v>
      </c>
      <c r="R409">
        <v>3</v>
      </c>
      <c r="S409" t="s">
        <v>5</v>
      </c>
      <c r="T409" t="s">
        <v>21</v>
      </c>
      <c r="U409" s="17">
        <v>2</v>
      </c>
      <c r="V409" s="17" t="str" cm="1">
        <f t="array" ref="V409">_xlfn.IFS(U409=0,"Prenovato",U409=1,"Novato",U409=2,"Principiante avanzado",U409=3,"Competente",U409=4,"Proficiente",U409=5,"Master")</f>
        <v>Principiante avanzado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2</v>
      </c>
      <c r="AD409" s="17" t="str" cm="1">
        <f t="array" ref="AD409">_xlfn.IFS(AC409=0,"Prenovato",AC409=1,"Novato",AC409=2,"Principiante avanzado",AC409=3,"Competente",AC409=4,"Proficiente",AC409=5,"Master")</f>
        <v>Principiante avanzado</v>
      </c>
      <c r="AE409" s="17" t="s">
        <v>325</v>
      </c>
    </row>
    <row r="410" spans="1:31" x14ac:dyDescent="0.25">
      <c r="A410" t="s">
        <v>205</v>
      </c>
      <c r="B410" t="s">
        <v>211</v>
      </c>
      <c r="C410" t="s">
        <v>185</v>
      </c>
      <c r="D410" t="s">
        <v>216</v>
      </c>
      <c r="E410" t="s">
        <v>231</v>
      </c>
      <c r="F410" t="s">
        <v>263</v>
      </c>
      <c r="G410" t="s">
        <v>296</v>
      </c>
      <c r="H410" s="4"/>
      <c r="I410" s="1">
        <f t="shared" ca="1" si="28"/>
        <v>1483</v>
      </c>
      <c r="J410" s="1" t="str">
        <f t="shared" ca="1" si="29"/>
        <v>3. Mayor a 6 meses</v>
      </c>
      <c r="K410" t="str">
        <f t="shared" si="27"/>
        <v>NO</v>
      </c>
      <c r="L410" t="s">
        <v>186</v>
      </c>
      <c r="M410" t="s">
        <v>318</v>
      </c>
      <c r="N410" t="s">
        <v>188</v>
      </c>
      <c r="O410" t="s">
        <v>188</v>
      </c>
      <c r="P410" t="str">
        <f t="shared" si="30"/>
        <v>RICHARD MIGUEL APAZA AGUEROEvolución ágil de productos digitalesEVALUACION ANTERIOR</v>
      </c>
      <c r="Q410" t="str">
        <f>BASE[[#This Row],[NombresCalificado]]&amp;BASE[[#This Row],[TipoEvaluacion]]</f>
        <v>RICHARD MIGUEL APAZA AGUEROEVALUACION ANTERIOR</v>
      </c>
      <c r="R410">
        <v>2</v>
      </c>
      <c r="S410" t="s">
        <v>4</v>
      </c>
      <c r="T410" t="s">
        <v>21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325</v>
      </c>
    </row>
    <row r="411" spans="1:31" x14ac:dyDescent="0.25">
      <c r="A411" t="s">
        <v>205</v>
      </c>
      <c r="B411" t="s">
        <v>211</v>
      </c>
      <c r="C411" t="s">
        <v>185</v>
      </c>
      <c r="D411" t="s">
        <v>216</v>
      </c>
      <c r="E411" t="s">
        <v>231</v>
      </c>
      <c r="F411" t="s">
        <v>263</v>
      </c>
      <c r="G411" t="s">
        <v>296</v>
      </c>
      <c r="H411" s="4"/>
      <c r="I411" s="1">
        <f t="shared" ca="1" si="28"/>
        <v>1483</v>
      </c>
      <c r="J411" s="1" t="str">
        <f t="shared" ca="1" si="29"/>
        <v>3. Mayor a 6 meses</v>
      </c>
      <c r="K411" t="str">
        <f t="shared" si="27"/>
        <v>NO</v>
      </c>
      <c r="L411" t="s">
        <v>186</v>
      </c>
      <c r="M411" t="s">
        <v>200</v>
      </c>
      <c r="N411" t="s">
        <v>187</v>
      </c>
      <c r="O411" t="s">
        <v>188</v>
      </c>
      <c r="P411" t="str">
        <f t="shared" si="30"/>
        <v>RICHARD MIGUEL APAZA AGUEROCustomer ExperienceEVALUACION ANTERIOR</v>
      </c>
      <c r="Q411" t="str">
        <f>BASE[[#This Row],[NombresCalificado]]&amp;BASE[[#This Row],[TipoEvaluacion]]</f>
        <v>RICHARD MIGUEL APAZA AGUEROEVALUACION ANTERIOR</v>
      </c>
      <c r="R411">
        <v>2</v>
      </c>
      <c r="S411" t="s">
        <v>4</v>
      </c>
      <c r="T411" t="s">
        <v>21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325</v>
      </c>
    </row>
    <row r="412" spans="1:31" x14ac:dyDescent="0.25">
      <c r="A412" t="s">
        <v>205</v>
      </c>
      <c r="B412" t="s">
        <v>211</v>
      </c>
      <c r="C412" t="s">
        <v>185</v>
      </c>
      <c r="D412" t="s">
        <v>216</v>
      </c>
      <c r="E412" t="s">
        <v>231</v>
      </c>
      <c r="F412" t="s">
        <v>263</v>
      </c>
      <c r="G412" t="s">
        <v>296</v>
      </c>
      <c r="H412" s="4"/>
      <c r="I412" s="1">
        <f t="shared" ca="1" si="28"/>
        <v>1483</v>
      </c>
      <c r="J412" s="1" t="str">
        <f t="shared" ca="1" si="29"/>
        <v>3. Mayor a 6 meses</v>
      </c>
      <c r="K412" t="str">
        <f t="shared" si="27"/>
        <v>NO</v>
      </c>
      <c r="L412" t="s">
        <v>186</v>
      </c>
      <c r="M412" t="s">
        <v>200</v>
      </c>
      <c r="N412" t="s">
        <v>187</v>
      </c>
      <c r="O412" t="s">
        <v>188</v>
      </c>
      <c r="P412" t="str">
        <f t="shared" si="30"/>
        <v>RICHARD MIGUEL APAZA AGUEROCustomer ExperienceEVALUACION ANTERIOR</v>
      </c>
      <c r="Q412" t="str">
        <f>BASE[[#This Row],[NombresCalificado]]&amp;BASE[[#This Row],[TipoEvaluacion]]</f>
        <v>RICHARD MIGUEL APAZA AGUEROEVALUACION ANTERIOR</v>
      </c>
      <c r="R412">
        <v>2</v>
      </c>
      <c r="S412" t="s">
        <v>4</v>
      </c>
      <c r="T412" t="s">
        <v>21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325</v>
      </c>
    </row>
    <row r="413" spans="1:31" x14ac:dyDescent="0.25">
      <c r="A413" t="s">
        <v>205</v>
      </c>
      <c r="B413" t="s">
        <v>211</v>
      </c>
      <c r="C413" t="s">
        <v>185</v>
      </c>
      <c r="D413" t="s">
        <v>216</v>
      </c>
      <c r="E413" t="s">
        <v>231</v>
      </c>
      <c r="F413" t="s">
        <v>263</v>
      </c>
      <c r="G413" t="s">
        <v>296</v>
      </c>
      <c r="H413" s="4"/>
      <c r="I413" s="1">
        <f t="shared" ca="1" si="28"/>
        <v>1483</v>
      </c>
      <c r="J413" s="1" t="str">
        <f t="shared" ca="1" si="29"/>
        <v>3. Mayor a 6 meses</v>
      </c>
      <c r="K413" t="str">
        <f t="shared" si="27"/>
        <v>NO</v>
      </c>
      <c r="L413" t="s">
        <v>186</v>
      </c>
      <c r="M413" t="s">
        <v>199</v>
      </c>
      <c r="N413" t="s">
        <v>188</v>
      </c>
      <c r="O413" t="s">
        <v>188</v>
      </c>
      <c r="P413" t="str">
        <f t="shared" si="30"/>
        <v>RICHARD MIGUEL APAZA AGUEROComplianceEVALUACION ANTERIOR</v>
      </c>
      <c r="Q413" t="str">
        <f>BASE[[#This Row],[NombresCalificado]]&amp;BASE[[#This Row],[TipoEvaluacion]]</f>
        <v>RICHARD MIGUEL APAZA AGUEROEVALUACION ANTERIOR</v>
      </c>
      <c r="R413">
        <v>2</v>
      </c>
      <c r="S413" t="s">
        <v>4</v>
      </c>
      <c r="T413" t="s">
        <v>21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325</v>
      </c>
    </row>
    <row r="414" spans="1:31" x14ac:dyDescent="0.25">
      <c r="A414" t="s">
        <v>205</v>
      </c>
      <c r="B414" t="s">
        <v>211</v>
      </c>
      <c r="C414" t="s">
        <v>185</v>
      </c>
      <c r="D414" t="s">
        <v>216</v>
      </c>
      <c r="E414" t="s">
        <v>231</v>
      </c>
      <c r="F414" t="s">
        <v>263</v>
      </c>
      <c r="G414" t="s">
        <v>296</v>
      </c>
      <c r="H414" s="4"/>
      <c r="I414" s="1">
        <f t="shared" ca="1" si="28"/>
        <v>1483</v>
      </c>
      <c r="J414" s="1" t="str">
        <f t="shared" ca="1" si="29"/>
        <v>3. Mayor a 6 meses</v>
      </c>
      <c r="K414" t="str">
        <f t="shared" si="27"/>
        <v>NO</v>
      </c>
      <c r="L414" t="s">
        <v>186</v>
      </c>
      <c r="M414" t="s">
        <v>199</v>
      </c>
      <c r="N414" t="s">
        <v>188</v>
      </c>
      <c r="O414" t="s">
        <v>188</v>
      </c>
      <c r="P414" t="str">
        <f t="shared" si="30"/>
        <v>RICHARD MIGUEL APAZA AGUEROComplianceEVALUACION ANTERIOR</v>
      </c>
      <c r="Q414" t="str">
        <f>BASE[[#This Row],[NombresCalificado]]&amp;BASE[[#This Row],[TipoEvaluacion]]</f>
        <v>RICHARD MIGUEL APAZA AGUEROEVALUACION ANTERIOR</v>
      </c>
      <c r="R414">
        <v>2</v>
      </c>
      <c r="S414" t="s">
        <v>4</v>
      </c>
      <c r="T414" t="s">
        <v>21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325</v>
      </c>
    </row>
    <row r="415" spans="1:31" x14ac:dyDescent="0.25">
      <c r="A415" t="s">
        <v>205</v>
      </c>
      <c r="B415" t="s">
        <v>211</v>
      </c>
      <c r="C415" t="s">
        <v>185</v>
      </c>
      <c r="D415" t="s">
        <v>216</v>
      </c>
      <c r="E415" t="s">
        <v>231</v>
      </c>
      <c r="F415" t="s">
        <v>263</v>
      </c>
      <c r="G415" t="s">
        <v>296</v>
      </c>
      <c r="H415" s="4"/>
      <c r="I415" s="1">
        <f t="shared" ca="1" si="28"/>
        <v>1483</v>
      </c>
      <c r="J415" s="1" t="str">
        <f t="shared" ca="1" si="29"/>
        <v>3. Mayor a 6 meses</v>
      </c>
      <c r="K415" t="str">
        <f t="shared" si="27"/>
        <v>NO</v>
      </c>
      <c r="L415" t="s">
        <v>186</v>
      </c>
      <c r="M415" t="s">
        <v>317</v>
      </c>
      <c r="N415" t="s">
        <v>29</v>
      </c>
      <c r="O415" t="s">
        <v>29</v>
      </c>
      <c r="P415" t="str">
        <f t="shared" si="30"/>
        <v>RICHARD MIGUEL APAZA AGUERONegocio bancarioEVALUACION ANTERIOR</v>
      </c>
      <c r="Q415" t="str">
        <f>BASE[[#This Row],[NombresCalificado]]&amp;BASE[[#This Row],[TipoEvaluacion]]</f>
        <v>RICHARD MIGUEL APAZA AGUEROEVALUACION ANTERIOR</v>
      </c>
      <c r="R415">
        <v>3</v>
      </c>
      <c r="S415" t="s">
        <v>5</v>
      </c>
      <c r="T415" t="s">
        <v>21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325</v>
      </c>
    </row>
    <row r="416" spans="1:31" x14ac:dyDescent="0.25">
      <c r="A416" t="s">
        <v>205</v>
      </c>
      <c r="B416" t="s">
        <v>211</v>
      </c>
      <c r="C416" t="s">
        <v>185</v>
      </c>
      <c r="D416" t="s">
        <v>216</v>
      </c>
      <c r="E416" t="s">
        <v>231</v>
      </c>
      <c r="F416" t="s">
        <v>263</v>
      </c>
      <c r="G416" t="s">
        <v>296</v>
      </c>
      <c r="H416" s="4"/>
      <c r="I416" s="1">
        <f t="shared" ca="1" si="28"/>
        <v>1483</v>
      </c>
      <c r="J416" s="1" t="str">
        <f t="shared" ca="1" si="29"/>
        <v>3. Mayor a 6 meses</v>
      </c>
      <c r="K416" t="str">
        <f t="shared" si="27"/>
        <v>NO</v>
      </c>
      <c r="L416" t="s">
        <v>186</v>
      </c>
      <c r="M416" t="s">
        <v>317</v>
      </c>
      <c r="N416" t="s">
        <v>29</v>
      </c>
      <c r="O416" t="s">
        <v>29</v>
      </c>
      <c r="P416" t="str">
        <f t="shared" si="30"/>
        <v>RICHARD MIGUEL APAZA AGUERONegocio bancarioEVALUACION ANTERIOR</v>
      </c>
      <c r="Q416" t="str">
        <f>BASE[[#This Row],[NombresCalificado]]&amp;BASE[[#This Row],[TipoEvaluacion]]</f>
        <v>RICHARD MIGUEL APAZA AGUEROEVALUACION ANTERIOR</v>
      </c>
      <c r="R416">
        <v>3</v>
      </c>
      <c r="S416" t="s">
        <v>5</v>
      </c>
      <c r="T416" t="s">
        <v>21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325</v>
      </c>
    </row>
    <row r="417" spans="1:31" x14ac:dyDescent="0.25">
      <c r="A417" t="s">
        <v>205</v>
      </c>
      <c r="B417" t="s">
        <v>211</v>
      </c>
      <c r="C417" t="s">
        <v>185</v>
      </c>
      <c r="D417" t="s">
        <v>216</v>
      </c>
      <c r="E417" t="s">
        <v>231</v>
      </c>
      <c r="F417" t="s">
        <v>263</v>
      </c>
      <c r="G417" t="s">
        <v>296</v>
      </c>
      <c r="H417" s="4"/>
      <c r="I417" s="1">
        <f t="shared" ca="1" si="28"/>
        <v>1483</v>
      </c>
      <c r="J417" s="1" t="str">
        <f t="shared" ca="1" si="29"/>
        <v>3. Mayor a 6 meses</v>
      </c>
      <c r="K417" t="str">
        <f t="shared" si="27"/>
        <v>NO</v>
      </c>
      <c r="L417" t="s">
        <v>186</v>
      </c>
      <c r="M417" t="s">
        <v>316</v>
      </c>
      <c r="N417" t="s">
        <v>187</v>
      </c>
      <c r="O417" t="s">
        <v>188</v>
      </c>
      <c r="P417" t="str">
        <f t="shared" si="30"/>
        <v>RICHARD MIGUEL APAZA AGUEROPlataforma de soluciones BCPEVALUACION ANTERIOR</v>
      </c>
      <c r="Q417" t="str">
        <f>BASE[[#This Row],[NombresCalificado]]&amp;BASE[[#This Row],[TipoEvaluacion]]</f>
        <v>RICHARD MIGUEL APAZA AGUEROEVALUACION ANTERIOR</v>
      </c>
      <c r="R417">
        <v>3</v>
      </c>
      <c r="S417" t="s">
        <v>5</v>
      </c>
      <c r="T417" t="s">
        <v>21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325</v>
      </c>
    </row>
    <row r="418" spans="1:31" x14ac:dyDescent="0.25">
      <c r="A418" t="s">
        <v>205</v>
      </c>
      <c r="B418" t="s">
        <v>211</v>
      </c>
      <c r="C418" t="s">
        <v>185</v>
      </c>
      <c r="D418" t="s">
        <v>216</v>
      </c>
      <c r="E418" t="s">
        <v>231</v>
      </c>
      <c r="F418" t="s">
        <v>263</v>
      </c>
      <c r="G418" t="s">
        <v>296</v>
      </c>
      <c r="H418" s="4"/>
      <c r="I418" s="1">
        <f t="shared" ca="1" si="28"/>
        <v>1483</v>
      </c>
      <c r="J418" s="1" t="str">
        <f t="shared" ca="1" si="29"/>
        <v>3. Mayor a 6 meses</v>
      </c>
      <c r="K418" t="str">
        <f t="shared" si="27"/>
        <v>NO</v>
      </c>
      <c r="L418" t="s">
        <v>186</v>
      </c>
      <c r="M418" t="s">
        <v>316</v>
      </c>
      <c r="N418" t="s">
        <v>187</v>
      </c>
      <c r="O418" t="s">
        <v>188</v>
      </c>
      <c r="P418" t="str">
        <f t="shared" si="30"/>
        <v>RICHARD MIGUEL APAZA AGUEROPlataforma de soluciones BCPEVALUACION ANTERIOR</v>
      </c>
      <c r="Q418" t="str">
        <f>BASE[[#This Row],[NombresCalificado]]&amp;BASE[[#This Row],[TipoEvaluacion]]</f>
        <v>RICHARD MIGUEL APAZA AGUEROEVALUACION ANTERIOR</v>
      </c>
      <c r="R418">
        <v>3</v>
      </c>
      <c r="S418" t="s">
        <v>5</v>
      </c>
      <c r="T418" t="s">
        <v>21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325</v>
      </c>
    </row>
    <row r="419" spans="1:31" x14ac:dyDescent="0.25">
      <c r="A419" t="s">
        <v>205</v>
      </c>
      <c r="B419" t="s">
        <v>211</v>
      </c>
      <c r="C419" t="s">
        <v>185</v>
      </c>
      <c r="D419" t="s">
        <v>216</v>
      </c>
      <c r="E419" t="s">
        <v>231</v>
      </c>
      <c r="F419" t="s">
        <v>263</v>
      </c>
      <c r="G419" t="s">
        <v>296</v>
      </c>
      <c r="H419" s="4"/>
      <c r="I419" s="1">
        <f t="shared" ca="1" si="28"/>
        <v>1483</v>
      </c>
      <c r="J419" s="1" t="str">
        <f t="shared" ca="1" si="29"/>
        <v>3. Mayor a 6 meses</v>
      </c>
      <c r="K419" t="str">
        <f t="shared" si="27"/>
        <v>NO</v>
      </c>
      <c r="L419" t="s">
        <v>186</v>
      </c>
      <c r="M419" t="s">
        <v>315</v>
      </c>
      <c r="N419" t="s">
        <v>29</v>
      </c>
      <c r="O419" t="s">
        <v>29</v>
      </c>
      <c r="P419" t="str">
        <f t="shared" si="30"/>
        <v>RICHARD MIGUEL APAZA AGUEROModeladoEVALUACION ANTERIOR</v>
      </c>
      <c r="Q419" t="str">
        <f>BASE[[#This Row],[NombresCalificado]]&amp;BASE[[#This Row],[TipoEvaluacion]]</f>
        <v>RICHARD MIGUEL APAZA AGUEROEVALUACION ANTERIOR</v>
      </c>
      <c r="R419">
        <v>3</v>
      </c>
      <c r="S419" t="s">
        <v>5</v>
      </c>
      <c r="T419" t="s">
        <v>21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325</v>
      </c>
    </row>
    <row r="420" spans="1:31" x14ac:dyDescent="0.25">
      <c r="A420" t="s">
        <v>205</v>
      </c>
      <c r="B420" t="s">
        <v>211</v>
      </c>
      <c r="C420" t="s">
        <v>185</v>
      </c>
      <c r="D420" t="s">
        <v>216</v>
      </c>
      <c r="E420" t="s">
        <v>231</v>
      </c>
      <c r="F420" t="s">
        <v>263</v>
      </c>
      <c r="G420" t="s">
        <v>296</v>
      </c>
      <c r="H420" s="4"/>
      <c r="I420" s="1">
        <f t="shared" ca="1" si="28"/>
        <v>1483</v>
      </c>
      <c r="J420" s="1" t="str">
        <f t="shared" ca="1" si="29"/>
        <v>3. Mayor a 6 meses</v>
      </c>
      <c r="K420" t="str">
        <f t="shared" si="27"/>
        <v>NO</v>
      </c>
      <c r="L420" t="s">
        <v>186</v>
      </c>
      <c r="M420" t="s">
        <v>315</v>
      </c>
      <c r="N420" t="s">
        <v>29</v>
      </c>
      <c r="O420" t="s">
        <v>29</v>
      </c>
      <c r="P420" t="str">
        <f t="shared" si="30"/>
        <v>RICHARD MIGUEL APAZA AGUEROModeladoEVALUACION ANTERIOR</v>
      </c>
      <c r="Q420" t="str">
        <f>BASE[[#This Row],[NombresCalificado]]&amp;BASE[[#This Row],[TipoEvaluacion]]</f>
        <v>RICHARD MIGUEL APAZA AGUEROEVALUACION ANTERIOR</v>
      </c>
      <c r="R420">
        <v>3</v>
      </c>
      <c r="S420" t="s">
        <v>5</v>
      </c>
      <c r="T420" t="s">
        <v>21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325</v>
      </c>
    </row>
    <row r="421" spans="1:31" x14ac:dyDescent="0.25">
      <c r="A421" t="s">
        <v>205</v>
      </c>
      <c r="B421" t="s">
        <v>211</v>
      </c>
      <c r="C421" t="s">
        <v>185</v>
      </c>
      <c r="D421" t="s">
        <v>216</v>
      </c>
      <c r="E421" t="s">
        <v>231</v>
      </c>
      <c r="F421" t="s">
        <v>263</v>
      </c>
      <c r="G421" t="s">
        <v>296</v>
      </c>
      <c r="H421" s="4"/>
      <c r="I421" s="1">
        <f t="shared" ca="1" si="28"/>
        <v>1483</v>
      </c>
      <c r="J421" s="1" t="str">
        <f t="shared" ca="1" si="29"/>
        <v>3. Mayor a 6 meses</v>
      </c>
      <c r="K421" t="str">
        <f t="shared" si="27"/>
        <v>NO</v>
      </c>
      <c r="L421" t="s">
        <v>186</v>
      </c>
      <c r="M421" t="s">
        <v>314</v>
      </c>
      <c r="N421" t="s">
        <v>187</v>
      </c>
      <c r="O421" t="s">
        <v>188</v>
      </c>
      <c r="P421" t="str">
        <f t="shared" si="30"/>
        <v>RICHARD MIGUEL APAZA AGUEROSoluciones de industriaEVALUACION ANTERIOR</v>
      </c>
      <c r="Q421" t="str">
        <f>BASE[[#This Row],[NombresCalificado]]&amp;BASE[[#This Row],[TipoEvaluacion]]</f>
        <v>RICHARD MIGUEL APAZA AGUEROEVALUACION ANTERIOR</v>
      </c>
      <c r="R421">
        <v>2</v>
      </c>
      <c r="S421" t="s">
        <v>4</v>
      </c>
      <c r="T421" t="s">
        <v>21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325</v>
      </c>
    </row>
    <row r="422" spans="1:31" x14ac:dyDescent="0.25">
      <c r="A422" t="s">
        <v>205</v>
      </c>
      <c r="B422" t="s">
        <v>211</v>
      </c>
      <c r="C422" t="s">
        <v>185</v>
      </c>
      <c r="D422" t="s">
        <v>216</v>
      </c>
      <c r="E422" t="s">
        <v>231</v>
      </c>
      <c r="F422" t="s">
        <v>263</v>
      </c>
      <c r="G422" t="s">
        <v>296</v>
      </c>
      <c r="H422" s="4"/>
      <c r="I422" s="1">
        <f t="shared" ca="1" si="28"/>
        <v>1483</v>
      </c>
      <c r="J422" s="1" t="str">
        <f t="shared" ca="1" si="29"/>
        <v>3. Mayor a 6 meses</v>
      </c>
      <c r="K422" t="str">
        <f t="shared" si="27"/>
        <v>NO</v>
      </c>
      <c r="L422" t="s">
        <v>186</v>
      </c>
      <c r="M422" t="s">
        <v>314</v>
      </c>
      <c r="N422" t="s">
        <v>187</v>
      </c>
      <c r="O422" t="s">
        <v>188</v>
      </c>
      <c r="P422" t="str">
        <f t="shared" si="30"/>
        <v>RICHARD MIGUEL APAZA AGUEROSoluciones de industriaEVALUACION ANTERIOR</v>
      </c>
      <c r="Q422" t="str">
        <f>BASE[[#This Row],[NombresCalificado]]&amp;BASE[[#This Row],[TipoEvaluacion]]</f>
        <v>RICHARD MIGUEL APAZA AGUEROEVALUACION ANTERIOR</v>
      </c>
      <c r="R422">
        <v>2</v>
      </c>
      <c r="S422" t="s">
        <v>4</v>
      </c>
      <c r="T422" t="s">
        <v>21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325</v>
      </c>
    </row>
    <row r="423" spans="1:31" x14ac:dyDescent="0.25">
      <c r="A423" t="s">
        <v>205</v>
      </c>
      <c r="B423" t="s">
        <v>211</v>
      </c>
      <c r="C423" t="s">
        <v>185</v>
      </c>
      <c r="D423" t="s">
        <v>216</v>
      </c>
      <c r="E423" t="s">
        <v>231</v>
      </c>
      <c r="F423" t="s">
        <v>263</v>
      </c>
      <c r="G423" t="s">
        <v>296</v>
      </c>
      <c r="H423" s="4"/>
      <c r="I423" s="1">
        <f t="shared" ca="1" si="28"/>
        <v>1483</v>
      </c>
      <c r="J423" s="1" t="str">
        <f t="shared" ca="1" si="29"/>
        <v>3. Mayor a 6 meses</v>
      </c>
      <c r="K423" t="str">
        <f t="shared" si="27"/>
        <v>NO</v>
      </c>
      <c r="L423" t="s">
        <v>186</v>
      </c>
      <c r="M423" t="s">
        <v>197</v>
      </c>
      <c r="N423" t="s">
        <v>187</v>
      </c>
      <c r="O423" t="s">
        <v>188</v>
      </c>
      <c r="P423" t="str">
        <f t="shared" si="30"/>
        <v>RICHARD MIGUEL APAZA AGUEROArquitectura de datos BCPEVALUACION ANTERIOR</v>
      </c>
      <c r="Q423" t="str">
        <f>BASE[[#This Row],[NombresCalificado]]&amp;BASE[[#This Row],[TipoEvaluacion]]</f>
        <v>RICHARD MIGUEL APAZA AGUEROEVALUACION ANTERIOR</v>
      </c>
      <c r="R423">
        <v>3</v>
      </c>
      <c r="S423" t="s">
        <v>5</v>
      </c>
      <c r="T423" t="s">
        <v>21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325</v>
      </c>
    </row>
    <row r="424" spans="1:31" x14ac:dyDescent="0.25">
      <c r="A424" t="s">
        <v>205</v>
      </c>
      <c r="B424" t="s">
        <v>211</v>
      </c>
      <c r="C424" t="s">
        <v>185</v>
      </c>
      <c r="D424" t="s">
        <v>216</v>
      </c>
      <c r="E424" t="s">
        <v>231</v>
      </c>
      <c r="F424" t="s">
        <v>263</v>
      </c>
      <c r="G424" t="s">
        <v>296</v>
      </c>
      <c r="H424" s="4"/>
      <c r="I424" s="1">
        <f t="shared" ca="1" si="28"/>
        <v>1483</v>
      </c>
      <c r="J424" s="1" t="str">
        <f t="shared" ca="1" si="29"/>
        <v>3. Mayor a 6 meses</v>
      </c>
      <c r="K424" t="str">
        <f t="shared" si="27"/>
        <v>NO</v>
      </c>
      <c r="L424" t="s">
        <v>186</v>
      </c>
      <c r="M424" t="s">
        <v>197</v>
      </c>
      <c r="N424" t="s">
        <v>187</v>
      </c>
      <c r="O424" t="s">
        <v>188</v>
      </c>
      <c r="P424" t="str">
        <f t="shared" si="30"/>
        <v>RICHARD MIGUEL APAZA AGUEROArquitectura de datos BCPEVALUACION ANTERIOR</v>
      </c>
      <c r="Q424" t="str">
        <f>BASE[[#This Row],[NombresCalificado]]&amp;BASE[[#This Row],[TipoEvaluacion]]</f>
        <v>RICHARD MIGUEL APAZA AGUEROEVALUACION ANTERIOR</v>
      </c>
      <c r="R424">
        <v>3</v>
      </c>
      <c r="S424" t="s">
        <v>5</v>
      </c>
      <c r="T424" t="s">
        <v>21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325</v>
      </c>
    </row>
    <row r="425" spans="1:31" x14ac:dyDescent="0.25">
      <c r="A425" t="s">
        <v>205</v>
      </c>
      <c r="B425" t="s">
        <v>211</v>
      </c>
      <c r="C425" t="s">
        <v>185</v>
      </c>
      <c r="D425" t="s">
        <v>216</v>
      </c>
      <c r="E425" t="s">
        <v>231</v>
      </c>
      <c r="F425" t="s">
        <v>263</v>
      </c>
      <c r="G425" t="s">
        <v>296</v>
      </c>
      <c r="H425" s="4"/>
      <c r="I425" s="1">
        <f t="shared" ca="1" si="28"/>
        <v>1483</v>
      </c>
      <c r="J425" s="1" t="str">
        <f t="shared" ca="1" si="29"/>
        <v>3. Mayor a 6 meses</v>
      </c>
      <c r="K425" t="str">
        <f t="shared" si="27"/>
        <v>NO</v>
      </c>
      <c r="L425" t="s">
        <v>186</v>
      </c>
      <c r="M425" t="s">
        <v>313</v>
      </c>
      <c r="N425" t="s">
        <v>188</v>
      </c>
      <c r="O425" t="s">
        <v>188</v>
      </c>
      <c r="P425" t="str">
        <f t="shared" si="30"/>
        <v>RICHARD MIGUEL APAZA AGUEROPatrones de arquitectura tecnológicaEVALUACION ANTERIOR</v>
      </c>
      <c r="Q425" t="str">
        <f>BASE[[#This Row],[NombresCalificado]]&amp;BASE[[#This Row],[TipoEvaluacion]]</f>
        <v>RICHARD MIGUEL APAZA AGUEROEVALUACION ANTERIOR</v>
      </c>
      <c r="R425">
        <v>3</v>
      </c>
      <c r="S425" t="s">
        <v>5</v>
      </c>
      <c r="T425" t="s">
        <v>21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325</v>
      </c>
    </row>
    <row r="426" spans="1:31" x14ac:dyDescent="0.25">
      <c r="A426" t="s">
        <v>205</v>
      </c>
      <c r="B426" t="s">
        <v>211</v>
      </c>
      <c r="C426" t="s">
        <v>185</v>
      </c>
      <c r="D426" t="s">
        <v>216</v>
      </c>
      <c r="E426" t="s">
        <v>231</v>
      </c>
      <c r="F426" t="s">
        <v>263</v>
      </c>
      <c r="G426" t="s">
        <v>296</v>
      </c>
      <c r="H426" s="4"/>
      <c r="I426" s="1">
        <f t="shared" ca="1" si="28"/>
        <v>1483</v>
      </c>
      <c r="J426" s="1" t="str">
        <f t="shared" ca="1" si="29"/>
        <v>3. Mayor a 6 meses</v>
      </c>
      <c r="K426" t="str">
        <f t="shared" si="27"/>
        <v>NO</v>
      </c>
      <c r="L426" t="s">
        <v>186</v>
      </c>
      <c r="M426" t="s">
        <v>313</v>
      </c>
      <c r="N426" t="s">
        <v>188</v>
      </c>
      <c r="O426" t="s">
        <v>188</v>
      </c>
      <c r="P426" t="str">
        <f t="shared" si="30"/>
        <v>RICHARD MIGUEL APAZA AGUEROPatrones de arquitectura tecnológicaEVALUACION ANTERIOR</v>
      </c>
      <c r="Q426" t="str">
        <f>BASE[[#This Row],[NombresCalificado]]&amp;BASE[[#This Row],[TipoEvaluacion]]</f>
        <v>RICHARD MIGUEL APAZA AGUEROEVALUACION ANTERIOR</v>
      </c>
      <c r="R426">
        <v>3</v>
      </c>
      <c r="S426" t="s">
        <v>5</v>
      </c>
      <c r="T426" t="s">
        <v>21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325</v>
      </c>
    </row>
    <row r="427" spans="1:31" x14ac:dyDescent="0.25">
      <c r="A427" t="s">
        <v>205</v>
      </c>
      <c r="B427" t="s">
        <v>211</v>
      </c>
      <c r="C427" t="s">
        <v>185</v>
      </c>
      <c r="D427" t="s">
        <v>216</v>
      </c>
      <c r="E427" t="s">
        <v>231</v>
      </c>
      <c r="F427" t="s">
        <v>263</v>
      </c>
      <c r="G427" t="s">
        <v>296</v>
      </c>
      <c r="H427" s="4"/>
      <c r="I427" s="1">
        <f t="shared" ca="1" si="28"/>
        <v>1483</v>
      </c>
      <c r="J427" s="1" t="str">
        <f t="shared" ca="1" si="29"/>
        <v>3. Mayor a 6 meses</v>
      </c>
      <c r="K427" t="str">
        <f t="shared" si="27"/>
        <v>NO</v>
      </c>
      <c r="L427" t="s">
        <v>186</v>
      </c>
      <c r="M427" t="s">
        <v>193</v>
      </c>
      <c r="N427" t="s">
        <v>188</v>
      </c>
      <c r="O427" t="s">
        <v>188</v>
      </c>
      <c r="P427" t="str">
        <f t="shared" si="30"/>
        <v>RICHARD MIGUEL APAZA AGUEROCloudEVALUACION ANTERIOR</v>
      </c>
      <c r="Q427" t="str">
        <f>BASE[[#This Row],[NombresCalificado]]&amp;BASE[[#This Row],[TipoEvaluacion]]</f>
        <v>RICHARD MIGUEL APAZA AGUEROEVALUACION ANTERIOR</v>
      </c>
      <c r="R427">
        <v>3</v>
      </c>
      <c r="S427" t="s">
        <v>5</v>
      </c>
      <c r="T427" t="s">
        <v>21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325</v>
      </c>
    </row>
    <row r="428" spans="1:31" x14ac:dyDescent="0.25">
      <c r="A428" t="s">
        <v>205</v>
      </c>
      <c r="B428" t="s">
        <v>211</v>
      </c>
      <c r="C428" t="s">
        <v>185</v>
      </c>
      <c r="D428" t="s">
        <v>216</v>
      </c>
      <c r="E428" t="s">
        <v>231</v>
      </c>
      <c r="F428" t="s">
        <v>263</v>
      </c>
      <c r="G428" t="s">
        <v>296</v>
      </c>
      <c r="H428" s="4"/>
      <c r="I428" s="1">
        <f t="shared" ca="1" si="28"/>
        <v>1483</v>
      </c>
      <c r="J428" s="1" t="str">
        <f t="shared" ca="1" si="29"/>
        <v>3. Mayor a 6 meses</v>
      </c>
      <c r="K428" t="str">
        <f t="shared" si="27"/>
        <v>NO</v>
      </c>
      <c r="L428" t="s">
        <v>186</v>
      </c>
      <c r="M428" t="s">
        <v>193</v>
      </c>
      <c r="N428" t="s">
        <v>188</v>
      </c>
      <c r="O428" t="s">
        <v>188</v>
      </c>
      <c r="P428" t="str">
        <f t="shared" si="30"/>
        <v>RICHARD MIGUEL APAZA AGUEROCloudEVALUACION ANTERIOR</v>
      </c>
      <c r="Q428" t="str">
        <f>BASE[[#This Row],[NombresCalificado]]&amp;BASE[[#This Row],[TipoEvaluacion]]</f>
        <v>RICHARD MIGUEL APAZA AGUEROEVALUACION ANTERIOR</v>
      </c>
      <c r="R428">
        <v>3</v>
      </c>
      <c r="S428" t="s">
        <v>5</v>
      </c>
      <c r="T428" t="s">
        <v>21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325</v>
      </c>
    </row>
    <row r="429" spans="1:31" x14ac:dyDescent="0.25">
      <c r="A429" t="s">
        <v>205</v>
      </c>
      <c r="B429" t="s">
        <v>211</v>
      </c>
      <c r="C429" t="s">
        <v>185</v>
      </c>
      <c r="D429" t="s">
        <v>216</v>
      </c>
      <c r="E429" t="s">
        <v>231</v>
      </c>
      <c r="F429" t="s">
        <v>263</v>
      </c>
      <c r="G429" t="s">
        <v>296</v>
      </c>
      <c r="H429" s="4"/>
      <c r="I429" s="1">
        <f t="shared" ca="1" si="28"/>
        <v>1483</v>
      </c>
      <c r="J429" s="1" t="str">
        <f t="shared" ca="1" si="29"/>
        <v>3. Mayor a 6 meses</v>
      </c>
      <c r="K429" t="str">
        <f t="shared" si="27"/>
        <v>NO</v>
      </c>
      <c r="L429" t="s">
        <v>186</v>
      </c>
      <c r="M429" t="s">
        <v>324</v>
      </c>
      <c r="N429" t="s">
        <v>29</v>
      </c>
      <c r="O429" t="s">
        <v>29</v>
      </c>
      <c r="P429" t="str">
        <f t="shared" si="30"/>
        <v>RICHARD MIGUEL APAZA AGUEROFrameworks de arquitectura empresarialEVALUACION ANTERIOR</v>
      </c>
      <c r="Q429" t="str">
        <f>BASE[[#This Row],[NombresCalificado]]&amp;BASE[[#This Row],[TipoEvaluacion]]</f>
        <v>RICHARD MIGUEL APAZA AGUEROEVALUACION ANTERIOR</v>
      </c>
      <c r="R429">
        <v>3</v>
      </c>
      <c r="S429" t="s">
        <v>5</v>
      </c>
      <c r="T429" t="s">
        <v>21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325</v>
      </c>
    </row>
    <row r="430" spans="1:31" x14ac:dyDescent="0.25">
      <c r="A430" t="s">
        <v>205</v>
      </c>
      <c r="B430" t="s">
        <v>211</v>
      </c>
      <c r="C430" t="s">
        <v>185</v>
      </c>
      <c r="D430" t="s">
        <v>216</v>
      </c>
      <c r="E430" t="s">
        <v>231</v>
      </c>
      <c r="F430" t="s">
        <v>263</v>
      </c>
      <c r="G430" t="s">
        <v>296</v>
      </c>
      <c r="H430" s="4"/>
      <c r="I430" s="1">
        <f t="shared" ca="1" si="28"/>
        <v>1483</v>
      </c>
      <c r="J430" s="1" t="str">
        <f t="shared" ca="1" si="29"/>
        <v>3. Mayor a 6 meses</v>
      </c>
      <c r="K430" t="str">
        <f t="shared" si="27"/>
        <v>NO</v>
      </c>
      <c r="L430" t="s">
        <v>186</v>
      </c>
      <c r="M430" t="s">
        <v>324</v>
      </c>
      <c r="N430" t="s">
        <v>29</v>
      </c>
      <c r="O430" t="s">
        <v>29</v>
      </c>
      <c r="P430" t="str">
        <f t="shared" si="30"/>
        <v>RICHARD MIGUEL APAZA AGUEROFrameworks de arquitectura empresarialEVALUACION ANTERIOR</v>
      </c>
      <c r="Q430" t="str">
        <f>BASE[[#This Row],[NombresCalificado]]&amp;BASE[[#This Row],[TipoEvaluacion]]</f>
        <v>RICHARD MIGUEL APAZA AGUEROEVALUACION ANTERIOR</v>
      </c>
      <c r="R430">
        <v>3</v>
      </c>
      <c r="S430" t="s">
        <v>5</v>
      </c>
      <c r="T430" t="s">
        <v>21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325</v>
      </c>
    </row>
    <row r="431" spans="1:31" x14ac:dyDescent="0.25">
      <c r="A431" t="s">
        <v>205</v>
      </c>
      <c r="B431" t="s">
        <v>211</v>
      </c>
      <c r="C431" t="s">
        <v>185</v>
      </c>
      <c r="D431" t="s">
        <v>216</v>
      </c>
      <c r="E431" t="s">
        <v>231</v>
      </c>
      <c r="F431" t="s">
        <v>263</v>
      </c>
      <c r="G431" t="s">
        <v>296</v>
      </c>
      <c r="H431" s="4"/>
      <c r="I431" s="1">
        <f t="shared" ca="1" si="28"/>
        <v>1483</v>
      </c>
      <c r="J431" s="1" t="str">
        <f t="shared" ca="1" si="29"/>
        <v>3. Mayor a 6 meses</v>
      </c>
      <c r="K431" t="str">
        <f t="shared" si="27"/>
        <v>NO</v>
      </c>
      <c r="L431" t="s">
        <v>186</v>
      </c>
      <c r="M431" t="s">
        <v>322</v>
      </c>
      <c r="N431" t="s">
        <v>29</v>
      </c>
      <c r="O431" t="s">
        <v>29</v>
      </c>
      <c r="P431" t="str">
        <f t="shared" si="30"/>
        <v>RICHARD MIGUEL APAZA AGUEROModelos BancariosEVALUACION ANTERIOR</v>
      </c>
      <c r="Q431" t="str">
        <f>BASE[[#This Row],[NombresCalificado]]&amp;BASE[[#This Row],[TipoEvaluacion]]</f>
        <v>RICHARD MIGUEL APAZA AGUEROEVALUACION ANTERIOR</v>
      </c>
      <c r="R431">
        <v>3</v>
      </c>
      <c r="S431" t="s">
        <v>5</v>
      </c>
      <c r="T431" t="s">
        <v>21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325</v>
      </c>
    </row>
    <row r="432" spans="1:31" x14ac:dyDescent="0.25">
      <c r="A432" t="s">
        <v>205</v>
      </c>
      <c r="B432" t="s">
        <v>211</v>
      </c>
      <c r="C432" t="s">
        <v>185</v>
      </c>
      <c r="D432" t="s">
        <v>216</v>
      </c>
      <c r="E432" t="s">
        <v>231</v>
      </c>
      <c r="F432" t="s">
        <v>263</v>
      </c>
      <c r="G432" t="s">
        <v>296</v>
      </c>
      <c r="H432" s="4"/>
      <c r="I432" s="1">
        <f t="shared" ca="1" si="28"/>
        <v>1483</v>
      </c>
      <c r="J432" s="1" t="str">
        <f t="shared" ca="1" si="29"/>
        <v>3. Mayor a 6 meses</v>
      </c>
      <c r="K432" t="str">
        <f t="shared" si="27"/>
        <v>NO</v>
      </c>
      <c r="L432" t="s">
        <v>186</v>
      </c>
      <c r="M432" t="s">
        <v>322</v>
      </c>
      <c r="N432" t="s">
        <v>29</v>
      </c>
      <c r="O432" t="s">
        <v>29</v>
      </c>
      <c r="P432" t="str">
        <f t="shared" si="30"/>
        <v>RICHARD MIGUEL APAZA AGUEROModelos BancariosEVALUACION ANTERIOR</v>
      </c>
      <c r="Q432" t="str">
        <f>BASE[[#This Row],[NombresCalificado]]&amp;BASE[[#This Row],[TipoEvaluacion]]</f>
        <v>RICHARD MIGUEL APAZA AGUEROEVALUACION ANTERIOR</v>
      </c>
      <c r="R432">
        <v>3</v>
      </c>
      <c r="S432" t="s">
        <v>5</v>
      </c>
      <c r="T432" t="s">
        <v>21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325</v>
      </c>
    </row>
    <row r="433" spans="1:31" x14ac:dyDescent="0.25">
      <c r="A433" t="s">
        <v>205</v>
      </c>
      <c r="B433" t="s">
        <v>211</v>
      </c>
      <c r="C433" t="s">
        <v>185</v>
      </c>
      <c r="D433" t="s">
        <v>216</v>
      </c>
      <c r="E433" t="s">
        <v>231</v>
      </c>
      <c r="F433" t="s">
        <v>263</v>
      </c>
      <c r="G433" t="s">
        <v>296</v>
      </c>
      <c r="H433" s="4"/>
      <c r="I433" s="1">
        <f t="shared" ca="1" si="28"/>
        <v>1483</v>
      </c>
      <c r="J433" s="1" t="str">
        <f t="shared" ca="1" si="29"/>
        <v>3. Mayor a 6 meses</v>
      </c>
      <c r="K433" t="str">
        <f t="shared" si="27"/>
        <v>NO</v>
      </c>
      <c r="L433" t="s">
        <v>186</v>
      </c>
      <c r="M433" t="s">
        <v>323</v>
      </c>
      <c r="N433" t="s">
        <v>188</v>
      </c>
      <c r="O433" t="s">
        <v>188</v>
      </c>
      <c r="P433" t="str">
        <f t="shared" si="30"/>
        <v>RICHARD MIGUEL APAZA AGUEROPrincipios de seguridadEVALUACION ANTERIOR</v>
      </c>
      <c r="Q433" t="str">
        <f>BASE[[#This Row],[NombresCalificado]]&amp;BASE[[#This Row],[TipoEvaluacion]]</f>
        <v>RICHARD MIGUEL APAZA AGUEROEVALUACION ANTERIOR</v>
      </c>
      <c r="R433">
        <v>3</v>
      </c>
      <c r="S433" t="s">
        <v>5</v>
      </c>
      <c r="T433" t="s">
        <v>21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325</v>
      </c>
    </row>
    <row r="434" spans="1:31" x14ac:dyDescent="0.25">
      <c r="A434" t="s">
        <v>205</v>
      </c>
      <c r="B434" t="s">
        <v>211</v>
      </c>
      <c r="C434" t="s">
        <v>185</v>
      </c>
      <c r="D434" t="s">
        <v>216</v>
      </c>
      <c r="E434" t="s">
        <v>231</v>
      </c>
      <c r="F434" t="s">
        <v>263</v>
      </c>
      <c r="G434" t="s">
        <v>296</v>
      </c>
      <c r="H434" s="4"/>
      <c r="I434" s="1">
        <f t="shared" ca="1" si="28"/>
        <v>1483</v>
      </c>
      <c r="J434" s="1" t="str">
        <f t="shared" ca="1" si="29"/>
        <v>3. Mayor a 6 meses</v>
      </c>
      <c r="K434" t="str">
        <f t="shared" si="27"/>
        <v>NO</v>
      </c>
      <c r="L434" t="s">
        <v>186</v>
      </c>
      <c r="M434" t="s">
        <v>323</v>
      </c>
      <c r="N434" t="s">
        <v>188</v>
      </c>
      <c r="O434" t="s">
        <v>188</v>
      </c>
      <c r="P434" t="str">
        <f t="shared" si="30"/>
        <v>RICHARD MIGUEL APAZA AGUEROPrincipios de seguridadEVALUACION ANTERIOR</v>
      </c>
      <c r="Q434" t="str">
        <f>BASE[[#This Row],[NombresCalificado]]&amp;BASE[[#This Row],[TipoEvaluacion]]</f>
        <v>RICHARD MIGUEL APAZA AGUEROEVALUACION ANTERIOR</v>
      </c>
      <c r="R434">
        <v>3</v>
      </c>
      <c r="S434" t="s">
        <v>5</v>
      </c>
      <c r="T434" t="s">
        <v>21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325</v>
      </c>
    </row>
    <row r="435" spans="1:31" x14ac:dyDescent="0.25">
      <c r="A435" t="s">
        <v>205</v>
      </c>
      <c r="B435" t="s">
        <v>211</v>
      </c>
      <c r="C435" t="s">
        <v>185</v>
      </c>
      <c r="D435" t="s">
        <v>216</v>
      </c>
      <c r="E435" t="s">
        <v>231</v>
      </c>
      <c r="F435" t="s">
        <v>263</v>
      </c>
      <c r="G435" t="s">
        <v>296</v>
      </c>
      <c r="H435" s="4"/>
      <c r="I435" s="1">
        <f t="shared" ca="1" si="28"/>
        <v>1483</v>
      </c>
      <c r="J435" s="1" t="str">
        <f t="shared" ca="1" si="29"/>
        <v>3. Mayor a 6 meses</v>
      </c>
      <c r="K435" t="str">
        <f t="shared" si="27"/>
        <v>NO</v>
      </c>
      <c r="L435" t="s">
        <v>186</v>
      </c>
      <c r="M435" t="s">
        <v>198</v>
      </c>
      <c r="N435" t="s">
        <v>187</v>
      </c>
      <c r="O435" t="s">
        <v>188</v>
      </c>
      <c r="P435" t="str">
        <f t="shared" si="30"/>
        <v>RICHARD MIGUEL APAZA AGUEROCaptura de valorEVALUACION ANTERIOR</v>
      </c>
      <c r="Q435" t="str">
        <f>BASE[[#This Row],[NombresCalificado]]&amp;BASE[[#This Row],[TipoEvaluacion]]</f>
        <v>RICHARD MIGUEL APAZA AGUEROEVALUACION ANTERIOR</v>
      </c>
      <c r="R435">
        <v>2</v>
      </c>
      <c r="S435" t="s">
        <v>4</v>
      </c>
      <c r="T435" t="s">
        <v>21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325</v>
      </c>
    </row>
    <row r="436" spans="1:31" x14ac:dyDescent="0.25">
      <c r="A436" t="s">
        <v>205</v>
      </c>
      <c r="B436" t="s">
        <v>211</v>
      </c>
      <c r="C436" t="s">
        <v>185</v>
      </c>
      <c r="D436" t="s">
        <v>216</v>
      </c>
      <c r="E436" t="s">
        <v>231</v>
      </c>
      <c r="F436" t="s">
        <v>263</v>
      </c>
      <c r="G436" t="s">
        <v>296</v>
      </c>
      <c r="H436" s="4"/>
      <c r="I436" s="1">
        <f t="shared" ca="1" si="28"/>
        <v>1483</v>
      </c>
      <c r="J436" s="1" t="str">
        <f t="shared" ca="1" si="29"/>
        <v>3. Mayor a 6 meses</v>
      </c>
      <c r="K436" t="str">
        <f t="shared" si="27"/>
        <v>NO</v>
      </c>
      <c r="L436" t="s">
        <v>186</v>
      </c>
      <c r="M436" t="s">
        <v>198</v>
      </c>
      <c r="N436" t="s">
        <v>187</v>
      </c>
      <c r="O436" t="s">
        <v>188</v>
      </c>
      <c r="P436" t="str">
        <f t="shared" si="30"/>
        <v>RICHARD MIGUEL APAZA AGUEROCaptura de valorEVALUACION ANTERIOR</v>
      </c>
      <c r="Q436" t="str">
        <f>BASE[[#This Row],[NombresCalificado]]&amp;BASE[[#This Row],[TipoEvaluacion]]</f>
        <v>RICHARD MIGUEL APAZA AGUEROEVALUACION ANTERIOR</v>
      </c>
      <c r="R436">
        <v>2</v>
      </c>
      <c r="S436" t="s">
        <v>4</v>
      </c>
      <c r="T436" t="s">
        <v>21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325</v>
      </c>
    </row>
    <row r="437" spans="1:31" x14ac:dyDescent="0.25">
      <c r="A437" t="s">
        <v>205</v>
      </c>
      <c r="B437" t="s">
        <v>211</v>
      </c>
      <c r="C437" t="s">
        <v>185</v>
      </c>
      <c r="D437" t="s">
        <v>216</v>
      </c>
      <c r="E437" t="s">
        <v>231</v>
      </c>
      <c r="F437" t="s">
        <v>263</v>
      </c>
      <c r="G437" t="s">
        <v>296</v>
      </c>
      <c r="H437" s="4"/>
      <c r="I437" s="1">
        <f t="shared" ca="1" si="28"/>
        <v>1483</v>
      </c>
      <c r="J437" s="1" t="str">
        <f t="shared" ca="1" si="29"/>
        <v>3. Mayor a 6 meses</v>
      </c>
      <c r="K437" t="str">
        <f t="shared" si="27"/>
        <v>NO</v>
      </c>
      <c r="L437" t="s">
        <v>186</v>
      </c>
      <c r="M437" t="s">
        <v>321</v>
      </c>
      <c r="N437" t="s">
        <v>29</v>
      </c>
      <c r="O437" t="s">
        <v>29</v>
      </c>
      <c r="P437" t="str">
        <f t="shared" si="30"/>
        <v>RICHARD MIGUEL APAZA AGUEROInnovaciónEVALUACION ANTERIOR</v>
      </c>
      <c r="Q437" t="str">
        <f>BASE[[#This Row],[NombresCalificado]]&amp;BASE[[#This Row],[TipoEvaluacion]]</f>
        <v>RICHARD MIGUEL APAZA AGUEROEVALUACION ANTERIOR</v>
      </c>
      <c r="R437">
        <v>2</v>
      </c>
      <c r="S437" t="s">
        <v>4</v>
      </c>
      <c r="T437" t="s">
        <v>21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325</v>
      </c>
    </row>
    <row r="438" spans="1:31" x14ac:dyDescent="0.25">
      <c r="A438" t="s">
        <v>205</v>
      </c>
      <c r="B438" t="s">
        <v>211</v>
      </c>
      <c r="C438" t="s">
        <v>185</v>
      </c>
      <c r="D438" t="s">
        <v>216</v>
      </c>
      <c r="E438" t="s">
        <v>231</v>
      </c>
      <c r="F438" t="s">
        <v>263</v>
      </c>
      <c r="G438" t="s">
        <v>296</v>
      </c>
      <c r="H438" s="4"/>
      <c r="I438" s="1">
        <f t="shared" ca="1" si="28"/>
        <v>1483</v>
      </c>
      <c r="J438" s="1" t="str">
        <f t="shared" ca="1" si="29"/>
        <v>3. Mayor a 6 meses</v>
      </c>
      <c r="K438" t="str">
        <f t="shared" si="27"/>
        <v>NO</v>
      </c>
      <c r="L438" t="s">
        <v>186</v>
      </c>
      <c r="M438" t="s">
        <v>321</v>
      </c>
      <c r="N438" t="s">
        <v>29</v>
      </c>
      <c r="O438" t="s">
        <v>29</v>
      </c>
      <c r="P438" t="str">
        <f t="shared" si="30"/>
        <v>RICHARD MIGUEL APAZA AGUEROInnovaciónEVALUACION ANTERIOR</v>
      </c>
      <c r="Q438" t="str">
        <f>BASE[[#This Row],[NombresCalificado]]&amp;BASE[[#This Row],[TipoEvaluacion]]</f>
        <v>RICHARD MIGUEL APAZA AGUEROEVALUACION ANTERIOR</v>
      </c>
      <c r="R438">
        <v>2</v>
      </c>
      <c r="S438" t="s">
        <v>4</v>
      </c>
      <c r="T438" t="s">
        <v>21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325</v>
      </c>
    </row>
    <row r="439" spans="1:31" x14ac:dyDescent="0.25">
      <c r="A439" t="s">
        <v>205</v>
      </c>
      <c r="B439" t="s">
        <v>211</v>
      </c>
      <c r="C439" t="s">
        <v>185</v>
      </c>
      <c r="D439" t="s">
        <v>216</v>
      </c>
      <c r="E439" t="s">
        <v>231</v>
      </c>
      <c r="F439" t="s">
        <v>263</v>
      </c>
      <c r="G439" t="s">
        <v>296</v>
      </c>
      <c r="H439" s="4"/>
      <c r="I439" s="1">
        <f t="shared" ca="1" si="28"/>
        <v>1483</v>
      </c>
      <c r="J439" s="1" t="str">
        <f t="shared" ca="1" si="29"/>
        <v>3. Mayor a 6 meses</v>
      </c>
      <c r="K439" t="str">
        <f t="shared" si="27"/>
        <v>NO</v>
      </c>
      <c r="L439" t="s">
        <v>186</v>
      </c>
      <c r="M439" t="s">
        <v>320</v>
      </c>
      <c r="N439" t="s">
        <v>188</v>
      </c>
      <c r="O439" t="s">
        <v>188</v>
      </c>
      <c r="P439" t="str">
        <f t="shared" si="30"/>
        <v>RICHARD MIGUEL APAZA AGUEROGestión de cambiosEVALUACION ANTERIOR</v>
      </c>
      <c r="Q439" t="str">
        <f>BASE[[#This Row],[NombresCalificado]]&amp;BASE[[#This Row],[TipoEvaluacion]]</f>
        <v>RICHARD MIGUEL APAZA AGUEROEVALUACION ANTERIOR</v>
      </c>
      <c r="R439">
        <v>1</v>
      </c>
      <c r="S439" t="s">
        <v>6</v>
      </c>
      <c r="T439" t="s">
        <v>21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325</v>
      </c>
    </row>
    <row r="440" spans="1:31" x14ac:dyDescent="0.25">
      <c r="A440" t="s">
        <v>205</v>
      </c>
      <c r="B440" t="s">
        <v>211</v>
      </c>
      <c r="C440" t="s">
        <v>185</v>
      </c>
      <c r="D440" t="s">
        <v>216</v>
      </c>
      <c r="E440" t="s">
        <v>231</v>
      </c>
      <c r="F440" t="s">
        <v>263</v>
      </c>
      <c r="G440" t="s">
        <v>296</v>
      </c>
      <c r="H440" s="4"/>
      <c r="I440" s="1">
        <f t="shared" ca="1" si="28"/>
        <v>1483</v>
      </c>
      <c r="J440" s="1" t="str">
        <f t="shared" ca="1" si="29"/>
        <v>3. Mayor a 6 meses</v>
      </c>
      <c r="K440" t="str">
        <f t="shared" si="27"/>
        <v>NO</v>
      </c>
      <c r="L440" t="s">
        <v>186</v>
      </c>
      <c r="M440" t="s">
        <v>320</v>
      </c>
      <c r="N440" t="s">
        <v>188</v>
      </c>
      <c r="O440" t="s">
        <v>188</v>
      </c>
      <c r="P440" t="str">
        <f t="shared" si="30"/>
        <v>RICHARD MIGUEL APAZA AGUEROGestión de cambiosEVALUACION ANTERIOR</v>
      </c>
      <c r="Q440" t="str">
        <f>BASE[[#This Row],[NombresCalificado]]&amp;BASE[[#This Row],[TipoEvaluacion]]</f>
        <v>RICHARD MIGUEL APAZA AGUEROEVALUACION ANTERIOR</v>
      </c>
      <c r="R440">
        <v>1</v>
      </c>
      <c r="S440" t="s">
        <v>6</v>
      </c>
      <c r="T440" t="s">
        <v>21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325</v>
      </c>
    </row>
    <row r="441" spans="1:31" x14ac:dyDescent="0.25">
      <c r="A441" t="s">
        <v>205</v>
      </c>
      <c r="B441" t="s">
        <v>211</v>
      </c>
      <c r="C441" t="s">
        <v>185</v>
      </c>
      <c r="D441" t="s">
        <v>216</v>
      </c>
      <c r="E441" t="s">
        <v>231</v>
      </c>
      <c r="F441" t="s">
        <v>263</v>
      </c>
      <c r="G441" t="s">
        <v>296</v>
      </c>
      <c r="H441" s="4"/>
      <c r="I441" s="1">
        <f t="shared" ca="1" si="28"/>
        <v>1483</v>
      </c>
      <c r="J441" s="1" t="str">
        <f t="shared" ca="1" si="29"/>
        <v>3. Mayor a 6 meses</v>
      </c>
      <c r="K441" t="str">
        <f t="shared" si="27"/>
        <v>NO</v>
      </c>
      <c r="L441" t="s">
        <v>186</v>
      </c>
      <c r="M441" t="s">
        <v>319</v>
      </c>
      <c r="N441" t="s">
        <v>187</v>
      </c>
      <c r="O441" t="s">
        <v>188</v>
      </c>
      <c r="P441" t="str">
        <f t="shared" si="30"/>
        <v>RICHARD MIGUEL APAZA AGUEROStory TellingEVALUACION ANTERIOR</v>
      </c>
      <c r="Q441" t="str">
        <f>BASE[[#This Row],[NombresCalificado]]&amp;BASE[[#This Row],[TipoEvaluacion]]</f>
        <v>RICHARD MIGUEL APAZA AGUEROEVALUACION ANTERIOR</v>
      </c>
      <c r="R441">
        <v>2</v>
      </c>
      <c r="S441" t="s">
        <v>4</v>
      </c>
      <c r="T441" t="s">
        <v>21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325</v>
      </c>
    </row>
    <row r="442" spans="1:31" x14ac:dyDescent="0.25">
      <c r="A442" t="s">
        <v>205</v>
      </c>
      <c r="B442" t="s">
        <v>211</v>
      </c>
      <c r="C442" t="s">
        <v>185</v>
      </c>
      <c r="D442" t="s">
        <v>216</v>
      </c>
      <c r="E442" t="s">
        <v>231</v>
      </c>
      <c r="F442" t="s">
        <v>263</v>
      </c>
      <c r="G442" t="s">
        <v>296</v>
      </c>
      <c r="H442" s="4"/>
      <c r="I442" s="1">
        <f t="shared" ca="1" si="28"/>
        <v>1483</v>
      </c>
      <c r="J442" s="1" t="str">
        <f t="shared" ca="1" si="29"/>
        <v>3. Mayor a 6 meses</v>
      </c>
      <c r="K442" t="str">
        <f t="shared" si="27"/>
        <v>NO</v>
      </c>
      <c r="L442" t="s">
        <v>186</v>
      </c>
      <c r="M442" t="s">
        <v>319</v>
      </c>
      <c r="N442" t="s">
        <v>187</v>
      </c>
      <c r="O442" t="s">
        <v>188</v>
      </c>
      <c r="P442" t="str">
        <f t="shared" si="30"/>
        <v>RICHARD MIGUEL APAZA AGUEROStory TellingEVALUACION ANTERIOR</v>
      </c>
      <c r="Q442" t="str">
        <f>BASE[[#This Row],[NombresCalificado]]&amp;BASE[[#This Row],[TipoEvaluacion]]</f>
        <v>RICHARD MIGUEL APAZA AGUEROEVALUACION ANTERIOR</v>
      </c>
      <c r="R442">
        <v>2</v>
      </c>
      <c r="S442" t="s">
        <v>4</v>
      </c>
      <c r="T442" t="s">
        <v>21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325</v>
      </c>
    </row>
    <row r="443" spans="1:31" x14ac:dyDescent="0.25">
      <c r="A443" t="s">
        <v>205</v>
      </c>
      <c r="B443" t="s">
        <v>211</v>
      </c>
      <c r="C443" t="s">
        <v>185</v>
      </c>
      <c r="D443" t="s">
        <v>216</v>
      </c>
      <c r="E443" t="s">
        <v>231</v>
      </c>
      <c r="F443" t="s">
        <v>263</v>
      </c>
      <c r="G443" t="s">
        <v>296</v>
      </c>
      <c r="H443" s="4"/>
      <c r="I443" s="1">
        <f t="shared" ca="1" si="28"/>
        <v>1483</v>
      </c>
      <c r="J443" s="1" t="str">
        <f t="shared" ca="1" si="29"/>
        <v>3. Mayor a 6 meses</v>
      </c>
      <c r="K443" t="str">
        <f t="shared" si="27"/>
        <v>NO</v>
      </c>
      <c r="L443" t="s">
        <v>186</v>
      </c>
      <c r="M443" t="s">
        <v>318</v>
      </c>
      <c r="N443" t="s">
        <v>188</v>
      </c>
      <c r="O443" t="s">
        <v>188</v>
      </c>
      <c r="P443" t="str">
        <f t="shared" si="30"/>
        <v>RICHARD MIGUEL APAZA AGUEROEvolución ágil de productos digitalesEVALUACION ANTERIOR</v>
      </c>
      <c r="Q443" t="str">
        <f>BASE[[#This Row],[NombresCalificado]]&amp;BASE[[#This Row],[TipoEvaluacion]]</f>
        <v>RICHARD MIGUEL APAZA AGUEROEVALUACION ANTERIOR</v>
      </c>
      <c r="R443">
        <v>3</v>
      </c>
      <c r="S443" t="s">
        <v>5</v>
      </c>
      <c r="T443" t="s">
        <v>21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325</v>
      </c>
    </row>
    <row r="444" spans="1:31" x14ac:dyDescent="0.25">
      <c r="A444" t="s">
        <v>205</v>
      </c>
      <c r="B444" t="s">
        <v>211</v>
      </c>
      <c r="C444" t="s">
        <v>185</v>
      </c>
      <c r="D444" t="s">
        <v>216</v>
      </c>
      <c r="E444" t="s">
        <v>231</v>
      </c>
      <c r="F444" t="s">
        <v>263</v>
      </c>
      <c r="G444" t="s">
        <v>296</v>
      </c>
      <c r="H444" s="4"/>
      <c r="I444" s="1">
        <f t="shared" ca="1" si="28"/>
        <v>1483</v>
      </c>
      <c r="J444" s="1" t="str">
        <f t="shared" ca="1" si="29"/>
        <v>3. Mayor a 6 meses</v>
      </c>
      <c r="K444" t="str">
        <f t="shared" si="27"/>
        <v>NO</v>
      </c>
      <c r="L444" t="s">
        <v>186</v>
      </c>
      <c r="M444" t="s">
        <v>318</v>
      </c>
      <c r="N444" t="s">
        <v>188</v>
      </c>
      <c r="O444" t="s">
        <v>188</v>
      </c>
      <c r="P444" t="str">
        <f t="shared" si="30"/>
        <v>RICHARD MIGUEL APAZA AGUEROEvolución ágil de productos digitalesEVALUACION ANTERIOR</v>
      </c>
      <c r="Q444" t="str">
        <f>BASE[[#This Row],[NombresCalificado]]&amp;BASE[[#This Row],[TipoEvaluacion]]</f>
        <v>RICHARD MIGUEL APAZA AGUEROEVALUACION ANTERIOR</v>
      </c>
      <c r="R444">
        <v>2</v>
      </c>
      <c r="S444" t="s">
        <v>4</v>
      </c>
      <c r="T444" t="s">
        <v>21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325</v>
      </c>
    </row>
    <row r="445" spans="1:31" x14ac:dyDescent="0.25">
      <c r="A445" t="s">
        <v>205</v>
      </c>
      <c r="B445" t="s">
        <v>211</v>
      </c>
      <c r="C445" t="s">
        <v>185</v>
      </c>
      <c r="D445" t="s">
        <v>216</v>
      </c>
      <c r="E445" t="s">
        <v>231</v>
      </c>
      <c r="F445" t="s">
        <v>263</v>
      </c>
      <c r="G445" t="s">
        <v>296</v>
      </c>
      <c r="H445" s="4"/>
      <c r="I445" s="1">
        <f t="shared" ca="1" si="28"/>
        <v>1483</v>
      </c>
      <c r="J445" s="1" t="str">
        <f t="shared" ca="1" si="29"/>
        <v>3. Mayor a 6 meses</v>
      </c>
      <c r="K445" t="str">
        <f t="shared" si="27"/>
        <v>NO</v>
      </c>
      <c r="L445" t="s">
        <v>186</v>
      </c>
      <c r="M445" t="s">
        <v>200</v>
      </c>
      <c r="N445" t="s">
        <v>187</v>
      </c>
      <c r="O445" t="s">
        <v>188</v>
      </c>
      <c r="P445" t="str">
        <f t="shared" si="30"/>
        <v>RICHARD MIGUEL APAZA AGUEROCustomer ExperienceEVALUACION ANTERIOR</v>
      </c>
      <c r="Q445" t="str">
        <f>BASE[[#This Row],[NombresCalificado]]&amp;BASE[[#This Row],[TipoEvaluacion]]</f>
        <v>RICHARD MIGUEL APAZA AGUEROEVALUACION ANTERIOR</v>
      </c>
      <c r="R445">
        <v>2</v>
      </c>
      <c r="S445" t="s">
        <v>4</v>
      </c>
      <c r="T445" t="s">
        <v>21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325</v>
      </c>
    </row>
    <row r="446" spans="1:31" x14ac:dyDescent="0.25">
      <c r="A446" t="s">
        <v>205</v>
      </c>
      <c r="B446" t="s">
        <v>211</v>
      </c>
      <c r="C446" t="s">
        <v>185</v>
      </c>
      <c r="D446" t="s">
        <v>216</v>
      </c>
      <c r="E446" t="s">
        <v>231</v>
      </c>
      <c r="F446" t="s">
        <v>263</v>
      </c>
      <c r="G446" t="s">
        <v>296</v>
      </c>
      <c r="H446" s="4"/>
      <c r="I446" s="1">
        <f t="shared" ca="1" si="28"/>
        <v>1483</v>
      </c>
      <c r="J446" s="1" t="str">
        <f t="shared" ca="1" si="29"/>
        <v>3. Mayor a 6 meses</v>
      </c>
      <c r="K446" t="str">
        <f t="shared" si="27"/>
        <v>NO</v>
      </c>
      <c r="L446" t="s">
        <v>186</v>
      </c>
      <c r="M446" t="s">
        <v>200</v>
      </c>
      <c r="N446" t="s">
        <v>187</v>
      </c>
      <c r="O446" t="s">
        <v>188</v>
      </c>
      <c r="P446" t="str">
        <f t="shared" si="30"/>
        <v>RICHARD MIGUEL APAZA AGUEROCustomer ExperienceEVALUACION ANTERIOR</v>
      </c>
      <c r="Q446" t="str">
        <f>BASE[[#This Row],[NombresCalificado]]&amp;BASE[[#This Row],[TipoEvaluacion]]</f>
        <v>RICHARD MIGUEL APAZA AGUEROEVALUACION ANTERIOR</v>
      </c>
      <c r="R446">
        <v>2</v>
      </c>
      <c r="S446" t="s">
        <v>4</v>
      </c>
      <c r="T446" t="s">
        <v>21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325</v>
      </c>
    </row>
    <row r="447" spans="1:31" x14ac:dyDescent="0.25">
      <c r="A447" t="s">
        <v>205</v>
      </c>
      <c r="B447" t="s">
        <v>211</v>
      </c>
      <c r="C447" t="s">
        <v>185</v>
      </c>
      <c r="D447" t="s">
        <v>216</v>
      </c>
      <c r="E447" t="s">
        <v>231</v>
      </c>
      <c r="F447" t="s">
        <v>263</v>
      </c>
      <c r="G447" t="s">
        <v>296</v>
      </c>
      <c r="H447" s="4"/>
      <c r="I447" s="1">
        <f t="shared" ca="1" si="28"/>
        <v>1483</v>
      </c>
      <c r="J447" s="1" t="str">
        <f t="shared" ca="1" si="29"/>
        <v>3. Mayor a 6 meses</v>
      </c>
      <c r="K447" t="str">
        <f t="shared" si="27"/>
        <v>NO</v>
      </c>
      <c r="L447" t="s">
        <v>186</v>
      </c>
      <c r="M447" t="s">
        <v>199</v>
      </c>
      <c r="N447" t="s">
        <v>188</v>
      </c>
      <c r="O447" t="s">
        <v>188</v>
      </c>
      <c r="P447" t="str">
        <f t="shared" si="30"/>
        <v>RICHARD MIGUEL APAZA AGUEROComplianceEVALUACION ANTERIOR</v>
      </c>
      <c r="Q447" t="str">
        <f>BASE[[#This Row],[NombresCalificado]]&amp;BASE[[#This Row],[TipoEvaluacion]]</f>
        <v>RICHARD MIGUEL APAZA AGUEROEVALUACION ANTERIOR</v>
      </c>
      <c r="R447">
        <v>2</v>
      </c>
      <c r="S447" t="s">
        <v>4</v>
      </c>
      <c r="T447" t="s">
        <v>21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325</v>
      </c>
    </row>
    <row r="448" spans="1:31" x14ac:dyDescent="0.25">
      <c r="A448" t="s">
        <v>205</v>
      </c>
      <c r="B448" t="s">
        <v>211</v>
      </c>
      <c r="C448" t="s">
        <v>185</v>
      </c>
      <c r="D448" t="s">
        <v>216</v>
      </c>
      <c r="E448" t="s">
        <v>231</v>
      </c>
      <c r="F448" t="s">
        <v>263</v>
      </c>
      <c r="G448" t="s">
        <v>296</v>
      </c>
      <c r="H448" s="4"/>
      <c r="I448" s="1">
        <f t="shared" ca="1" si="28"/>
        <v>1483</v>
      </c>
      <c r="J448" s="1" t="str">
        <f t="shared" ca="1" si="29"/>
        <v>3. Mayor a 6 meses</v>
      </c>
      <c r="K448" t="str">
        <f t="shared" si="27"/>
        <v>NO</v>
      </c>
      <c r="L448" t="s">
        <v>186</v>
      </c>
      <c r="M448" t="s">
        <v>199</v>
      </c>
      <c r="N448" t="s">
        <v>188</v>
      </c>
      <c r="O448" t="s">
        <v>188</v>
      </c>
      <c r="P448" t="str">
        <f t="shared" si="30"/>
        <v>RICHARD MIGUEL APAZA AGUEROComplianceEVALUACION ANTERIOR</v>
      </c>
      <c r="Q448" t="str">
        <f>BASE[[#This Row],[NombresCalificado]]&amp;BASE[[#This Row],[TipoEvaluacion]]</f>
        <v>RICHARD MIGUEL APAZA AGUEROEVALUACION ANTERIOR</v>
      </c>
      <c r="R448">
        <v>2</v>
      </c>
      <c r="S448" t="s">
        <v>4</v>
      </c>
      <c r="T448" t="s">
        <v>21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325</v>
      </c>
    </row>
    <row r="449" spans="1:31" x14ac:dyDescent="0.25">
      <c r="A449" t="s">
        <v>205</v>
      </c>
      <c r="B449" t="s">
        <v>211</v>
      </c>
      <c r="C449" t="s">
        <v>185</v>
      </c>
      <c r="D449" t="s">
        <v>216</v>
      </c>
      <c r="E449" t="s">
        <v>231</v>
      </c>
      <c r="F449" t="s">
        <v>263</v>
      </c>
      <c r="G449" t="s">
        <v>296</v>
      </c>
      <c r="H449" s="4"/>
      <c r="I449" s="1">
        <f t="shared" ca="1" si="28"/>
        <v>1483</v>
      </c>
      <c r="J449" s="1" t="str">
        <f t="shared" ca="1" si="29"/>
        <v>3. Mayor a 6 meses</v>
      </c>
      <c r="K449" t="str">
        <f t="shared" si="27"/>
        <v>NO</v>
      </c>
      <c r="L449" t="s">
        <v>186</v>
      </c>
      <c r="M449" t="s">
        <v>317</v>
      </c>
      <c r="N449" t="s">
        <v>29</v>
      </c>
      <c r="O449" t="s">
        <v>29</v>
      </c>
      <c r="P449" t="str">
        <f t="shared" si="30"/>
        <v>RICHARD MIGUEL APAZA AGUERONegocio bancarioEVALUACION ANTERIOR</v>
      </c>
      <c r="Q449" t="str">
        <f>BASE[[#This Row],[NombresCalificado]]&amp;BASE[[#This Row],[TipoEvaluacion]]</f>
        <v>RICHARD MIGUEL APAZA AGUEROEVALUACION ANTERIOR</v>
      </c>
      <c r="R449">
        <v>3</v>
      </c>
      <c r="S449" t="s">
        <v>5</v>
      </c>
      <c r="T449" t="s">
        <v>21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325</v>
      </c>
    </row>
    <row r="450" spans="1:31" x14ac:dyDescent="0.25">
      <c r="A450" t="s">
        <v>205</v>
      </c>
      <c r="B450" t="s">
        <v>211</v>
      </c>
      <c r="C450" t="s">
        <v>185</v>
      </c>
      <c r="D450" t="s">
        <v>216</v>
      </c>
      <c r="E450" t="s">
        <v>231</v>
      </c>
      <c r="F450" t="s">
        <v>263</v>
      </c>
      <c r="G450" t="s">
        <v>296</v>
      </c>
      <c r="H450" s="4"/>
      <c r="I450" s="1">
        <f t="shared" ca="1" si="28"/>
        <v>1483</v>
      </c>
      <c r="J450" s="1" t="str">
        <f t="shared" ca="1" si="29"/>
        <v>3. Mayor a 6 meses</v>
      </c>
      <c r="K450" t="str">
        <f t="shared" ref="K450:K513" si="31">IF(COUNTIFS($E$2:$E$1174,E450,$O$2:$O$1174,"PRINCIPAL",$R$2:$R$1174,0)&gt;0,"SI","NO")</f>
        <v>NO</v>
      </c>
      <c r="L450" t="s">
        <v>186</v>
      </c>
      <c r="M450" t="s">
        <v>317</v>
      </c>
      <c r="N450" t="s">
        <v>29</v>
      </c>
      <c r="O450" t="s">
        <v>29</v>
      </c>
      <c r="P450" t="str">
        <f t="shared" si="30"/>
        <v>RICHARD MIGUEL APAZA AGUERONegocio bancarioEVALUACION ANTERIOR</v>
      </c>
      <c r="Q450" t="str">
        <f>BASE[[#This Row],[NombresCalificado]]&amp;BASE[[#This Row],[TipoEvaluacion]]</f>
        <v>RICHARD MIGUEL APAZA AGUEROEVALUACION ANTERIOR</v>
      </c>
      <c r="R450">
        <v>3</v>
      </c>
      <c r="S450" t="s">
        <v>5</v>
      </c>
      <c r="T450" t="s">
        <v>21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325</v>
      </c>
    </row>
    <row r="451" spans="1:31" x14ac:dyDescent="0.25">
      <c r="A451" t="s">
        <v>205</v>
      </c>
      <c r="B451" t="s">
        <v>211</v>
      </c>
      <c r="C451" t="s">
        <v>185</v>
      </c>
      <c r="D451" t="s">
        <v>216</v>
      </c>
      <c r="E451" t="s">
        <v>231</v>
      </c>
      <c r="F451" t="s">
        <v>263</v>
      </c>
      <c r="G451" t="s">
        <v>296</v>
      </c>
      <c r="H451" s="4"/>
      <c r="I451" s="1">
        <f t="shared" ca="1" si="28"/>
        <v>1483</v>
      </c>
      <c r="J451" s="1" t="str">
        <f t="shared" ca="1" si="29"/>
        <v>3. Mayor a 6 meses</v>
      </c>
      <c r="K451" t="str">
        <f t="shared" si="31"/>
        <v>NO</v>
      </c>
      <c r="L451" t="s">
        <v>186</v>
      </c>
      <c r="M451" t="s">
        <v>316</v>
      </c>
      <c r="N451" t="s">
        <v>187</v>
      </c>
      <c r="O451" t="s">
        <v>188</v>
      </c>
      <c r="P451" t="str">
        <f t="shared" si="30"/>
        <v>RICHARD MIGUEL APAZA AGUEROPlataforma de soluciones BCPEVALUACION ANTERIOR</v>
      </c>
      <c r="Q451" t="str">
        <f>BASE[[#This Row],[NombresCalificado]]&amp;BASE[[#This Row],[TipoEvaluacion]]</f>
        <v>RICHARD MIGUEL APAZA AGUEROEVALUACION ANTERIOR</v>
      </c>
      <c r="R451">
        <v>3</v>
      </c>
      <c r="S451" t="s">
        <v>5</v>
      </c>
      <c r="T451" t="s">
        <v>21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325</v>
      </c>
    </row>
    <row r="452" spans="1:31" x14ac:dyDescent="0.25">
      <c r="A452" t="s">
        <v>205</v>
      </c>
      <c r="B452" t="s">
        <v>211</v>
      </c>
      <c r="C452" t="s">
        <v>185</v>
      </c>
      <c r="D452" t="s">
        <v>216</v>
      </c>
      <c r="E452" t="s">
        <v>231</v>
      </c>
      <c r="F452" t="s">
        <v>263</v>
      </c>
      <c r="G452" t="s">
        <v>296</v>
      </c>
      <c r="H452" s="4"/>
      <c r="I452" s="1">
        <f t="shared" ca="1" si="28"/>
        <v>1483</v>
      </c>
      <c r="J452" s="1" t="str">
        <f t="shared" ca="1" si="29"/>
        <v>3. Mayor a 6 meses</v>
      </c>
      <c r="K452" t="str">
        <f t="shared" si="31"/>
        <v>NO</v>
      </c>
      <c r="L452" t="s">
        <v>186</v>
      </c>
      <c r="M452" t="s">
        <v>316</v>
      </c>
      <c r="N452" t="s">
        <v>187</v>
      </c>
      <c r="O452" t="s">
        <v>188</v>
      </c>
      <c r="P452" t="str">
        <f t="shared" si="30"/>
        <v>RICHARD MIGUEL APAZA AGUEROPlataforma de soluciones BCPEVALUACION ANTERIOR</v>
      </c>
      <c r="Q452" t="str">
        <f>BASE[[#This Row],[NombresCalificado]]&amp;BASE[[#This Row],[TipoEvaluacion]]</f>
        <v>RICHARD MIGUEL APAZA AGUEROEVALUACION ANTERIOR</v>
      </c>
      <c r="R452">
        <v>3</v>
      </c>
      <c r="S452" t="s">
        <v>5</v>
      </c>
      <c r="T452" t="s">
        <v>21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325</v>
      </c>
    </row>
    <row r="453" spans="1:31" x14ac:dyDescent="0.25">
      <c r="A453" t="s">
        <v>205</v>
      </c>
      <c r="B453" t="s">
        <v>211</v>
      </c>
      <c r="C453" t="s">
        <v>185</v>
      </c>
      <c r="D453" t="s">
        <v>216</v>
      </c>
      <c r="E453" t="s">
        <v>231</v>
      </c>
      <c r="F453" t="s">
        <v>263</v>
      </c>
      <c r="G453" t="s">
        <v>296</v>
      </c>
      <c r="H453" s="4"/>
      <c r="I453" s="1">
        <f t="shared" ca="1" si="28"/>
        <v>1483</v>
      </c>
      <c r="J453" s="1" t="str">
        <f t="shared" ca="1" si="29"/>
        <v>3. Mayor a 6 meses</v>
      </c>
      <c r="K453" t="str">
        <f t="shared" si="31"/>
        <v>NO</v>
      </c>
      <c r="L453" t="s">
        <v>186</v>
      </c>
      <c r="M453" t="s">
        <v>315</v>
      </c>
      <c r="N453" t="s">
        <v>29</v>
      </c>
      <c r="O453" t="s">
        <v>29</v>
      </c>
      <c r="P453" t="str">
        <f t="shared" si="30"/>
        <v>RICHARD MIGUEL APAZA AGUEROModeladoEVALUACION ANTERIOR</v>
      </c>
      <c r="Q453" t="str">
        <f>BASE[[#This Row],[NombresCalificado]]&amp;BASE[[#This Row],[TipoEvaluacion]]</f>
        <v>RICHARD MIGUEL APAZA AGUEROEVALUACION ANTERIOR</v>
      </c>
      <c r="R453">
        <v>3</v>
      </c>
      <c r="S453" t="s">
        <v>5</v>
      </c>
      <c r="T453" t="s">
        <v>21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325</v>
      </c>
    </row>
    <row r="454" spans="1:31" x14ac:dyDescent="0.25">
      <c r="A454" t="s">
        <v>205</v>
      </c>
      <c r="B454" t="s">
        <v>211</v>
      </c>
      <c r="C454" t="s">
        <v>185</v>
      </c>
      <c r="D454" t="s">
        <v>216</v>
      </c>
      <c r="E454" t="s">
        <v>231</v>
      </c>
      <c r="F454" t="s">
        <v>263</v>
      </c>
      <c r="G454" t="s">
        <v>296</v>
      </c>
      <c r="H454" s="4"/>
      <c r="I454" s="1">
        <f t="shared" ca="1" si="28"/>
        <v>1483</v>
      </c>
      <c r="J454" s="1" t="str">
        <f t="shared" ca="1" si="29"/>
        <v>3. Mayor a 6 meses</v>
      </c>
      <c r="K454" t="str">
        <f t="shared" si="31"/>
        <v>NO</v>
      </c>
      <c r="L454" t="s">
        <v>186</v>
      </c>
      <c r="M454" t="s">
        <v>315</v>
      </c>
      <c r="N454" t="s">
        <v>29</v>
      </c>
      <c r="O454" t="s">
        <v>29</v>
      </c>
      <c r="P454" t="str">
        <f t="shared" si="30"/>
        <v>RICHARD MIGUEL APAZA AGUEROModeladoEVALUACION ANTERIOR</v>
      </c>
      <c r="Q454" t="str">
        <f>BASE[[#This Row],[NombresCalificado]]&amp;BASE[[#This Row],[TipoEvaluacion]]</f>
        <v>RICHARD MIGUEL APAZA AGUEROEVALUACION ANTERIOR</v>
      </c>
      <c r="R454">
        <v>3</v>
      </c>
      <c r="S454" t="s">
        <v>5</v>
      </c>
      <c r="T454" t="s">
        <v>21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325</v>
      </c>
    </row>
    <row r="455" spans="1:31" x14ac:dyDescent="0.25">
      <c r="A455" t="s">
        <v>205</v>
      </c>
      <c r="B455" t="s">
        <v>211</v>
      </c>
      <c r="C455" t="s">
        <v>185</v>
      </c>
      <c r="D455" t="s">
        <v>216</v>
      </c>
      <c r="E455" t="s">
        <v>231</v>
      </c>
      <c r="F455" t="s">
        <v>263</v>
      </c>
      <c r="G455" t="s">
        <v>296</v>
      </c>
      <c r="H455" s="4"/>
      <c r="I455" s="1">
        <f t="shared" ca="1" si="28"/>
        <v>1483</v>
      </c>
      <c r="J455" s="1" t="str">
        <f t="shared" ca="1" si="29"/>
        <v>3. Mayor a 6 meses</v>
      </c>
      <c r="K455" t="str">
        <f t="shared" si="31"/>
        <v>NO</v>
      </c>
      <c r="L455" t="s">
        <v>186</v>
      </c>
      <c r="M455" t="s">
        <v>314</v>
      </c>
      <c r="N455" t="s">
        <v>187</v>
      </c>
      <c r="O455" t="s">
        <v>188</v>
      </c>
      <c r="P455" t="str">
        <f t="shared" si="30"/>
        <v>RICHARD MIGUEL APAZA AGUEROSoluciones de industriaEVALUACION ANTERIOR</v>
      </c>
      <c r="Q455" t="str">
        <f>BASE[[#This Row],[NombresCalificado]]&amp;BASE[[#This Row],[TipoEvaluacion]]</f>
        <v>RICHARD MIGUEL APAZA AGUEROEVALUACION ANTERIOR</v>
      </c>
      <c r="R455">
        <v>2</v>
      </c>
      <c r="S455" t="s">
        <v>4</v>
      </c>
      <c r="T455" t="s">
        <v>21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325</v>
      </c>
    </row>
    <row r="456" spans="1:31" x14ac:dyDescent="0.25">
      <c r="A456" t="s">
        <v>205</v>
      </c>
      <c r="B456" t="s">
        <v>211</v>
      </c>
      <c r="C456" t="s">
        <v>185</v>
      </c>
      <c r="D456" t="s">
        <v>216</v>
      </c>
      <c r="E456" t="s">
        <v>231</v>
      </c>
      <c r="F456" t="s">
        <v>263</v>
      </c>
      <c r="G456" t="s">
        <v>296</v>
      </c>
      <c r="H456" s="4"/>
      <c r="I456" s="1">
        <f t="shared" ca="1" si="28"/>
        <v>1483</v>
      </c>
      <c r="J456" s="1" t="str">
        <f t="shared" ca="1" si="29"/>
        <v>3. Mayor a 6 meses</v>
      </c>
      <c r="K456" t="str">
        <f t="shared" si="31"/>
        <v>NO</v>
      </c>
      <c r="L456" t="s">
        <v>186</v>
      </c>
      <c r="M456" t="s">
        <v>314</v>
      </c>
      <c r="N456" t="s">
        <v>187</v>
      </c>
      <c r="O456" t="s">
        <v>188</v>
      </c>
      <c r="P456" t="str">
        <f t="shared" si="30"/>
        <v>RICHARD MIGUEL APAZA AGUEROSoluciones de industriaEVALUACION ANTERIOR</v>
      </c>
      <c r="Q456" t="str">
        <f>BASE[[#This Row],[NombresCalificado]]&amp;BASE[[#This Row],[TipoEvaluacion]]</f>
        <v>RICHARD MIGUEL APAZA AGUEROEVALUACION ANTERIOR</v>
      </c>
      <c r="R456">
        <v>2</v>
      </c>
      <c r="S456" t="s">
        <v>4</v>
      </c>
      <c r="T456" t="s">
        <v>21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325</v>
      </c>
    </row>
    <row r="457" spans="1:31" x14ac:dyDescent="0.25">
      <c r="A457" t="s">
        <v>205</v>
      </c>
      <c r="B457" t="s">
        <v>211</v>
      </c>
      <c r="C457" t="s">
        <v>185</v>
      </c>
      <c r="D457" t="s">
        <v>216</v>
      </c>
      <c r="E457" t="s">
        <v>231</v>
      </c>
      <c r="F457" t="s">
        <v>263</v>
      </c>
      <c r="G457" t="s">
        <v>296</v>
      </c>
      <c r="H457" s="4"/>
      <c r="I457" s="1">
        <f t="shared" ca="1" si="28"/>
        <v>1483</v>
      </c>
      <c r="J457" s="1" t="str">
        <f t="shared" ca="1" si="29"/>
        <v>3. Mayor a 6 meses</v>
      </c>
      <c r="K457" t="str">
        <f t="shared" si="31"/>
        <v>NO</v>
      </c>
      <c r="L457" t="s">
        <v>186</v>
      </c>
      <c r="M457" t="s">
        <v>197</v>
      </c>
      <c r="N457" t="s">
        <v>187</v>
      </c>
      <c r="O457" t="s">
        <v>188</v>
      </c>
      <c r="P457" t="str">
        <f t="shared" si="30"/>
        <v>RICHARD MIGUEL APAZA AGUEROArquitectura de datos BCPEVALUACION ANTERIOR</v>
      </c>
      <c r="Q457" t="str">
        <f>BASE[[#This Row],[NombresCalificado]]&amp;BASE[[#This Row],[TipoEvaluacion]]</f>
        <v>RICHARD MIGUEL APAZA AGUEROEVALUACION ANTERIOR</v>
      </c>
      <c r="R457">
        <v>3</v>
      </c>
      <c r="S457" t="s">
        <v>5</v>
      </c>
      <c r="T457" t="s">
        <v>21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325</v>
      </c>
    </row>
    <row r="458" spans="1:31" x14ac:dyDescent="0.25">
      <c r="A458" t="s">
        <v>205</v>
      </c>
      <c r="B458" t="s">
        <v>211</v>
      </c>
      <c r="C458" t="s">
        <v>185</v>
      </c>
      <c r="D458" t="s">
        <v>216</v>
      </c>
      <c r="E458" t="s">
        <v>231</v>
      </c>
      <c r="F458" t="s">
        <v>263</v>
      </c>
      <c r="G458" t="s">
        <v>296</v>
      </c>
      <c r="H458" s="4"/>
      <c r="I458" s="1">
        <f t="shared" ca="1" si="28"/>
        <v>1483</v>
      </c>
      <c r="J458" s="1" t="str">
        <f t="shared" ca="1" si="29"/>
        <v>3. Mayor a 6 meses</v>
      </c>
      <c r="K458" t="str">
        <f t="shared" si="31"/>
        <v>NO</v>
      </c>
      <c r="L458" t="s">
        <v>186</v>
      </c>
      <c r="M458" t="s">
        <v>197</v>
      </c>
      <c r="N458" t="s">
        <v>187</v>
      </c>
      <c r="O458" t="s">
        <v>188</v>
      </c>
      <c r="P458" t="str">
        <f t="shared" si="30"/>
        <v>RICHARD MIGUEL APAZA AGUEROArquitectura de datos BCPEVALUACION ANTERIOR</v>
      </c>
      <c r="Q458" t="str">
        <f>BASE[[#This Row],[NombresCalificado]]&amp;BASE[[#This Row],[TipoEvaluacion]]</f>
        <v>RICHARD MIGUEL APAZA AGUEROEVALUACION ANTERIOR</v>
      </c>
      <c r="R458">
        <v>3</v>
      </c>
      <c r="S458" t="s">
        <v>5</v>
      </c>
      <c r="T458" t="s">
        <v>21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325</v>
      </c>
    </row>
    <row r="459" spans="1:31" x14ac:dyDescent="0.25">
      <c r="A459" t="s">
        <v>205</v>
      </c>
      <c r="B459" t="s">
        <v>211</v>
      </c>
      <c r="C459" t="s">
        <v>185</v>
      </c>
      <c r="D459" t="s">
        <v>216</v>
      </c>
      <c r="E459" t="s">
        <v>231</v>
      </c>
      <c r="F459" t="s">
        <v>263</v>
      </c>
      <c r="G459" t="s">
        <v>296</v>
      </c>
      <c r="H459" s="4"/>
      <c r="I459" s="1">
        <f t="shared" ca="1" si="28"/>
        <v>1483</v>
      </c>
      <c r="J459" s="1" t="str">
        <f t="shared" ca="1" si="29"/>
        <v>3. Mayor a 6 meses</v>
      </c>
      <c r="K459" t="str">
        <f t="shared" si="31"/>
        <v>NO</v>
      </c>
      <c r="L459" t="s">
        <v>186</v>
      </c>
      <c r="M459" t="s">
        <v>313</v>
      </c>
      <c r="N459" t="s">
        <v>188</v>
      </c>
      <c r="O459" t="s">
        <v>188</v>
      </c>
      <c r="P459" t="str">
        <f t="shared" si="30"/>
        <v>RICHARD MIGUEL APAZA AGUEROPatrones de arquitectura tecnológicaEVALUACION ANTERIOR</v>
      </c>
      <c r="Q459" t="str">
        <f>BASE[[#This Row],[NombresCalificado]]&amp;BASE[[#This Row],[TipoEvaluacion]]</f>
        <v>RICHARD MIGUEL APAZA AGUEROEVALUACION ANTERIOR</v>
      </c>
      <c r="R459">
        <v>3</v>
      </c>
      <c r="S459" t="s">
        <v>5</v>
      </c>
      <c r="T459" t="s">
        <v>21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325</v>
      </c>
    </row>
    <row r="460" spans="1:31" x14ac:dyDescent="0.25">
      <c r="A460" t="s">
        <v>205</v>
      </c>
      <c r="B460" t="s">
        <v>211</v>
      </c>
      <c r="C460" t="s">
        <v>185</v>
      </c>
      <c r="D460" t="s">
        <v>216</v>
      </c>
      <c r="E460" t="s">
        <v>231</v>
      </c>
      <c r="F460" t="s">
        <v>263</v>
      </c>
      <c r="G460" t="s">
        <v>296</v>
      </c>
      <c r="H460" s="4"/>
      <c r="I460" s="1">
        <f t="shared" ca="1" si="28"/>
        <v>1483</v>
      </c>
      <c r="J460" s="1" t="str">
        <f t="shared" ca="1" si="29"/>
        <v>3. Mayor a 6 meses</v>
      </c>
      <c r="K460" t="str">
        <f t="shared" si="31"/>
        <v>NO</v>
      </c>
      <c r="L460" t="s">
        <v>186</v>
      </c>
      <c r="M460" t="s">
        <v>313</v>
      </c>
      <c r="N460" t="s">
        <v>188</v>
      </c>
      <c r="O460" t="s">
        <v>188</v>
      </c>
      <c r="P460" t="str">
        <f t="shared" si="30"/>
        <v>RICHARD MIGUEL APAZA AGUEROPatrones de arquitectura tecnológicaEVALUACION ANTERIOR</v>
      </c>
      <c r="Q460" t="str">
        <f>BASE[[#This Row],[NombresCalificado]]&amp;BASE[[#This Row],[TipoEvaluacion]]</f>
        <v>RICHARD MIGUEL APAZA AGUEROEVALUACION ANTERIOR</v>
      </c>
      <c r="R460">
        <v>3</v>
      </c>
      <c r="S460" t="s">
        <v>5</v>
      </c>
      <c r="T460" t="s">
        <v>21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325</v>
      </c>
    </row>
    <row r="461" spans="1:31" x14ac:dyDescent="0.25">
      <c r="A461" t="s">
        <v>206</v>
      </c>
      <c r="B461" t="s">
        <v>212</v>
      </c>
      <c r="C461" t="s">
        <v>185</v>
      </c>
      <c r="D461" t="s">
        <v>216</v>
      </c>
      <c r="E461" t="s">
        <v>232</v>
      </c>
      <c r="F461" t="s">
        <v>264</v>
      </c>
      <c r="G461" t="s">
        <v>297</v>
      </c>
      <c r="H461" s="4"/>
      <c r="I461" s="1">
        <f t="shared" ca="1" si="28"/>
        <v>1483</v>
      </c>
      <c r="J461" s="1" t="str">
        <f t="shared" ca="1" si="29"/>
        <v>3. Mayor a 6 meses</v>
      </c>
      <c r="K461" t="str">
        <f t="shared" si="31"/>
        <v>NO</v>
      </c>
      <c r="L461" t="s">
        <v>186</v>
      </c>
      <c r="M461" t="s">
        <v>313</v>
      </c>
      <c r="N461" t="s">
        <v>188</v>
      </c>
      <c r="O461" t="s">
        <v>188</v>
      </c>
      <c r="P461" t="str">
        <f t="shared" si="30"/>
        <v>ERICK JESUS SANCHEZ CARDENASPatrones de arquitectura tecnológicaEVALUACION ANTERIOR</v>
      </c>
      <c r="Q461" t="str">
        <f>BASE[[#This Row],[NombresCalificado]]&amp;BASE[[#This Row],[TipoEvaluacion]]</f>
        <v>ERICK JESUS SANCHEZ CARDENASEVALUACION ANTERIOR</v>
      </c>
      <c r="R461">
        <v>3</v>
      </c>
      <c r="S461" t="s">
        <v>5</v>
      </c>
      <c r="T461" t="s">
        <v>21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325</v>
      </c>
    </row>
    <row r="462" spans="1:31" x14ac:dyDescent="0.25">
      <c r="A462" t="s">
        <v>206</v>
      </c>
      <c r="B462" t="s">
        <v>212</v>
      </c>
      <c r="C462" t="s">
        <v>185</v>
      </c>
      <c r="D462" t="s">
        <v>216</v>
      </c>
      <c r="E462" t="s">
        <v>232</v>
      </c>
      <c r="F462" t="s">
        <v>264</v>
      </c>
      <c r="G462" t="s">
        <v>297</v>
      </c>
      <c r="H462" s="4"/>
      <c r="I462" s="1">
        <f t="shared" ref="I462:I525" ca="1" si="32">DATEDIF(H462,TODAY(),"m")</f>
        <v>1483</v>
      </c>
      <c r="J462" s="1" t="str">
        <f t="shared" ref="J462:J525" ca="1" si="33">IF(I462&lt;=3,"1. Menor o igual a 3 meses",IF(I462&lt;=6,"2. Entre 4 - 6 meses","3. Mayor a 6 meses"))</f>
        <v>3. Mayor a 6 meses</v>
      </c>
      <c r="K462" t="str">
        <f t="shared" si="31"/>
        <v>NO</v>
      </c>
      <c r="L462" t="s">
        <v>186</v>
      </c>
      <c r="M462" t="s">
        <v>314</v>
      </c>
      <c r="N462" t="s">
        <v>187</v>
      </c>
      <c r="O462" t="s">
        <v>188</v>
      </c>
      <c r="P462" t="str">
        <f t="shared" ref="P462:P528" si="34">F462&amp;M462&amp;AE462</f>
        <v>ERICK JESUS SANCHEZ CARDENASSoluciones de industriaEVALUACION ANTERIOR</v>
      </c>
      <c r="Q462" t="str">
        <f>BASE[[#This Row],[NombresCalificado]]&amp;BASE[[#This Row],[TipoEvaluacion]]</f>
        <v>ERICK JESUS SANCHEZ CARDENASEVALUACION ANTERIOR</v>
      </c>
      <c r="R462">
        <v>4</v>
      </c>
      <c r="S462" t="s">
        <v>7</v>
      </c>
      <c r="T462" t="s">
        <v>21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325</v>
      </c>
    </row>
    <row r="463" spans="1:31" x14ac:dyDescent="0.25">
      <c r="A463" t="s">
        <v>206</v>
      </c>
      <c r="B463" t="s">
        <v>212</v>
      </c>
      <c r="C463" t="s">
        <v>185</v>
      </c>
      <c r="D463" t="s">
        <v>216</v>
      </c>
      <c r="E463" t="s">
        <v>232</v>
      </c>
      <c r="F463" t="s">
        <v>264</v>
      </c>
      <c r="G463" t="s">
        <v>297</v>
      </c>
      <c r="H463" s="4"/>
      <c r="I463" s="1">
        <f t="shared" ca="1" si="32"/>
        <v>1483</v>
      </c>
      <c r="J463" s="1" t="str">
        <f t="shared" ca="1" si="33"/>
        <v>3. Mayor a 6 meses</v>
      </c>
      <c r="K463" t="str">
        <f t="shared" si="31"/>
        <v>NO</v>
      </c>
      <c r="L463" t="s">
        <v>186</v>
      </c>
      <c r="M463" t="s">
        <v>193</v>
      </c>
      <c r="N463" t="s">
        <v>188</v>
      </c>
      <c r="O463" t="s">
        <v>188</v>
      </c>
      <c r="P463" t="str">
        <f t="shared" si="34"/>
        <v>ERICK JESUS SANCHEZ CARDENASCloudEVALUACION ANTERIOR</v>
      </c>
      <c r="Q463" t="str">
        <f>BASE[[#This Row],[NombresCalificado]]&amp;BASE[[#This Row],[TipoEvaluacion]]</f>
        <v>ERICK JESUS SANCHEZ CARDENASEVALUACION ANTERIOR</v>
      </c>
      <c r="R463">
        <v>1</v>
      </c>
      <c r="S463" t="s">
        <v>6</v>
      </c>
      <c r="T463" t="s">
        <v>21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325</v>
      </c>
    </row>
    <row r="464" spans="1:31" x14ac:dyDescent="0.25">
      <c r="A464" t="s">
        <v>206</v>
      </c>
      <c r="B464" t="s">
        <v>212</v>
      </c>
      <c r="C464" t="s">
        <v>185</v>
      </c>
      <c r="D464" t="s">
        <v>216</v>
      </c>
      <c r="E464" t="s">
        <v>232</v>
      </c>
      <c r="F464" t="s">
        <v>264</v>
      </c>
      <c r="G464" t="s">
        <v>297</v>
      </c>
      <c r="H464" s="4"/>
      <c r="I464" s="1">
        <f t="shared" ca="1" si="32"/>
        <v>1483</v>
      </c>
      <c r="J464" s="1" t="str">
        <f t="shared" ca="1" si="33"/>
        <v>3. Mayor a 6 meses</v>
      </c>
      <c r="K464" t="str">
        <f t="shared" si="31"/>
        <v>NO</v>
      </c>
      <c r="L464" t="s">
        <v>186</v>
      </c>
      <c r="M464" t="s">
        <v>199</v>
      </c>
      <c r="N464" t="s">
        <v>188</v>
      </c>
      <c r="O464" t="s">
        <v>188</v>
      </c>
      <c r="P464" t="str">
        <f t="shared" si="34"/>
        <v>ERICK JESUS SANCHEZ CARDENASComplianceEVALUACION ANTERIOR</v>
      </c>
      <c r="Q464" t="str">
        <f>BASE[[#This Row],[NombresCalificado]]&amp;BASE[[#This Row],[TipoEvaluacion]]</f>
        <v>ERICK JESUS SANCHEZ CARDENASEVALUACION ANTERIOR</v>
      </c>
      <c r="R464">
        <v>3</v>
      </c>
      <c r="S464" t="s">
        <v>5</v>
      </c>
      <c r="T464" t="s">
        <v>21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325</v>
      </c>
    </row>
    <row r="465" spans="1:31" x14ac:dyDescent="0.25">
      <c r="A465" t="s">
        <v>206</v>
      </c>
      <c r="B465" t="s">
        <v>212</v>
      </c>
      <c r="C465" t="s">
        <v>185</v>
      </c>
      <c r="D465" t="s">
        <v>216</v>
      </c>
      <c r="E465" t="s">
        <v>232</v>
      </c>
      <c r="F465" t="s">
        <v>264</v>
      </c>
      <c r="G465" t="s">
        <v>297</v>
      </c>
      <c r="H465" s="4"/>
      <c r="I465" s="1">
        <f t="shared" ca="1" si="32"/>
        <v>1483</v>
      </c>
      <c r="J465" s="1" t="str">
        <f t="shared" ca="1" si="33"/>
        <v>3. Mayor a 6 meses</v>
      </c>
      <c r="K465" t="str">
        <f t="shared" si="31"/>
        <v>NO</v>
      </c>
      <c r="L465" t="s">
        <v>186</v>
      </c>
      <c r="M465" t="s">
        <v>315</v>
      </c>
      <c r="N465" t="s">
        <v>29</v>
      </c>
      <c r="O465" t="s">
        <v>29</v>
      </c>
      <c r="P465" t="str">
        <f t="shared" si="34"/>
        <v>ERICK JESUS SANCHEZ CARDENASModeladoEVALUACION ANTERIOR</v>
      </c>
      <c r="Q465" t="str">
        <f>BASE[[#This Row],[NombresCalificado]]&amp;BASE[[#This Row],[TipoEvaluacion]]</f>
        <v>ERICK JESUS SANCHEZ CARDENASEVALUACION ANTERIOR</v>
      </c>
      <c r="R465">
        <v>3</v>
      </c>
      <c r="S465" t="s">
        <v>5</v>
      </c>
      <c r="T465" t="s">
        <v>21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325</v>
      </c>
    </row>
    <row r="466" spans="1:31" x14ac:dyDescent="0.25">
      <c r="A466" t="s">
        <v>206</v>
      </c>
      <c r="B466" t="s">
        <v>212</v>
      </c>
      <c r="C466" t="s">
        <v>185</v>
      </c>
      <c r="D466" t="s">
        <v>216</v>
      </c>
      <c r="E466" t="s">
        <v>232</v>
      </c>
      <c r="F466" t="s">
        <v>264</v>
      </c>
      <c r="G466" t="s">
        <v>297</v>
      </c>
      <c r="H466" s="4"/>
      <c r="I466" s="1">
        <f t="shared" ca="1" si="32"/>
        <v>1483</v>
      </c>
      <c r="J466" s="1" t="str">
        <f t="shared" ca="1" si="33"/>
        <v>3. Mayor a 6 meses</v>
      </c>
      <c r="K466" t="str">
        <f t="shared" si="31"/>
        <v>NO</v>
      </c>
      <c r="L466" t="s">
        <v>186</v>
      </c>
      <c r="M466" t="s">
        <v>316</v>
      </c>
      <c r="N466" t="s">
        <v>187</v>
      </c>
      <c r="O466" t="s">
        <v>188</v>
      </c>
      <c r="P466" t="str">
        <f t="shared" si="34"/>
        <v>ERICK JESUS SANCHEZ CARDENASPlataforma de soluciones BCPEVALUACION ANTERIOR</v>
      </c>
      <c r="Q466" t="str">
        <f>BASE[[#This Row],[NombresCalificado]]&amp;BASE[[#This Row],[TipoEvaluacion]]</f>
        <v>ERICK JESUS SANCHEZ CARDENASEVALUACION ANTERIOR</v>
      </c>
      <c r="R466">
        <v>3</v>
      </c>
      <c r="S466" t="s">
        <v>5</v>
      </c>
      <c r="T466" t="s">
        <v>21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325</v>
      </c>
    </row>
    <row r="467" spans="1:31" x14ac:dyDescent="0.25">
      <c r="A467" t="s">
        <v>206</v>
      </c>
      <c r="B467" t="s">
        <v>212</v>
      </c>
      <c r="C467" t="s">
        <v>185</v>
      </c>
      <c r="D467" t="s">
        <v>216</v>
      </c>
      <c r="E467" t="s">
        <v>232</v>
      </c>
      <c r="F467" t="s">
        <v>264</v>
      </c>
      <c r="G467" t="s">
        <v>297</v>
      </c>
      <c r="H467" s="4"/>
      <c r="I467" s="1">
        <f t="shared" ca="1" si="32"/>
        <v>1483</v>
      </c>
      <c r="J467" s="1" t="str">
        <f t="shared" ca="1" si="33"/>
        <v>3. Mayor a 6 meses</v>
      </c>
      <c r="K467" t="str">
        <f t="shared" si="31"/>
        <v>NO</v>
      </c>
      <c r="L467" t="s">
        <v>186</v>
      </c>
      <c r="M467" t="s">
        <v>197</v>
      </c>
      <c r="N467" t="s">
        <v>187</v>
      </c>
      <c r="O467" t="s">
        <v>188</v>
      </c>
      <c r="P467" t="str">
        <f t="shared" si="34"/>
        <v>ERICK JESUS SANCHEZ CARDENASArquitectura de datos BCPEVALUACION ANTERIOR</v>
      </c>
      <c r="Q467" t="str">
        <f>BASE[[#This Row],[NombresCalificado]]&amp;BASE[[#This Row],[TipoEvaluacion]]</f>
        <v>ERICK JESUS SANCHEZ CARDENASEVALUACION ANTERIOR</v>
      </c>
      <c r="R467">
        <v>3</v>
      </c>
      <c r="S467" t="s">
        <v>5</v>
      </c>
      <c r="T467" t="s">
        <v>21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325</v>
      </c>
    </row>
    <row r="468" spans="1:31" x14ac:dyDescent="0.25">
      <c r="A468" t="s">
        <v>206</v>
      </c>
      <c r="B468" t="s">
        <v>212</v>
      </c>
      <c r="C468" t="s">
        <v>185</v>
      </c>
      <c r="D468" t="s">
        <v>216</v>
      </c>
      <c r="E468" t="s">
        <v>232</v>
      </c>
      <c r="F468" t="s">
        <v>264</v>
      </c>
      <c r="G468" t="s">
        <v>297</v>
      </c>
      <c r="H468" s="4"/>
      <c r="I468" s="1">
        <f t="shared" ca="1" si="32"/>
        <v>1483</v>
      </c>
      <c r="J468" s="1" t="str">
        <f t="shared" ca="1" si="33"/>
        <v>3. Mayor a 6 meses</v>
      </c>
      <c r="K468" t="str">
        <f t="shared" si="31"/>
        <v>NO</v>
      </c>
      <c r="L468" t="s">
        <v>186</v>
      </c>
      <c r="M468" t="s">
        <v>318</v>
      </c>
      <c r="N468" t="s">
        <v>188</v>
      </c>
      <c r="O468" t="s">
        <v>188</v>
      </c>
      <c r="P468" t="str">
        <f t="shared" si="34"/>
        <v>ERICK JESUS SANCHEZ CARDENASEvolución ágil de productos digitalesEVALUACION ANTERIOR</v>
      </c>
      <c r="Q468" t="str">
        <f>BASE[[#This Row],[NombresCalificado]]&amp;BASE[[#This Row],[TipoEvaluacion]]</f>
        <v>ERICK JESUS SANCHEZ CARDENASEVALUACION ANTERIOR</v>
      </c>
      <c r="R468">
        <v>3</v>
      </c>
      <c r="S468" t="s">
        <v>5</v>
      </c>
      <c r="T468" t="s">
        <v>21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325</v>
      </c>
    </row>
    <row r="469" spans="1:31" x14ac:dyDescent="0.25">
      <c r="A469" t="s">
        <v>206</v>
      </c>
      <c r="B469" t="s">
        <v>212</v>
      </c>
      <c r="C469" t="s">
        <v>185</v>
      </c>
      <c r="D469" t="s">
        <v>216</v>
      </c>
      <c r="E469" t="s">
        <v>232</v>
      </c>
      <c r="F469" t="s">
        <v>264</v>
      </c>
      <c r="G469" t="s">
        <v>297</v>
      </c>
      <c r="H469" s="4"/>
      <c r="I469" s="1">
        <f t="shared" ca="1" si="32"/>
        <v>1483</v>
      </c>
      <c r="J469" s="1" t="str">
        <f t="shared" ca="1" si="33"/>
        <v>3. Mayor a 6 meses</v>
      </c>
      <c r="K469" t="str">
        <f t="shared" si="31"/>
        <v>NO</v>
      </c>
      <c r="L469" t="s">
        <v>186</v>
      </c>
      <c r="M469" t="s">
        <v>317</v>
      </c>
      <c r="N469" t="s">
        <v>29</v>
      </c>
      <c r="O469" t="s">
        <v>29</v>
      </c>
      <c r="P469" t="str">
        <f t="shared" si="34"/>
        <v>ERICK JESUS SANCHEZ CARDENASNegocio bancarioEVALUACION ANTERIOR</v>
      </c>
      <c r="Q469" t="str">
        <f>BASE[[#This Row],[NombresCalificado]]&amp;BASE[[#This Row],[TipoEvaluacion]]</f>
        <v>ERICK JESUS SANCHEZ CARDENASEVALUACION ANTERIOR</v>
      </c>
      <c r="R469">
        <v>3</v>
      </c>
      <c r="S469" t="s">
        <v>5</v>
      </c>
      <c r="T469" t="s">
        <v>21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325</v>
      </c>
    </row>
    <row r="470" spans="1:31" x14ac:dyDescent="0.25">
      <c r="A470" t="s">
        <v>206</v>
      </c>
      <c r="B470" t="s">
        <v>212</v>
      </c>
      <c r="C470" t="s">
        <v>185</v>
      </c>
      <c r="D470" t="s">
        <v>216</v>
      </c>
      <c r="E470" t="s">
        <v>232</v>
      </c>
      <c r="F470" t="s">
        <v>264</v>
      </c>
      <c r="G470" t="s">
        <v>297</v>
      </c>
      <c r="H470" s="4"/>
      <c r="I470" s="1">
        <f t="shared" ca="1" si="32"/>
        <v>1483</v>
      </c>
      <c r="J470" s="1" t="str">
        <f t="shared" ca="1" si="33"/>
        <v>3. Mayor a 6 meses</v>
      </c>
      <c r="K470" t="str">
        <f t="shared" si="31"/>
        <v>NO</v>
      </c>
      <c r="L470" t="s">
        <v>186</v>
      </c>
      <c r="M470" t="s">
        <v>320</v>
      </c>
      <c r="N470" t="s">
        <v>188</v>
      </c>
      <c r="O470" t="s">
        <v>188</v>
      </c>
      <c r="P470" t="str">
        <f t="shared" si="34"/>
        <v>ERICK JESUS SANCHEZ CARDENASGestión de cambiosEVALUACION ANTERIOR</v>
      </c>
      <c r="Q470" t="str">
        <f>BASE[[#This Row],[NombresCalificado]]&amp;BASE[[#This Row],[TipoEvaluacion]]</f>
        <v>ERICK JESUS SANCHEZ CARDENASEVALUACION ANTERIOR</v>
      </c>
      <c r="R470">
        <v>1</v>
      </c>
      <c r="S470" t="s">
        <v>6</v>
      </c>
      <c r="T470" t="s">
        <v>21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325</v>
      </c>
    </row>
    <row r="471" spans="1:31" x14ac:dyDescent="0.25">
      <c r="A471" t="s">
        <v>206</v>
      </c>
      <c r="B471" t="s">
        <v>212</v>
      </c>
      <c r="C471" t="s">
        <v>185</v>
      </c>
      <c r="D471" t="s">
        <v>216</v>
      </c>
      <c r="E471" t="s">
        <v>232</v>
      </c>
      <c r="F471" t="s">
        <v>264</v>
      </c>
      <c r="G471" t="s">
        <v>297</v>
      </c>
      <c r="H471" s="4"/>
      <c r="I471" s="1">
        <f t="shared" ca="1" si="32"/>
        <v>1483</v>
      </c>
      <c r="J471" s="1" t="str">
        <f t="shared" ca="1" si="33"/>
        <v>3. Mayor a 6 meses</v>
      </c>
      <c r="K471" t="str">
        <f t="shared" si="31"/>
        <v>NO</v>
      </c>
      <c r="L471" t="s">
        <v>186</v>
      </c>
      <c r="M471" t="s">
        <v>200</v>
      </c>
      <c r="N471" t="s">
        <v>187</v>
      </c>
      <c r="O471" t="s">
        <v>188</v>
      </c>
      <c r="P471" t="str">
        <f t="shared" si="34"/>
        <v>ERICK JESUS SANCHEZ CARDENASCustomer ExperienceEVALUACION ANTERIOR</v>
      </c>
      <c r="Q471" t="str">
        <f>BASE[[#This Row],[NombresCalificado]]&amp;BASE[[#This Row],[TipoEvaluacion]]</f>
        <v>ERICK JESUS SANCHEZ CARDENASEVALUACION ANTERIOR</v>
      </c>
      <c r="R471">
        <v>2</v>
      </c>
      <c r="S471" t="s">
        <v>4</v>
      </c>
      <c r="T471" t="s">
        <v>21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325</v>
      </c>
    </row>
    <row r="472" spans="1:31" x14ac:dyDescent="0.25">
      <c r="A472" t="s">
        <v>206</v>
      </c>
      <c r="B472" t="s">
        <v>212</v>
      </c>
      <c r="C472" t="s">
        <v>185</v>
      </c>
      <c r="D472" t="s">
        <v>216</v>
      </c>
      <c r="E472" t="s">
        <v>232</v>
      </c>
      <c r="F472" t="s">
        <v>264</v>
      </c>
      <c r="G472" t="s">
        <v>297</v>
      </c>
      <c r="H472" s="4"/>
      <c r="I472" s="1">
        <f t="shared" ca="1" si="32"/>
        <v>1483</v>
      </c>
      <c r="J472" s="1" t="str">
        <f t="shared" ca="1" si="33"/>
        <v>3. Mayor a 6 meses</v>
      </c>
      <c r="K472" t="str">
        <f t="shared" si="31"/>
        <v>NO</v>
      </c>
      <c r="L472" t="s">
        <v>186</v>
      </c>
      <c r="M472" t="s">
        <v>319</v>
      </c>
      <c r="N472" t="s">
        <v>187</v>
      </c>
      <c r="O472" t="s">
        <v>188</v>
      </c>
      <c r="P472" t="str">
        <f t="shared" si="34"/>
        <v>ERICK JESUS SANCHEZ CARDENASStory TellingEVALUACION ANTERIOR</v>
      </c>
      <c r="Q472" t="str">
        <f>BASE[[#This Row],[NombresCalificado]]&amp;BASE[[#This Row],[TipoEvaluacion]]</f>
        <v>ERICK JESUS SANCHEZ CARDENASEVALUACION ANTERIOR</v>
      </c>
      <c r="R472">
        <v>2</v>
      </c>
      <c r="S472" t="s">
        <v>4</v>
      </c>
      <c r="T472" t="s">
        <v>21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325</v>
      </c>
    </row>
    <row r="473" spans="1:31" x14ac:dyDescent="0.25">
      <c r="A473" t="s">
        <v>206</v>
      </c>
      <c r="B473" t="s">
        <v>212</v>
      </c>
      <c r="C473" t="s">
        <v>185</v>
      </c>
      <c r="D473" t="s">
        <v>216</v>
      </c>
      <c r="E473" t="s">
        <v>232</v>
      </c>
      <c r="F473" t="s">
        <v>264</v>
      </c>
      <c r="G473" t="s">
        <v>297</v>
      </c>
      <c r="H473" s="4"/>
      <c r="I473" s="1">
        <f t="shared" ca="1" si="32"/>
        <v>1483</v>
      </c>
      <c r="J473" s="1" t="str">
        <f t="shared" ca="1" si="33"/>
        <v>3. Mayor a 6 meses</v>
      </c>
      <c r="K473" t="str">
        <f t="shared" si="31"/>
        <v>NO</v>
      </c>
      <c r="L473" t="s">
        <v>186</v>
      </c>
      <c r="M473" t="s">
        <v>198</v>
      </c>
      <c r="N473" t="s">
        <v>187</v>
      </c>
      <c r="O473" t="s">
        <v>188</v>
      </c>
      <c r="P473" t="str">
        <f t="shared" si="34"/>
        <v>ERICK JESUS SANCHEZ CARDENASCaptura de valorEVALUACION ANTERIOR</v>
      </c>
      <c r="Q473" t="str">
        <f>BASE[[#This Row],[NombresCalificado]]&amp;BASE[[#This Row],[TipoEvaluacion]]</f>
        <v>ERICK JESUS SANCHEZ CARDENASEVALUACION ANTERIOR</v>
      </c>
      <c r="R473">
        <v>1</v>
      </c>
      <c r="S473" t="s">
        <v>6</v>
      </c>
      <c r="T473" t="s">
        <v>21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325</v>
      </c>
    </row>
    <row r="474" spans="1:31" x14ac:dyDescent="0.25">
      <c r="A474" t="s">
        <v>206</v>
      </c>
      <c r="B474" t="s">
        <v>212</v>
      </c>
      <c r="C474" t="s">
        <v>185</v>
      </c>
      <c r="D474" t="s">
        <v>216</v>
      </c>
      <c r="E474" t="s">
        <v>232</v>
      </c>
      <c r="F474" t="s">
        <v>264</v>
      </c>
      <c r="G474" t="s">
        <v>297</v>
      </c>
      <c r="H474" s="4"/>
      <c r="I474" s="1">
        <f t="shared" ca="1" si="32"/>
        <v>1483</v>
      </c>
      <c r="J474" s="1" t="str">
        <f t="shared" ca="1" si="33"/>
        <v>3. Mayor a 6 meses</v>
      </c>
      <c r="K474" t="str">
        <f t="shared" si="31"/>
        <v>NO</v>
      </c>
      <c r="L474" t="s">
        <v>186</v>
      </c>
      <c r="M474" t="s">
        <v>321</v>
      </c>
      <c r="N474" t="s">
        <v>29</v>
      </c>
      <c r="O474" t="s">
        <v>29</v>
      </c>
      <c r="P474" t="str">
        <f t="shared" si="34"/>
        <v>ERICK JESUS SANCHEZ CARDENASInnovaciónEVALUACION ANTERIOR</v>
      </c>
      <c r="Q474" t="str">
        <f>BASE[[#This Row],[NombresCalificado]]&amp;BASE[[#This Row],[TipoEvaluacion]]</f>
        <v>ERICK JESUS SANCHEZ CARDENASEVALUACION ANTERIOR</v>
      </c>
      <c r="R474">
        <v>2</v>
      </c>
      <c r="S474" t="s">
        <v>4</v>
      </c>
      <c r="T474" t="s">
        <v>21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325</v>
      </c>
    </row>
    <row r="475" spans="1:31" x14ac:dyDescent="0.25">
      <c r="A475" t="s">
        <v>206</v>
      </c>
      <c r="B475" t="s">
        <v>212</v>
      </c>
      <c r="C475" t="s">
        <v>185</v>
      </c>
      <c r="D475" t="s">
        <v>216</v>
      </c>
      <c r="E475" t="s">
        <v>232</v>
      </c>
      <c r="F475" t="s">
        <v>264</v>
      </c>
      <c r="G475" t="s">
        <v>297</v>
      </c>
      <c r="H475" s="4"/>
      <c r="I475" s="1">
        <f t="shared" ca="1" si="32"/>
        <v>1483</v>
      </c>
      <c r="J475" s="1" t="str">
        <f t="shared" ca="1" si="33"/>
        <v>3. Mayor a 6 meses</v>
      </c>
      <c r="K475" t="str">
        <f t="shared" si="31"/>
        <v>NO</v>
      </c>
      <c r="L475" t="s">
        <v>186</v>
      </c>
      <c r="M475" t="s">
        <v>323</v>
      </c>
      <c r="N475" t="s">
        <v>188</v>
      </c>
      <c r="O475" t="s">
        <v>188</v>
      </c>
      <c r="P475" t="str">
        <f t="shared" si="34"/>
        <v>ERICK JESUS SANCHEZ CARDENASPrincipios de seguridadEVALUACION ANTERIOR</v>
      </c>
      <c r="Q475" t="str">
        <f>BASE[[#This Row],[NombresCalificado]]&amp;BASE[[#This Row],[TipoEvaluacion]]</f>
        <v>ERICK JESUS SANCHEZ CARDENASEVALUACION ANTERIOR</v>
      </c>
      <c r="R475">
        <v>2</v>
      </c>
      <c r="S475" t="s">
        <v>4</v>
      </c>
      <c r="T475" t="s">
        <v>21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325</v>
      </c>
    </row>
    <row r="476" spans="1:31" x14ac:dyDescent="0.25">
      <c r="A476" t="s">
        <v>206</v>
      </c>
      <c r="B476" t="s">
        <v>212</v>
      </c>
      <c r="C476" t="s">
        <v>185</v>
      </c>
      <c r="D476" t="s">
        <v>216</v>
      </c>
      <c r="E476" t="s">
        <v>232</v>
      </c>
      <c r="F476" t="s">
        <v>264</v>
      </c>
      <c r="G476" t="s">
        <v>297</v>
      </c>
      <c r="H476" s="4"/>
      <c r="I476" s="1">
        <f t="shared" ca="1" si="32"/>
        <v>1483</v>
      </c>
      <c r="J476" s="1" t="str">
        <f t="shared" ca="1" si="33"/>
        <v>3. Mayor a 6 meses</v>
      </c>
      <c r="K476" t="str">
        <f t="shared" si="31"/>
        <v>NO</v>
      </c>
      <c r="L476" t="s">
        <v>186</v>
      </c>
      <c r="M476" t="s">
        <v>322</v>
      </c>
      <c r="N476" t="s">
        <v>29</v>
      </c>
      <c r="O476" t="s">
        <v>29</v>
      </c>
      <c r="P476" t="str">
        <f t="shared" si="34"/>
        <v>ERICK JESUS SANCHEZ CARDENASModelos BancariosEVALUACION ANTERIOR</v>
      </c>
      <c r="Q476" t="str">
        <f>BASE[[#This Row],[NombresCalificado]]&amp;BASE[[#This Row],[TipoEvaluacion]]</f>
        <v>ERICK JESUS SANCHEZ CARDENASEVALUACION ANTERIOR</v>
      </c>
      <c r="R476">
        <v>4</v>
      </c>
      <c r="S476" t="s">
        <v>7</v>
      </c>
      <c r="T476" t="s">
        <v>21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325</v>
      </c>
    </row>
    <row r="477" spans="1:31" x14ac:dyDescent="0.25">
      <c r="A477" t="s">
        <v>206</v>
      </c>
      <c r="B477" t="s">
        <v>212</v>
      </c>
      <c r="C477" t="s">
        <v>185</v>
      </c>
      <c r="D477" t="s">
        <v>216</v>
      </c>
      <c r="E477" t="s">
        <v>232</v>
      </c>
      <c r="F477" t="s">
        <v>264</v>
      </c>
      <c r="G477" t="s">
        <v>297</v>
      </c>
      <c r="H477" s="4"/>
      <c r="I477" s="1">
        <f t="shared" ca="1" si="32"/>
        <v>1483</v>
      </c>
      <c r="J477" s="1" t="str">
        <f t="shared" ca="1" si="33"/>
        <v>3. Mayor a 6 meses</v>
      </c>
      <c r="K477" t="str">
        <f t="shared" si="31"/>
        <v>NO</v>
      </c>
      <c r="L477" t="s">
        <v>186</v>
      </c>
      <c r="M477" t="s">
        <v>324</v>
      </c>
      <c r="N477" t="s">
        <v>29</v>
      </c>
      <c r="O477" t="s">
        <v>29</v>
      </c>
      <c r="P477" t="str">
        <f t="shared" si="34"/>
        <v>ERICK JESUS SANCHEZ CARDENASFrameworks de arquitectura empresarialEVALUACION ANTERIOR</v>
      </c>
      <c r="Q477" t="str">
        <f>BASE[[#This Row],[NombresCalificado]]&amp;BASE[[#This Row],[TipoEvaluacion]]</f>
        <v>ERICK JESUS SANCHEZ CARDENASEVALUACION ANTERIOR</v>
      </c>
      <c r="R477">
        <v>3</v>
      </c>
      <c r="S477" t="s">
        <v>5</v>
      </c>
      <c r="T477" t="s">
        <v>21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325</v>
      </c>
    </row>
    <row r="478" spans="1:31" x14ac:dyDescent="0.25">
      <c r="A478" t="s">
        <v>205</v>
      </c>
      <c r="B478" t="s">
        <v>211</v>
      </c>
      <c r="C478" t="s">
        <v>185</v>
      </c>
      <c r="D478" t="s">
        <v>216</v>
      </c>
      <c r="E478" t="s">
        <v>233</v>
      </c>
      <c r="F478" t="s">
        <v>265</v>
      </c>
      <c r="G478" t="s">
        <v>298</v>
      </c>
      <c r="H478" s="4"/>
      <c r="I478" s="1">
        <f t="shared" ca="1" si="32"/>
        <v>1483</v>
      </c>
      <c r="J478" s="1" t="str">
        <f t="shared" ca="1" si="33"/>
        <v>3. Mayor a 6 meses</v>
      </c>
      <c r="K478" t="str">
        <f t="shared" si="31"/>
        <v>NO</v>
      </c>
      <c r="L478" t="s">
        <v>186</v>
      </c>
      <c r="M478" t="s">
        <v>319</v>
      </c>
      <c r="N478" t="s">
        <v>187</v>
      </c>
      <c r="O478" t="s">
        <v>188</v>
      </c>
      <c r="P478" t="str">
        <f t="shared" si="34"/>
        <v>SAUL JHONATAN CASTAÑEDA MUÑOZStory TellingEVALUACION ANTERIOR</v>
      </c>
      <c r="Q478" t="str">
        <f>BASE[[#This Row],[NombresCalificado]]&amp;BASE[[#This Row],[TipoEvaluacion]]</f>
        <v>SAUL JHONATAN CASTAÑEDA MUÑOZEVALUACION ANTERIOR</v>
      </c>
      <c r="R478">
        <v>3</v>
      </c>
      <c r="S478" t="s">
        <v>5</v>
      </c>
      <c r="T478" t="s">
        <v>21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325</v>
      </c>
    </row>
    <row r="479" spans="1:31" x14ac:dyDescent="0.25">
      <c r="A479" t="s">
        <v>205</v>
      </c>
      <c r="B479" t="s">
        <v>211</v>
      </c>
      <c r="C479" t="s">
        <v>185</v>
      </c>
      <c r="D479" t="s">
        <v>216</v>
      </c>
      <c r="E479" t="s">
        <v>233</v>
      </c>
      <c r="F479" t="s">
        <v>265</v>
      </c>
      <c r="G479" t="s">
        <v>298</v>
      </c>
      <c r="H479" s="4"/>
      <c r="I479" s="1">
        <f t="shared" ca="1" si="32"/>
        <v>1483</v>
      </c>
      <c r="J479" s="1" t="str">
        <f t="shared" ca="1" si="33"/>
        <v>3. Mayor a 6 meses</v>
      </c>
      <c r="K479" t="str">
        <f t="shared" si="31"/>
        <v>NO</v>
      </c>
      <c r="L479" t="s">
        <v>186</v>
      </c>
      <c r="M479" t="s">
        <v>320</v>
      </c>
      <c r="N479" t="s">
        <v>188</v>
      </c>
      <c r="O479" t="s">
        <v>188</v>
      </c>
      <c r="P479" t="str">
        <f t="shared" si="34"/>
        <v>SAUL JHONATAN CASTAÑEDA MUÑOZGestión de cambiosEVALUACION ANTERIOR</v>
      </c>
      <c r="Q479" t="str">
        <f>BASE[[#This Row],[NombresCalificado]]&amp;BASE[[#This Row],[TipoEvaluacion]]</f>
        <v>SAUL JHONATAN CASTAÑEDA MUÑOZEVALUACION ANTERIOR</v>
      </c>
      <c r="R479">
        <v>1</v>
      </c>
      <c r="S479" t="s">
        <v>6</v>
      </c>
      <c r="T479" t="s">
        <v>21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325</v>
      </c>
    </row>
    <row r="480" spans="1:31" x14ac:dyDescent="0.25">
      <c r="A480" t="s">
        <v>205</v>
      </c>
      <c r="B480" t="s">
        <v>211</v>
      </c>
      <c r="C480" t="s">
        <v>185</v>
      </c>
      <c r="D480" t="s">
        <v>216</v>
      </c>
      <c r="E480" t="s">
        <v>233</v>
      </c>
      <c r="F480" t="s">
        <v>265</v>
      </c>
      <c r="G480" t="s">
        <v>298</v>
      </c>
      <c r="H480" s="4"/>
      <c r="I480" s="1">
        <f t="shared" ca="1" si="32"/>
        <v>1483</v>
      </c>
      <c r="J480" s="1" t="str">
        <f t="shared" ca="1" si="33"/>
        <v>3. Mayor a 6 meses</v>
      </c>
      <c r="K480" t="str">
        <f t="shared" si="31"/>
        <v>NO</v>
      </c>
      <c r="L480" t="s">
        <v>186</v>
      </c>
      <c r="M480" t="s">
        <v>198</v>
      </c>
      <c r="N480" t="s">
        <v>187</v>
      </c>
      <c r="O480" t="s">
        <v>188</v>
      </c>
      <c r="P480" t="str">
        <f t="shared" si="34"/>
        <v>SAUL JHONATAN CASTAÑEDA MUÑOZCaptura de valorEVALUACION ANTERIOR</v>
      </c>
      <c r="Q480" t="str">
        <f>BASE[[#This Row],[NombresCalificado]]&amp;BASE[[#This Row],[TipoEvaluacion]]</f>
        <v>SAUL JHONATAN CASTAÑEDA MUÑOZEVALUACION ANTERIOR</v>
      </c>
      <c r="R480">
        <v>1</v>
      </c>
      <c r="S480" t="s">
        <v>6</v>
      </c>
      <c r="T480" t="s">
        <v>21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325</v>
      </c>
    </row>
    <row r="481" spans="1:31" x14ac:dyDescent="0.25">
      <c r="A481" t="s">
        <v>205</v>
      </c>
      <c r="B481" t="s">
        <v>211</v>
      </c>
      <c r="C481" t="s">
        <v>185</v>
      </c>
      <c r="D481" t="s">
        <v>216</v>
      </c>
      <c r="E481" t="s">
        <v>233</v>
      </c>
      <c r="F481" t="s">
        <v>265</v>
      </c>
      <c r="G481" t="s">
        <v>298</v>
      </c>
      <c r="H481" s="4"/>
      <c r="I481" s="1">
        <f t="shared" ca="1" si="32"/>
        <v>1483</v>
      </c>
      <c r="J481" s="1" t="str">
        <f t="shared" ca="1" si="33"/>
        <v>3. Mayor a 6 meses</v>
      </c>
      <c r="K481" t="str">
        <f t="shared" si="31"/>
        <v>NO</v>
      </c>
      <c r="L481" t="s">
        <v>186</v>
      </c>
      <c r="M481" t="s">
        <v>323</v>
      </c>
      <c r="N481" t="s">
        <v>188</v>
      </c>
      <c r="O481" t="s">
        <v>188</v>
      </c>
      <c r="P481" t="str">
        <f t="shared" si="34"/>
        <v>SAUL JHONATAN CASTAÑEDA MUÑOZPrincipios de seguridadEVALUACION ANTERIOR</v>
      </c>
      <c r="Q481" t="str">
        <f>BASE[[#This Row],[NombresCalificado]]&amp;BASE[[#This Row],[TipoEvaluacion]]</f>
        <v>SAUL JHONATAN CASTAÑEDA MUÑOZEVALUACION ANTERIOR</v>
      </c>
      <c r="R481">
        <v>2</v>
      </c>
      <c r="S481" t="s">
        <v>4</v>
      </c>
      <c r="T481" t="s">
        <v>21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325</v>
      </c>
    </row>
    <row r="482" spans="1:31" x14ac:dyDescent="0.25">
      <c r="A482" t="s">
        <v>205</v>
      </c>
      <c r="B482" t="s">
        <v>211</v>
      </c>
      <c r="C482" t="s">
        <v>185</v>
      </c>
      <c r="D482" t="s">
        <v>216</v>
      </c>
      <c r="E482" t="s">
        <v>233</v>
      </c>
      <c r="F482" t="s">
        <v>265</v>
      </c>
      <c r="G482" t="s">
        <v>298</v>
      </c>
      <c r="H482" s="4"/>
      <c r="I482" s="1">
        <f t="shared" ca="1" si="32"/>
        <v>1483</v>
      </c>
      <c r="J482" s="1" t="str">
        <f t="shared" ca="1" si="33"/>
        <v>3. Mayor a 6 meses</v>
      </c>
      <c r="K482" t="str">
        <f t="shared" si="31"/>
        <v>NO</v>
      </c>
      <c r="L482" t="s">
        <v>186</v>
      </c>
      <c r="M482" t="s">
        <v>321</v>
      </c>
      <c r="N482" t="s">
        <v>29</v>
      </c>
      <c r="O482" t="s">
        <v>29</v>
      </c>
      <c r="P482" t="str">
        <f t="shared" si="34"/>
        <v>SAUL JHONATAN CASTAÑEDA MUÑOZInnovaciónEVALUACION ANTERIOR</v>
      </c>
      <c r="Q482" t="str">
        <f>BASE[[#This Row],[NombresCalificado]]&amp;BASE[[#This Row],[TipoEvaluacion]]</f>
        <v>SAUL JHONATAN CASTAÑEDA MUÑOZEVALUACION ANTERIOR</v>
      </c>
      <c r="R482">
        <v>2</v>
      </c>
      <c r="S482" t="s">
        <v>4</v>
      </c>
      <c r="T482" t="s">
        <v>21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325</v>
      </c>
    </row>
    <row r="483" spans="1:31" x14ac:dyDescent="0.25">
      <c r="A483" t="s">
        <v>205</v>
      </c>
      <c r="B483" t="s">
        <v>211</v>
      </c>
      <c r="C483" t="s">
        <v>185</v>
      </c>
      <c r="D483" t="s">
        <v>216</v>
      </c>
      <c r="E483" t="s">
        <v>233</v>
      </c>
      <c r="F483" t="s">
        <v>265</v>
      </c>
      <c r="G483" t="s">
        <v>298</v>
      </c>
      <c r="H483" s="4"/>
      <c r="I483" s="1">
        <f t="shared" ca="1" si="32"/>
        <v>1483</v>
      </c>
      <c r="J483" s="1" t="str">
        <f t="shared" ca="1" si="33"/>
        <v>3. Mayor a 6 meses</v>
      </c>
      <c r="K483" t="str">
        <f t="shared" si="31"/>
        <v>NO</v>
      </c>
      <c r="L483" t="s">
        <v>186</v>
      </c>
      <c r="M483" t="s">
        <v>322</v>
      </c>
      <c r="N483" t="s">
        <v>29</v>
      </c>
      <c r="O483" t="s">
        <v>29</v>
      </c>
      <c r="P483" t="str">
        <f t="shared" si="34"/>
        <v>SAUL JHONATAN CASTAÑEDA MUÑOZModelos BancariosEVALUACION ANTERIOR</v>
      </c>
      <c r="Q483" t="str">
        <f>BASE[[#This Row],[NombresCalificado]]&amp;BASE[[#This Row],[TipoEvaluacion]]</f>
        <v>SAUL JHONATAN CASTAÑEDA MUÑOZEVALUACION ANTERIOR</v>
      </c>
      <c r="R483">
        <v>2</v>
      </c>
      <c r="S483" t="s">
        <v>4</v>
      </c>
      <c r="T483" t="s">
        <v>21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325</v>
      </c>
    </row>
    <row r="484" spans="1:31" x14ac:dyDescent="0.25">
      <c r="A484" t="s">
        <v>205</v>
      </c>
      <c r="B484" t="s">
        <v>211</v>
      </c>
      <c r="C484" t="s">
        <v>185</v>
      </c>
      <c r="D484" t="s">
        <v>216</v>
      </c>
      <c r="E484" t="s">
        <v>233</v>
      </c>
      <c r="F484" t="s">
        <v>265</v>
      </c>
      <c r="G484" t="s">
        <v>298</v>
      </c>
      <c r="H484" s="4"/>
      <c r="I484" s="1">
        <f t="shared" ca="1" si="32"/>
        <v>1483</v>
      </c>
      <c r="J484" s="1" t="str">
        <f t="shared" ca="1" si="33"/>
        <v>3. Mayor a 6 meses</v>
      </c>
      <c r="K484" t="str">
        <f t="shared" si="31"/>
        <v>NO</v>
      </c>
      <c r="L484" t="s">
        <v>186</v>
      </c>
      <c r="M484" t="s">
        <v>324</v>
      </c>
      <c r="N484" t="s">
        <v>29</v>
      </c>
      <c r="O484" t="s">
        <v>29</v>
      </c>
      <c r="P484" t="str">
        <f t="shared" si="34"/>
        <v>SAUL JHONATAN CASTAÑEDA MUÑOZFrameworks de arquitectura empresarialEVALUACION ANTERIOR</v>
      </c>
      <c r="Q484" t="str">
        <f>BASE[[#This Row],[NombresCalificado]]&amp;BASE[[#This Row],[TipoEvaluacion]]</f>
        <v>SAUL JHONATAN CASTAÑEDA MUÑOZEVALUACION ANTERIOR</v>
      </c>
      <c r="R484">
        <v>2</v>
      </c>
      <c r="S484" t="s">
        <v>4</v>
      </c>
      <c r="T484" t="s">
        <v>21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325</v>
      </c>
    </row>
    <row r="485" spans="1:31" x14ac:dyDescent="0.25">
      <c r="A485" t="s">
        <v>205</v>
      </c>
      <c r="B485" t="s">
        <v>211</v>
      </c>
      <c r="C485" t="s">
        <v>185</v>
      </c>
      <c r="D485" t="s">
        <v>216</v>
      </c>
      <c r="E485" t="s">
        <v>233</v>
      </c>
      <c r="F485" t="s">
        <v>265</v>
      </c>
      <c r="G485" t="s">
        <v>298</v>
      </c>
      <c r="H485" s="4"/>
      <c r="I485" s="1">
        <f t="shared" ca="1" si="32"/>
        <v>1483</v>
      </c>
      <c r="J485" s="1" t="str">
        <f t="shared" ca="1" si="33"/>
        <v>3. Mayor a 6 meses</v>
      </c>
      <c r="K485" t="str">
        <f t="shared" si="31"/>
        <v>NO</v>
      </c>
      <c r="L485" t="s">
        <v>186</v>
      </c>
      <c r="M485" t="s">
        <v>193</v>
      </c>
      <c r="N485" t="s">
        <v>188</v>
      </c>
      <c r="O485" t="s">
        <v>188</v>
      </c>
      <c r="P485" t="str">
        <f t="shared" si="34"/>
        <v>SAUL JHONATAN CASTAÑEDA MUÑOZCloudEVALUACION ANTERIOR</v>
      </c>
      <c r="Q485" t="str">
        <f>BASE[[#This Row],[NombresCalificado]]&amp;BASE[[#This Row],[TipoEvaluacion]]</f>
        <v>SAUL JHONATAN CASTAÑEDA MUÑOZEVALUACION ANTERIOR</v>
      </c>
      <c r="R485">
        <v>2</v>
      </c>
      <c r="S485" t="s">
        <v>4</v>
      </c>
      <c r="T485" t="s">
        <v>21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325</v>
      </c>
    </row>
    <row r="486" spans="1:31" x14ac:dyDescent="0.25">
      <c r="A486" t="s">
        <v>205</v>
      </c>
      <c r="B486" t="s">
        <v>211</v>
      </c>
      <c r="C486" t="s">
        <v>185</v>
      </c>
      <c r="D486" t="s">
        <v>216</v>
      </c>
      <c r="E486" t="s">
        <v>233</v>
      </c>
      <c r="F486" t="s">
        <v>265</v>
      </c>
      <c r="G486" t="s">
        <v>298</v>
      </c>
      <c r="H486" s="4"/>
      <c r="I486" s="1">
        <f t="shared" ca="1" si="32"/>
        <v>1483</v>
      </c>
      <c r="J486" s="1" t="str">
        <f t="shared" ca="1" si="33"/>
        <v>3. Mayor a 6 meses</v>
      </c>
      <c r="K486" t="str">
        <f t="shared" si="31"/>
        <v>NO</v>
      </c>
      <c r="L486" t="s">
        <v>186</v>
      </c>
      <c r="M486" t="s">
        <v>313</v>
      </c>
      <c r="N486" t="s">
        <v>188</v>
      </c>
      <c r="O486" t="s">
        <v>188</v>
      </c>
      <c r="P486" t="str">
        <f t="shared" si="34"/>
        <v>SAUL JHONATAN CASTAÑEDA MUÑOZPatrones de arquitectura tecnológicaEVALUACION ANTERIOR</v>
      </c>
      <c r="Q486" t="str">
        <f>BASE[[#This Row],[NombresCalificado]]&amp;BASE[[#This Row],[TipoEvaluacion]]</f>
        <v>SAUL JHONATAN CASTAÑEDA MUÑOZEVALUACION ANTERIOR</v>
      </c>
      <c r="R486">
        <v>3</v>
      </c>
      <c r="S486" t="s">
        <v>5</v>
      </c>
      <c r="T486" t="s">
        <v>21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325</v>
      </c>
    </row>
    <row r="487" spans="1:31" x14ac:dyDescent="0.25">
      <c r="A487" t="s">
        <v>205</v>
      </c>
      <c r="B487" t="s">
        <v>211</v>
      </c>
      <c r="C487" t="s">
        <v>185</v>
      </c>
      <c r="D487" t="s">
        <v>216</v>
      </c>
      <c r="E487" t="s">
        <v>233</v>
      </c>
      <c r="F487" t="s">
        <v>265</v>
      </c>
      <c r="G487" t="s">
        <v>298</v>
      </c>
      <c r="H487" s="4"/>
      <c r="I487" s="1">
        <f t="shared" ca="1" si="32"/>
        <v>1483</v>
      </c>
      <c r="J487" s="1" t="str">
        <f t="shared" ca="1" si="33"/>
        <v>3. Mayor a 6 meses</v>
      </c>
      <c r="K487" t="str">
        <f t="shared" si="31"/>
        <v>NO</v>
      </c>
      <c r="L487" t="s">
        <v>186</v>
      </c>
      <c r="M487" t="s">
        <v>314</v>
      </c>
      <c r="N487" t="s">
        <v>187</v>
      </c>
      <c r="O487" t="s">
        <v>188</v>
      </c>
      <c r="P487" t="str">
        <f t="shared" si="34"/>
        <v>SAUL JHONATAN CASTAÑEDA MUÑOZSoluciones de industriaEVALUACION ANTERIOR</v>
      </c>
      <c r="Q487" t="str">
        <f>BASE[[#This Row],[NombresCalificado]]&amp;BASE[[#This Row],[TipoEvaluacion]]</f>
        <v>SAUL JHONATAN CASTAÑEDA MUÑOZEVALUACION ANTERIOR</v>
      </c>
      <c r="R487">
        <v>3</v>
      </c>
      <c r="S487" t="s">
        <v>5</v>
      </c>
      <c r="T487" t="s">
        <v>21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325</v>
      </c>
    </row>
    <row r="488" spans="1:31" x14ac:dyDescent="0.25">
      <c r="A488" t="s">
        <v>205</v>
      </c>
      <c r="B488" t="s">
        <v>211</v>
      </c>
      <c r="C488" t="s">
        <v>185</v>
      </c>
      <c r="D488" t="s">
        <v>216</v>
      </c>
      <c r="E488" t="s">
        <v>233</v>
      </c>
      <c r="F488" t="s">
        <v>265</v>
      </c>
      <c r="G488" t="s">
        <v>298</v>
      </c>
      <c r="H488" s="4"/>
      <c r="I488" s="1">
        <f t="shared" ca="1" si="32"/>
        <v>1483</v>
      </c>
      <c r="J488" s="1" t="str">
        <f t="shared" ca="1" si="33"/>
        <v>3. Mayor a 6 meses</v>
      </c>
      <c r="K488" t="str">
        <f t="shared" si="31"/>
        <v>NO</v>
      </c>
      <c r="L488" t="s">
        <v>186</v>
      </c>
      <c r="M488" t="s">
        <v>315</v>
      </c>
      <c r="N488" t="s">
        <v>29</v>
      </c>
      <c r="O488" t="s">
        <v>29</v>
      </c>
      <c r="P488" t="str">
        <f t="shared" si="34"/>
        <v>SAUL JHONATAN CASTAÑEDA MUÑOZModeladoEVALUACION ANTERIOR</v>
      </c>
      <c r="Q488" t="str">
        <f>BASE[[#This Row],[NombresCalificado]]&amp;BASE[[#This Row],[TipoEvaluacion]]</f>
        <v>SAUL JHONATAN CASTAÑEDA MUÑOZEVALUACION ANTERIOR</v>
      </c>
      <c r="R488">
        <v>2</v>
      </c>
      <c r="S488" t="s">
        <v>4</v>
      </c>
      <c r="T488" t="s">
        <v>21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325</v>
      </c>
    </row>
    <row r="489" spans="1:31" x14ac:dyDescent="0.25">
      <c r="A489" t="s">
        <v>205</v>
      </c>
      <c r="B489" t="s">
        <v>211</v>
      </c>
      <c r="C489" t="s">
        <v>185</v>
      </c>
      <c r="D489" t="s">
        <v>216</v>
      </c>
      <c r="E489" t="s">
        <v>233</v>
      </c>
      <c r="F489" t="s">
        <v>265</v>
      </c>
      <c r="G489" t="s">
        <v>298</v>
      </c>
      <c r="H489" s="4"/>
      <c r="I489" s="1">
        <f t="shared" ca="1" si="32"/>
        <v>1483</v>
      </c>
      <c r="J489" s="1" t="str">
        <f t="shared" ca="1" si="33"/>
        <v>3. Mayor a 6 meses</v>
      </c>
      <c r="K489" t="str">
        <f t="shared" si="31"/>
        <v>NO</v>
      </c>
      <c r="L489" t="s">
        <v>186</v>
      </c>
      <c r="M489" t="s">
        <v>197</v>
      </c>
      <c r="N489" t="s">
        <v>187</v>
      </c>
      <c r="O489" t="s">
        <v>188</v>
      </c>
      <c r="P489" t="str">
        <f t="shared" si="34"/>
        <v>SAUL JHONATAN CASTAÑEDA MUÑOZArquitectura de datos BCPEVALUACION ANTERIOR</v>
      </c>
      <c r="Q489" t="str">
        <f>BASE[[#This Row],[NombresCalificado]]&amp;BASE[[#This Row],[TipoEvaluacion]]</f>
        <v>SAUL JHONATAN CASTAÑEDA MUÑOZEVALUACION ANTERIOR</v>
      </c>
      <c r="R489">
        <v>3</v>
      </c>
      <c r="S489" t="s">
        <v>5</v>
      </c>
      <c r="T489" t="s">
        <v>21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325</v>
      </c>
    </row>
    <row r="490" spans="1:31" x14ac:dyDescent="0.25">
      <c r="A490" t="s">
        <v>205</v>
      </c>
      <c r="B490" t="s">
        <v>211</v>
      </c>
      <c r="C490" t="s">
        <v>185</v>
      </c>
      <c r="D490" t="s">
        <v>216</v>
      </c>
      <c r="E490" t="s">
        <v>233</v>
      </c>
      <c r="F490" t="s">
        <v>265</v>
      </c>
      <c r="G490" t="s">
        <v>298</v>
      </c>
      <c r="H490" s="4"/>
      <c r="I490" s="1">
        <f t="shared" ca="1" si="32"/>
        <v>1483</v>
      </c>
      <c r="J490" s="1" t="str">
        <f t="shared" ca="1" si="33"/>
        <v>3. Mayor a 6 meses</v>
      </c>
      <c r="K490" t="str">
        <f t="shared" si="31"/>
        <v>NO</v>
      </c>
      <c r="L490" t="s">
        <v>186</v>
      </c>
      <c r="M490" t="s">
        <v>316</v>
      </c>
      <c r="N490" t="s">
        <v>187</v>
      </c>
      <c r="O490" t="s">
        <v>188</v>
      </c>
      <c r="P490" t="str">
        <f t="shared" si="34"/>
        <v>SAUL JHONATAN CASTAÑEDA MUÑOZPlataforma de soluciones BCPEVALUACION ANTERIOR</v>
      </c>
      <c r="Q490" t="str">
        <f>BASE[[#This Row],[NombresCalificado]]&amp;BASE[[#This Row],[TipoEvaluacion]]</f>
        <v>SAUL JHONATAN CASTAÑEDA MUÑOZEVALUACION ANTERIOR</v>
      </c>
      <c r="R490">
        <v>3</v>
      </c>
      <c r="S490" t="s">
        <v>5</v>
      </c>
      <c r="T490" t="s">
        <v>21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325</v>
      </c>
    </row>
    <row r="491" spans="1:31" x14ac:dyDescent="0.25">
      <c r="A491" t="s">
        <v>205</v>
      </c>
      <c r="B491" t="s">
        <v>211</v>
      </c>
      <c r="C491" t="s">
        <v>185</v>
      </c>
      <c r="D491" t="s">
        <v>216</v>
      </c>
      <c r="E491" t="s">
        <v>233</v>
      </c>
      <c r="F491" t="s">
        <v>265</v>
      </c>
      <c r="G491" t="s">
        <v>298</v>
      </c>
      <c r="H491" s="4"/>
      <c r="I491" s="1">
        <f t="shared" ca="1" si="32"/>
        <v>1483</v>
      </c>
      <c r="J491" s="1" t="str">
        <f t="shared" ca="1" si="33"/>
        <v>3. Mayor a 6 meses</v>
      </c>
      <c r="K491" t="str">
        <f t="shared" si="31"/>
        <v>NO</v>
      </c>
      <c r="L491" t="s">
        <v>186</v>
      </c>
      <c r="M491" t="s">
        <v>317</v>
      </c>
      <c r="N491" t="s">
        <v>29</v>
      </c>
      <c r="O491" t="s">
        <v>29</v>
      </c>
      <c r="P491" t="str">
        <f t="shared" si="34"/>
        <v>SAUL JHONATAN CASTAÑEDA MUÑOZNegocio bancarioEVALUACION ANTERIOR</v>
      </c>
      <c r="Q491" t="str">
        <f>BASE[[#This Row],[NombresCalificado]]&amp;BASE[[#This Row],[TipoEvaluacion]]</f>
        <v>SAUL JHONATAN CASTAÑEDA MUÑOZEVALUACION ANTERIOR</v>
      </c>
      <c r="R491">
        <v>2</v>
      </c>
      <c r="S491" t="s">
        <v>4</v>
      </c>
      <c r="T491" t="s">
        <v>21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325</v>
      </c>
    </row>
    <row r="492" spans="1:31" x14ac:dyDescent="0.25">
      <c r="A492" t="s">
        <v>205</v>
      </c>
      <c r="B492" t="s">
        <v>211</v>
      </c>
      <c r="C492" t="s">
        <v>185</v>
      </c>
      <c r="D492" t="s">
        <v>216</v>
      </c>
      <c r="E492" t="s">
        <v>233</v>
      </c>
      <c r="F492" t="s">
        <v>265</v>
      </c>
      <c r="G492" t="s">
        <v>298</v>
      </c>
      <c r="H492" s="4"/>
      <c r="I492" s="1">
        <f t="shared" ca="1" si="32"/>
        <v>1483</v>
      </c>
      <c r="J492" s="1" t="str">
        <f t="shared" ca="1" si="33"/>
        <v>3. Mayor a 6 meses</v>
      </c>
      <c r="K492" t="str">
        <f t="shared" si="31"/>
        <v>NO</v>
      </c>
      <c r="L492" t="s">
        <v>186</v>
      </c>
      <c r="M492" t="s">
        <v>199</v>
      </c>
      <c r="N492" t="s">
        <v>188</v>
      </c>
      <c r="O492" t="s">
        <v>188</v>
      </c>
      <c r="P492" t="str">
        <f t="shared" si="34"/>
        <v>SAUL JHONATAN CASTAÑEDA MUÑOZComplianceEVALUACION ANTERIOR</v>
      </c>
      <c r="Q492" t="str">
        <f>BASE[[#This Row],[NombresCalificado]]&amp;BASE[[#This Row],[TipoEvaluacion]]</f>
        <v>SAUL JHONATAN CASTAÑEDA MUÑOZEVALUACION ANTERIOR</v>
      </c>
      <c r="R492">
        <v>2</v>
      </c>
      <c r="S492" t="s">
        <v>4</v>
      </c>
      <c r="T492" t="s">
        <v>21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325</v>
      </c>
    </row>
    <row r="493" spans="1:31" x14ac:dyDescent="0.25">
      <c r="A493" t="s">
        <v>205</v>
      </c>
      <c r="B493" t="s">
        <v>211</v>
      </c>
      <c r="C493" t="s">
        <v>185</v>
      </c>
      <c r="D493" t="s">
        <v>216</v>
      </c>
      <c r="E493" t="s">
        <v>233</v>
      </c>
      <c r="F493" t="s">
        <v>265</v>
      </c>
      <c r="G493" t="s">
        <v>298</v>
      </c>
      <c r="H493" s="4"/>
      <c r="I493" s="1">
        <f t="shared" ca="1" si="32"/>
        <v>1483</v>
      </c>
      <c r="J493" s="1" t="str">
        <f t="shared" ca="1" si="33"/>
        <v>3. Mayor a 6 meses</v>
      </c>
      <c r="K493" t="str">
        <f t="shared" si="31"/>
        <v>NO</v>
      </c>
      <c r="L493" t="s">
        <v>186</v>
      </c>
      <c r="M493" t="s">
        <v>200</v>
      </c>
      <c r="N493" t="s">
        <v>187</v>
      </c>
      <c r="O493" t="s">
        <v>188</v>
      </c>
      <c r="P493" t="str">
        <f t="shared" si="34"/>
        <v>SAUL JHONATAN CASTAÑEDA MUÑOZCustomer ExperienceEVALUACION ANTERIOR</v>
      </c>
      <c r="Q493" t="str">
        <f>BASE[[#This Row],[NombresCalificado]]&amp;BASE[[#This Row],[TipoEvaluacion]]</f>
        <v>SAUL JHONATAN CASTAÑEDA MUÑOZEVALUACION ANTERIOR</v>
      </c>
      <c r="R493">
        <v>2</v>
      </c>
      <c r="S493" t="s">
        <v>4</v>
      </c>
      <c r="T493" t="s">
        <v>21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325</v>
      </c>
    </row>
    <row r="494" spans="1:31" x14ac:dyDescent="0.25">
      <c r="A494" t="s">
        <v>205</v>
      </c>
      <c r="B494" t="s">
        <v>211</v>
      </c>
      <c r="C494" t="s">
        <v>185</v>
      </c>
      <c r="D494" t="s">
        <v>216</v>
      </c>
      <c r="E494" t="s">
        <v>233</v>
      </c>
      <c r="F494" t="s">
        <v>265</v>
      </c>
      <c r="G494" t="s">
        <v>298</v>
      </c>
      <c r="H494" s="4"/>
      <c r="I494" s="1">
        <f t="shared" ca="1" si="32"/>
        <v>1483</v>
      </c>
      <c r="J494" s="1" t="str">
        <f t="shared" ca="1" si="33"/>
        <v>3. Mayor a 6 meses</v>
      </c>
      <c r="K494" t="str">
        <f t="shared" si="31"/>
        <v>NO</v>
      </c>
      <c r="L494" t="s">
        <v>186</v>
      </c>
      <c r="M494" t="s">
        <v>318</v>
      </c>
      <c r="N494" t="s">
        <v>188</v>
      </c>
      <c r="O494" t="s">
        <v>188</v>
      </c>
      <c r="P494" t="str">
        <f t="shared" si="34"/>
        <v>SAUL JHONATAN CASTAÑEDA MUÑOZEvolución ágil de productos digitalesEVALUACION ANTERIOR</v>
      </c>
      <c r="Q494" t="str">
        <f>BASE[[#This Row],[NombresCalificado]]&amp;BASE[[#This Row],[TipoEvaluacion]]</f>
        <v>SAUL JHONATAN CASTAÑEDA MUÑOZEVALUACION ANTERIOR</v>
      </c>
      <c r="R494">
        <v>2</v>
      </c>
      <c r="S494" t="s">
        <v>4</v>
      </c>
      <c r="T494" t="s">
        <v>21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325</v>
      </c>
    </row>
    <row r="495" spans="1:31" x14ac:dyDescent="0.25">
      <c r="A495" t="s">
        <v>204</v>
      </c>
      <c r="B495" t="s">
        <v>210</v>
      </c>
      <c r="C495" t="s">
        <v>185</v>
      </c>
      <c r="D495" t="s">
        <v>216</v>
      </c>
      <c r="E495" t="s">
        <v>234</v>
      </c>
      <c r="F495" t="s">
        <v>266</v>
      </c>
      <c r="G495" t="s">
        <v>299</v>
      </c>
      <c r="H495" s="4"/>
      <c r="I495" s="1">
        <f t="shared" ca="1" si="32"/>
        <v>1483</v>
      </c>
      <c r="J495" s="1" t="str">
        <f t="shared" ca="1" si="33"/>
        <v>3. Mayor a 6 meses</v>
      </c>
      <c r="K495" t="str">
        <f t="shared" si="31"/>
        <v>NO</v>
      </c>
      <c r="L495" t="s">
        <v>186</v>
      </c>
      <c r="M495" t="s">
        <v>313</v>
      </c>
      <c r="N495" t="s">
        <v>188</v>
      </c>
      <c r="O495" t="s">
        <v>188</v>
      </c>
      <c r="P495" t="str">
        <f t="shared" si="34"/>
        <v>ROGER VICENTE URBANO MAMANIPatrones de arquitectura tecnológicaEVALUACION ANTERIOR</v>
      </c>
      <c r="Q495" t="str">
        <f>BASE[[#This Row],[NombresCalificado]]&amp;BASE[[#This Row],[TipoEvaluacion]]</f>
        <v>ROGER VICENTE URBANO MAMANIEVALUACION ANTERIOR</v>
      </c>
      <c r="R495">
        <v>3</v>
      </c>
      <c r="S495" t="s">
        <v>5</v>
      </c>
      <c r="T495" t="s">
        <v>21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4</v>
      </c>
      <c r="Z495" s="17" t="str" cm="1">
        <f t="array" ref="Z495">_xlfn.IFS(Y495=0,"No evidenciado",Y495=1,"Novato",Y495=2,"Principiante avanzado",Y495=3,"Competente",Y495=4,"Proficiente",Y495=5,"Master")</f>
        <v>Proficiente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325</v>
      </c>
    </row>
    <row r="496" spans="1:31" x14ac:dyDescent="0.25">
      <c r="A496" t="s">
        <v>204</v>
      </c>
      <c r="B496" t="s">
        <v>210</v>
      </c>
      <c r="C496" t="s">
        <v>185</v>
      </c>
      <c r="D496" t="s">
        <v>216</v>
      </c>
      <c r="E496" t="s">
        <v>234</v>
      </c>
      <c r="F496" t="s">
        <v>266</v>
      </c>
      <c r="G496" t="s">
        <v>299</v>
      </c>
      <c r="H496" s="4"/>
      <c r="I496" s="1">
        <f t="shared" ca="1" si="32"/>
        <v>1483</v>
      </c>
      <c r="J496" s="1" t="str">
        <f t="shared" ca="1" si="33"/>
        <v>3. Mayor a 6 meses</v>
      </c>
      <c r="K496" t="str">
        <f t="shared" si="31"/>
        <v>NO</v>
      </c>
      <c r="L496" t="s">
        <v>186</v>
      </c>
      <c r="M496" t="s">
        <v>197</v>
      </c>
      <c r="N496" t="s">
        <v>187</v>
      </c>
      <c r="O496" t="s">
        <v>188</v>
      </c>
      <c r="P496" t="str">
        <f t="shared" si="34"/>
        <v>ROGER VICENTE URBANO MAMANIArquitectura de datos BCPEVALUACION ANTERIOR</v>
      </c>
      <c r="Q496" t="str">
        <f>BASE[[#This Row],[NombresCalificado]]&amp;BASE[[#This Row],[TipoEvaluacion]]</f>
        <v>ROGER VICENTE URBANO MAMANIEVALUACION ANTERIOR</v>
      </c>
      <c r="R496">
        <v>3</v>
      </c>
      <c r="S496" t="s">
        <v>5</v>
      </c>
      <c r="T496" t="s">
        <v>21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4</v>
      </c>
      <c r="Z496" s="17" t="str" cm="1">
        <f t="array" ref="Z496">_xlfn.IFS(Y496=0,"No evidenciado",Y496=1,"Novato",Y496=2,"Principiante avanzado",Y496=3,"Competente",Y496=4,"Proficiente",Y496=5,"Master")</f>
        <v>Proficiente</v>
      </c>
      <c r="AA496" s="17">
        <v>4</v>
      </c>
      <c r="AB496" s="17" t="str" cm="1">
        <f t="array" ref="AB496">_xlfn.IFS(AA496=0,"No evidenciado",AA496=1,"Novato",AA496=2,"Principiante avanzado",AA496=3,"Competente",AA496=4,"Proficiente",AA496=5,"Master")</f>
        <v>Proficiente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325</v>
      </c>
    </row>
    <row r="497" spans="1:31" x14ac:dyDescent="0.25">
      <c r="A497" t="s">
        <v>204</v>
      </c>
      <c r="B497" t="s">
        <v>210</v>
      </c>
      <c r="C497" t="s">
        <v>185</v>
      </c>
      <c r="D497" t="s">
        <v>216</v>
      </c>
      <c r="E497" t="s">
        <v>234</v>
      </c>
      <c r="F497" t="s">
        <v>266</v>
      </c>
      <c r="G497" t="s">
        <v>299</v>
      </c>
      <c r="H497" s="4"/>
      <c r="I497" s="1">
        <f t="shared" ca="1" si="32"/>
        <v>1483</v>
      </c>
      <c r="J497" s="1" t="str">
        <f t="shared" ca="1" si="33"/>
        <v>3. Mayor a 6 meses</v>
      </c>
      <c r="K497" t="str">
        <f t="shared" si="31"/>
        <v>NO</v>
      </c>
      <c r="L497" t="s">
        <v>186</v>
      </c>
      <c r="M497" t="s">
        <v>314</v>
      </c>
      <c r="N497" t="s">
        <v>187</v>
      </c>
      <c r="O497" t="s">
        <v>188</v>
      </c>
      <c r="P497" t="str">
        <f t="shared" si="34"/>
        <v>ROGER VICENTE URBANO MAMANISoluciones de industriaEVALUACION ANTERIOR</v>
      </c>
      <c r="Q497" t="str">
        <f>BASE[[#This Row],[NombresCalificado]]&amp;BASE[[#This Row],[TipoEvaluacion]]</f>
        <v>ROGER VICENTE URBANO MAMANIEVALUACION ANTERIOR</v>
      </c>
      <c r="R497">
        <v>3</v>
      </c>
      <c r="S497" t="s">
        <v>5</v>
      </c>
      <c r="T497" t="s">
        <v>21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4</v>
      </c>
      <c r="Z497" s="17" t="str" cm="1">
        <f t="array" ref="Z497">_xlfn.IFS(Y497=0,"No evidenciado",Y497=1,"Novato",Y497=2,"Principiante avanzado",Y497=3,"Competente",Y497=4,"Proficiente",Y497=5,"Master")</f>
        <v>Proficiente</v>
      </c>
      <c r="AA497" s="17">
        <v>4</v>
      </c>
      <c r="AB497" s="17" t="str" cm="1">
        <f t="array" ref="AB497">_xlfn.IFS(AA497=0,"No evidenciado",AA497=1,"Novato",AA497=2,"Principiante avanzado",AA497=3,"Competente",AA497=4,"Proficiente",AA497=5,"Master")</f>
        <v>Proficiente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325</v>
      </c>
    </row>
    <row r="498" spans="1:31" x14ac:dyDescent="0.25">
      <c r="A498" t="s">
        <v>204</v>
      </c>
      <c r="B498" t="s">
        <v>210</v>
      </c>
      <c r="C498" t="s">
        <v>185</v>
      </c>
      <c r="D498" t="s">
        <v>216</v>
      </c>
      <c r="E498" t="s">
        <v>234</v>
      </c>
      <c r="F498" t="s">
        <v>266</v>
      </c>
      <c r="G498" t="s">
        <v>299</v>
      </c>
      <c r="H498" s="4"/>
      <c r="I498" s="1">
        <f t="shared" ca="1" si="32"/>
        <v>1483</v>
      </c>
      <c r="J498" s="1" t="str">
        <f t="shared" ca="1" si="33"/>
        <v>3. Mayor a 6 meses</v>
      </c>
      <c r="K498" t="str">
        <f t="shared" si="31"/>
        <v>NO</v>
      </c>
      <c r="L498" t="s">
        <v>186</v>
      </c>
      <c r="M498" t="s">
        <v>315</v>
      </c>
      <c r="N498" t="s">
        <v>29</v>
      </c>
      <c r="O498" t="s">
        <v>29</v>
      </c>
      <c r="P498" t="str">
        <f t="shared" si="34"/>
        <v>ROGER VICENTE URBANO MAMANIModeladoEVALUACION ANTERIOR</v>
      </c>
      <c r="Q498" t="str">
        <f>BASE[[#This Row],[NombresCalificado]]&amp;BASE[[#This Row],[TipoEvaluacion]]</f>
        <v>ROGER VICENTE URBANO MAMANIEVALUACION ANTERIOR</v>
      </c>
      <c r="R498">
        <v>3</v>
      </c>
      <c r="S498" t="s">
        <v>5</v>
      </c>
      <c r="T498" t="s">
        <v>21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4</v>
      </c>
      <c r="Z498" s="17" t="str" cm="1">
        <f t="array" ref="Z498">_xlfn.IFS(Y498=0,"No evidenciado",Y498=1,"Novato",Y498=2,"Principiante avanzado",Y498=3,"Competente",Y498=4,"Proficiente",Y498=5,"Master")</f>
        <v>Proficiente</v>
      </c>
      <c r="AA498" s="17">
        <v>4</v>
      </c>
      <c r="AB498" s="17" t="str" cm="1">
        <f t="array" ref="AB498">_xlfn.IFS(AA498=0,"No evidenciado",AA498=1,"Novato",AA498=2,"Principiante avanzado",AA498=3,"Competente",AA498=4,"Proficiente",AA498=5,"Master")</f>
        <v>Proficiente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325</v>
      </c>
    </row>
    <row r="499" spans="1:31" x14ac:dyDescent="0.25">
      <c r="A499" t="s">
        <v>204</v>
      </c>
      <c r="B499" t="s">
        <v>210</v>
      </c>
      <c r="C499" t="s">
        <v>185</v>
      </c>
      <c r="D499" t="s">
        <v>216</v>
      </c>
      <c r="E499" t="s">
        <v>234</v>
      </c>
      <c r="F499" t="s">
        <v>266</v>
      </c>
      <c r="G499" t="s">
        <v>299</v>
      </c>
      <c r="H499" s="4"/>
      <c r="I499" s="1">
        <f t="shared" ca="1" si="32"/>
        <v>1483</v>
      </c>
      <c r="J499" s="1" t="str">
        <f t="shared" ca="1" si="33"/>
        <v>3. Mayor a 6 meses</v>
      </c>
      <c r="K499" t="str">
        <f t="shared" si="31"/>
        <v>NO</v>
      </c>
      <c r="L499" t="s">
        <v>186</v>
      </c>
      <c r="M499" t="s">
        <v>316</v>
      </c>
      <c r="N499" t="s">
        <v>187</v>
      </c>
      <c r="O499" t="s">
        <v>188</v>
      </c>
      <c r="P499" t="str">
        <f t="shared" si="34"/>
        <v>ROGER VICENTE URBANO MAMANIPlataforma de soluciones BCPEVALUACION ANTERIOR</v>
      </c>
      <c r="Q499" t="str">
        <f>BASE[[#This Row],[NombresCalificado]]&amp;BASE[[#This Row],[TipoEvaluacion]]</f>
        <v>ROGER VICENTE URBANO MAMANIEVALUACION ANTERIOR</v>
      </c>
      <c r="R499">
        <v>3</v>
      </c>
      <c r="S499" t="s">
        <v>5</v>
      </c>
      <c r="T499" t="s">
        <v>21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4</v>
      </c>
      <c r="Z499" s="17" t="str" cm="1">
        <f t="array" ref="Z499">_xlfn.IFS(Y499=0,"No evidenciado",Y499=1,"Novato",Y499=2,"Principiante avanzado",Y499=3,"Competente",Y499=4,"Proficiente",Y499=5,"Master")</f>
        <v>Proficiente</v>
      </c>
      <c r="AA499" s="17">
        <v>4</v>
      </c>
      <c r="AB499" s="17" t="str" cm="1">
        <f t="array" ref="AB499">_xlfn.IFS(AA499=0,"No evidenciado",AA499=1,"Novato",AA499=2,"Principiante avanzado",AA499=3,"Competente",AA499=4,"Proficiente",AA499=5,"Master")</f>
        <v>Proficiente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325</v>
      </c>
    </row>
    <row r="500" spans="1:31" x14ac:dyDescent="0.25">
      <c r="A500" t="s">
        <v>204</v>
      </c>
      <c r="B500" t="s">
        <v>210</v>
      </c>
      <c r="C500" t="s">
        <v>185</v>
      </c>
      <c r="D500" t="s">
        <v>216</v>
      </c>
      <c r="E500" t="s">
        <v>234</v>
      </c>
      <c r="F500" t="s">
        <v>266</v>
      </c>
      <c r="G500" t="s">
        <v>299</v>
      </c>
      <c r="H500" s="4"/>
      <c r="I500" s="1">
        <f t="shared" ca="1" si="32"/>
        <v>1483</v>
      </c>
      <c r="J500" s="1" t="str">
        <f t="shared" ca="1" si="33"/>
        <v>3. Mayor a 6 meses</v>
      </c>
      <c r="K500" t="str">
        <f t="shared" si="31"/>
        <v>NO</v>
      </c>
      <c r="L500" t="s">
        <v>186</v>
      </c>
      <c r="M500" t="s">
        <v>317</v>
      </c>
      <c r="N500" t="s">
        <v>29</v>
      </c>
      <c r="O500" t="s">
        <v>29</v>
      </c>
      <c r="P500" t="str">
        <f t="shared" si="34"/>
        <v>ROGER VICENTE URBANO MAMANINegocio bancarioEVALUACION ANTERIOR</v>
      </c>
      <c r="Q500" t="str">
        <f>BASE[[#This Row],[NombresCalificado]]&amp;BASE[[#This Row],[TipoEvaluacion]]</f>
        <v>ROGER VICENTE URBANO MAMANIEVALUACION ANTERIOR</v>
      </c>
      <c r="R500">
        <v>4</v>
      </c>
      <c r="S500" t="s">
        <v>7</v>
      </c>
      <c r="T500" t="s">
        <v>21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4</v>
      </c>
      <c r="Z500" s="17" t="str" cm="1">
        <f t="array" ref="Z500">_xlfn.IFS(Y500=0,"No evidenciado",Y500=1,"Novato",Y500=2,"Principiante avanzado",Y500=3,"Competente",Y500=4,"Proficiente",Y500=5,"Master")</f>
        <v>Proficiente</v>
      </c>
      <c r="AA500" s="17">
        <v>4</v>
      </c>
      <c r="AB500" s="17" t="str" cm="1">
        <f t="array" ref="AB500">_xlfn.IFS(AA500=0,"No evidenciado",AA500=1,"Novato",AA500=2,"Principiante avanzado",AA500=3,"Competente",AA500=4,"Proficiente",AA500=5,"Master")</f>
        <v>Proficiente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325</v>
      </c>
    </row>
    <row r="501" spans="1:31" x14ac:dyDescent="0.25">
      <c r="A501" t="s">
        <v>204</v>
      </c>
      <c r="B501" t="s">
        <v>210</v>
      </c>
      <c r="C501" t="s">
        <v>185</v>
      </c>
      <c r="D501" t="s">
        <v>216</v>
      </c>
      <c r="E501" t="s">
        <v>234</v>
      </c>
      <c r="F501" t="s">
        <v>266</v>
      </c>
      <c r="G501" t="s">
        <v>299</v>
      </c>
      <c r="H501" s="4"/>
      <c r="I501" s="1">
        <f t="shared" ca="1" si="32"/>
        <v>1483</v>
      </c>
      <c r="J501" s="1" t="str">
        <f t="shared" ca="1" si="33"/>
        <v>3. Mayor a 6 meses</v>
      </c>
      <c r="K501" t="str">
        <f t="shared" si="31"/>
        <v>NO</v>
      </c>
      <c r="L501" t="s">
        <v>186</v>
      </c>
      <c r="M501" t="s">
        <v>199</v>
      </c>
      <c r="N501" t="s">
        <v>188</v>
      </c>
      <c r="O501" t="s">
        <v>188</v>
      </c>
      <c r="P501" t="str">
        <f t="shared" si="34"/>
        <v>ROGER VICENTE URBANO MAMANIComplianceEVALUACION ANTERIOR</v>
      </c>
      <c r="Q501" t="str">
        <f>BASE[[#This Row],[NombresCalificado]]&amp;BASE[[#This Row],[TipoEvaluacion]]</f>
        <v>ROGER VICENTE URBANO MAMANIEVALUACION ANTERIOR</v>
      </c>
      <c r="R501">
        <v>3</v>
      </c>
      <c r="S501" t="s">
        <v>5</v>
      </c>
      <c r="T501" t="s">
        <v>21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4</v>
      </c>
      <c r="Z501" s="17" t="str" cm="1">
        <f t="array" ref="Z501">_xlfn.IFS(Y501=0,"No evidenciado",Y501=1,"Novato",Y501=2,"Principiante avanzado",Y501=3,"Competente",Y501=4,"Proficiente",Y501=5,"Master")</f>
        <v>Proficiente</v>
      </c>
      <c r="AA501" s="17">
        <v>4</v>
      </c>
      <c r="AB501" s="17" t="str" cm="1">
        <f t="array" ref="AB501">_xlfn.IFS(AA501=0,"No evidenciado",AA501=1,"Novato",AA501=2,"Principiante avanzado",AA501=3,"Competente",AA501=4,"Proficiente",AA501=5,"Master")</f>
        <v>Proficiente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325</v>
      </c>
    </row>
    <row r="502" spans="1:31" x14ac:dyDescent="0.25">
      <c r="A502" t="s">
        <v>204</v>
      </c>
      <c r="B502" t="s">
        <v>210</v>
      </c>
      <c r="C502" t="s">
        <v>185</v>
      </c>
      <c r="D502" t="s">
        <v>216</v>
      </c>
      <c r="E502" t="s">
        <v>234</v>
      </c>
      <c r="F502" t="s">
        <v>266</v>
      </c>
      <c r="G502" t="s">
        <v>299</v>
      </c>
      <c r="H502" s="4"/>
      <c r="I502" s="1">
        <f t="shared" ca="1" si="32"/>
        <v>1483</v>
      </c>
      <c r="J502" s="1" t="str">
        <f t="shared" ca="1" si="33"/>
        <v>3. Mayor a 6 meses</v>
      </c>
      <c r="K502" t="str">
        <f t="shared" si="31"/>
        <v>NO</v>
      </c>
      <c r="L502" t="s">
        <v>186</v>
      </c>
      <c r="M502" t="s">
        <v>200</v>
      </c>
      <c r="N502" t="s">
        <v>187</v>
      </c>
      <c r="O502" t="s">
        <v>188</v>
      </c>
      <c r="P502" t="str">
        <f t="shared" si="34"/>
        <v>ROGER VICENTE URBANO MAMANICustomer ExperienceEVALUACION ANTERIOR</v>
      </c>
      <c r="Q502" t="str">
        <f>BASE[[#This Row],[NombresCalificado]]&amp;BASE[[#This Row],[TipoEvaluacion]]</f>
        <v>ROGER VICENTE URBANO MAMANIEVALUACION ANTERIOR</v>
      </c>
      <c r="R502">
        <v>2</v>
      </c>
      <c r="S502" t="s">
        <v>4</v>
      </c>
      <c r="T502" t="s">
        <v>21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4</v>
      </c>
      <c r="Z502" s="17" t="str" cm="1">
        <f t="array" ref="Z502">_xlfn.IFS(Y502=0,"No evidenciado",Y502=1,"Novato",Y502=2,"Principiante avanzado",Y502=3,"Competente",Y502=4,"Proficiente",Y502=5,"Master")</f>
        <v>Proficiente</v>
      </c>
      <c r="AA502" s="17">
        <v>4</v>
      </c>
      <c r="AB502" s="17" t="str" cm="1">
        <f t="array" ref="AB502">_xlfn.IFS(AA502=0,"No evidenciado",AA502=1,"Novato",AA502=2,"Principiante avanzado",AA502=3,"Competente",AA502=4,"Proficiente",AA502=5,"Master")</f>
        <v>Proficiente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325</v>
      </c>
    </row>
    <row r="503" spans="1:31" x14ac:dyDescent="0.25">
      <c r="A503" t="s">
        <v>204</v>
      </c>
      <c r="B503" t="s">
        <v>210</v>
      </c>
      <c r="C503" t="s">
        <v>185</v>
      </c>
      <c r="D503" t="s">
        <v>216</v>
      </c>
      <c r="E503" t="s">
        <v>234</v>
      </c>
      <c r="F503" t="s">
        <v>266</v>
      </c>
      <c r="G503" t="s">
        <v>299</v>
      </c>
      <c r="H503" s="4"/>
      <c r="I503" s="1">
        <f t="shared" ca="1" si="32"/>
        <v>1483</v>
      </c>
      <c r="J503" s="1" t="str">
        <f t="shared" ca="1" si="33"/>
        <v>3. Mayor a 6 meses</v>
      </c>
      <c r="K503" t="str">
        <f t="shared" si="31"/>
        <v>NO</v>
      </c>
      <c r="L503" t="s">
        <v>186</v>
      </c>
      <c r="M503" t="s">
        <v>318</v>
      </c>
      <c r="N503" t="s">
        <v>188</v>
      </c>
      <c r="O503" t="s">
        <v>188</v>
      </c>
      <c r="P503" t="str">
        <f t="shared" si="34"/>
        <v>ROGER VICENTE URBANO MAMANIEvolución ágil de productos digitalesEVALUACION ANTERIOR</v>
      </c>
      <c r="Q503" t="str">
        <f>BASE[[#This Row],[NombresCalificado]]&amp;BASE[[#This Row],[TipoEvaluacion]]</f>
        <v>ROGER VICENTE URBANO MAMANIEVALUACION ANTERIOR</v>
      </c>
      <c r="R503">
        <v>3</v>
      </c>
      <c r="S503" t="s">
        <v>5</v>
      </c>
      <c r="T503" t="s">
        <v>21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4</v>
      </c>
      <c r="Z503" s="17" t="str" cm="1">
        <f t="array" ref="Z503">_xlfn.IFS(Y503=0,"No evidenciado",Y503=1,"Novato",Y503=2,"Principiante avanzado",Y503=3,"Competente",Y503=4,"Proficiente",Y503=5,"Master")</f>
        <v>Proficiente</v>
      </c>
      <c r="AA503" s="17">
        <v>4</v>
      </c>
      <c r="AB503" s="17" t="str" cm="1">
        <f t="array" ref="AB503">_xlfn.IFS(AA503=0,"No evidenciado",AA503=1,"Novato",AA503=2,"Principiante avanzado",AA503=3,"Competente",AA503=4,"Proficiente",AA503=5,"Master")</f>
        <v>Proficiente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325</v>
      </c>
    </row>
    <row r="504" spans="1:31" x14ac:dyDescent="0.25">
      <c r="A504" t="s">
        <v>204</v>
      </c>
      <c r="B504" t="s">
        <v>210</v>
      </c>
      <c r="C504" t="s">
        <v>185</v>
      </c>
      <c r="D504" t="s">
        <v>216</v>
      </c>
      <c r="E504" t="s">
        <v>234</v>
      </c>
      <c r="F504" t="s">
        <v>266</v>
      </c>
      <c r="G504" t="s">
        <v>299</v>
      </c>
      <c r="H504" s="4"/>
      <c r="I504" s="1">
        <f t="shared" ca="1" si="32"/>
        <v>1483</v>
      </c>
      <c r="J504" s="1" t="str">
        <f t="shared" ca="1" si="33"/>
        <v>3. Mayor a 6 meses</v>
      </c>
      <c r="K504" t="str">
        <f t="shared" si="31"/>
        <v>NO</v>
      </c>
      <c r="L504" t="s">
        <v>186</v>
      </c>
      <c r="M504" t="s">
        <v>319</v>
      </c>
      <c r="N504" t="s">
        <v>187</v>
      </c>
      <c r="O504" t="s">
        <v>188</v>
      </c>
      <c r="P504" t="str">
        <f t="shared" si="34"/>
        <v>ROGER VICENTE URBANO MAMANIStory TellingEVALUACION ANTERIOR</v>
      </c>
      <c r="Q504" t="str">
        <f>BASE[[#This Row],[NombresCalificado]]&amp;BASE[[#This Row],[TipoEvaluacion]]</f>
        <v>ROGER VICENTE URBANO MAMANIEVALUACION ANTERIOR</v>
      </c>
      <c r="R504">
        <v>3</v>
      </c>
      <c r="S504" t="s">
        <v>5</v>
      </c>
      <c r="T504" t="s">
        <v>21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4</v>
      </c>
      <c r="Z504" s="17" t="str" cm="1">
        <f t="array" ref="Z504">_xlfn.IFS(Y504=0,"No evidenciado",Y504=1,"Novato",Y504=2,"Principiante avanzado",Y504=3,"Competente",Y504=4,"Proficiente",Y504=5,"Master")</f>
        <v>Proficiente</v>
      </c>
      <c r="AA504" s="17">
        <v>4</v>
      </c>
      <c r="AB504" s="17" t="str" cm="1">
        <f t="array" ref="AB504">_xlfn.IFS(AA504=0,"No evidenciado",AA504=1,"Novato",AA504=2,"Principiante avanzado",AA504=3,"Competente",AA504=4,"Proficiente",AA504=5,"Master")</f>
        <v>Proficiente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325</v>
      </c>
    </row>
    <row r="505" spans="1:31" x14ac:dyDescent="0.25">
      <c r="A505" t="s">
        <v>204</v>
      </c>
      <c r="B505" t="s">
        <v>210</v>
      </c>
      <c r="C505" t="s">
        <v>185</v>
      </c>
      <c r="D505" t="s">
        <v>216</v>
      </c>
      <c r="E505" t="s">
        <v>234</v>
      </c>
      <c r="F505" t="s">
        <v>266</v>
      </c>
      <c r="G505" t="s">
        <v>299</v>
      </c>
      <c r="H505" s="4"/>
      <c r="I505" s="1">
        <f t="shared" ca="1" si="32"/>
        <v>1483</v>
      </c>
      <c r="J505" s="1" t="str">
        <f t="shared" ca="1" si="33"/>
        <v>3. Mayor a 6 meses</v>
      </c>
      <c r="K505" t="str">
        <f t="shared" si="31"/>
        <v>NO</v>
      </c>
      <c r="L505" t="s">
        <v>186</v>
      </c>
      <c r="M505" t="s">
        <v>320</v>
      </c>
      <c r="N505" t="s">
        <v>188</v>
      </c>
      <c r="O505" t="s">
        <v>188</v>
      </c>
      <c r="P505" t="str">
        <f t="shared" si="34"/>
        <v>ROGER VICENTE URBANO MAMANIGestión de cambiosEVALUACION ANTERIOR</v>
      </c>
      <c r="Q505" t="str">
        <f>BASE[[#This Row],[NombresCalificado]]&amp;BASE[[#This Row],[TipoEvaluacion]]</f>
        <v>ROGER VICENTE URBANO MAMANIEVALUACION ANTERIOR</v>
      </c>
      <c r="R505">
        <v>1</v>
      </c>
      <c r="S505" t="s">
        <v>6</v>
      </c>
      <c r="T505" t="s">
        <v>21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4</v>
      </c>
      <c r="Z505" s="17" t="str" cm="1">
        <f t="array" ref="Z505">_xlfn.IFS(Y505=0,"No evidenciado",Y505=1,"Novato",Y505=2,"Principiante avanzado",Y505=3,"Competente",Y505=4,"Proficiente",Y505=5,"Master")</f>
        <v>Proficiente</v>
      </c>
      <c r="AA505" s="17">
        <v>4</v>
      </c>
      <c r="AB505" s="17" t="str" cm="1">
        <f t="array" ref="AB505">_xlfn.IFS(AA505=0,"No evidenciado",AA505=1,"Novato",AA505=2,"Principiante avanzado",AA505=3,"Competente",AA505=4,"Proficiente",AA505=5,"Master")</f>
        <v>Proficiente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325</v>
      </c>
    </row>
    <row r="506" spans="1:31" x14ac:dyDescent="0.25">
      <c r="A506" t="s">
        <v>204</v>
      </c>
      <c r="B506" t="s">
        <v>210</v>
      </c>
      <c r="C506" t="s">
        <v>185</v>
      </c>
      <c r="D506" t="s">
        <v>216</v>
      </c>
      <c r="E506" t="s">
        <v>234</v>
      </c>
      <c r="F506" t="s">
        <v>266</v>
      </c>
      <c r="G506" t="s">
        <v>299</v>
      </c>
      <c r="H506" s="4"/>
      <c r="I506" s="1">
        <f t="shared" ca="1" si="32"/>
        <v>1483</v>
      </c>
      <c r="J506" s="1" t="str">
        <f t="shared" ca="1" si="33"/>
        <v>3. Mayor a 6 meses</v>
      </c>
      <c r="K506" t="str">
        <f t="shared" si="31"/>
        <v>NO</v>
      </c>
      <c r="L506" t="s">
        <v>186</v>
      </c>
      <c r="M506" t="s">
        <v>321</v>
      </c>
      <c r="N506" t="s">
        <v>29</v>
      </c>
      <c r="O506" t="s">
        <v>29</v>
      </c>
      <c r="P506" t="str">
        <f t="shared" si="34"/>
        <v>ROGER VICENTE URBANO MAMANIInnovaciónEVALUACION ANTERIOR</v>
      </c>
      <c r="Q506" t="str">
        <f>BASE[[#This Row],[NombresCalificado]]&amp;BASE[[#This Row],[TipoEvaluacion]]</f>
        <v>ROGER VICENTE URBANO MAMANIEVALUACION ANTERIOR</v>
      </c>
      <c r="R506">
        <v>2</v>
      </c>
      <c r="S506" t="s">
        <v>4</v>
      </c>
      <c r="T506" t="s">
        <v>21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4</v>
      </c>
      <c r="Z506" s="17" t="str" cm="1">
        <f t="array" ref="Z506">_xlfn.IFS(Y506=0,"No evidenciado",Y506=1,"Novato",Y506=2,"Principiante avanzado",Y506=3,"Competente",Y506=4,"Proficiente",Y506=5,"Master")</f>
        <v>Proficiente</v>
      </c>
      <c r="AA506" s="17">
        <v>4</v>
      </c>
      <c r="AB506" s="17" t="str" cm="1">
        <f t="array" ref="AB506">_xlfn.IFS(AA506=0,"No evidenciado",AA506=1,"Novato",AA506=2,"Principiante avanzado",AA506=3,"Competente",AA506=4,"Proficiente",AA506=5,"Master")</f>
        <v>Proficiente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325</v>
      </c>
    </row>
    <row r="507" spans="1:31" x14ac:dyDescent="0.25">
      <c r="A507" t="s">
        <v>204</v>
      </c>
      <c r="B507" t="s">
        <v>210</v>
      </c>
      <c r="C507" t="s">
        <v>185</v>
      </c>
      <c r="D507" t="s">
        <v>216</v>
      </c>
      <c r="E507" t="s">
        <v>234</v>
      </c>
      <c r="F507" t="s">
        <v>266</v>
      </c>
      <c r="G507" t="s">
        <v>299</v>
      </c>
      <c r="H507" s="4"/>
      <c r="I507" s="1">
        <f t="shared" ca="1" si="32"/>
        <v>1483</v>
      </c>
      <c r="J507" s="1" t="str">
        <f t="shared" ca="1" si="33"/>
        <v>3. Mayor a 6 meses</v>
      </c>
      <c r="K507" t="str">
        <f t="shared" si="31"/>
        <v>NO</v>
      </c>
      <c r="L507" t="s">
        <v>186</v>
      </c>
      <c r="M507" t="s">
        <v>198</v>
      </c>
      <c r="N507" t="s">
        <v>187</v>
      </c>
      <c r="O507" t="s">
        <v>188</v>
      </c>
      <c r="P507" t="str">
        <f t="shared" si="34"/>
        <v>ROGER VICENTE URBANO MAMANICaptura de valorEVALUACION ANTERIOR</v>
      </c>
      <c r="Q507" t="str">
        <f>BASE[[#This Row],[NombresCalificado]]&amp;BASE[[#This Row],[TipoEvaluacion]]</f>
        <v>ROGER VICENTE URBANO MAMANIEVALUACION ANTERIOR</v>
      </c>
      <c r="R507">
        <v>2</v>
      </c>
      <c r="S507" t="s">
        <v>4</v>
      </c>
      <c r="T507" t="s">
        <v>21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4</v>
      </c>
      <c r="Z507" s="17" t="str" cm="1">
        <f t="array" ref="Z507">_xlfn.IFS(Y507=0,"No evidenciado",Y507=1,"Novato",Y507=2,"Principiante avanzado",Y507=3,"Competente",Y507=4,"Proficiente",Y507=5,"Master")</f>
        <v>Proficiente</v>
      </c>
      <c r="AA507" s="17">
        <v>4</v>
      </c>
      <c r="AB507" s="17" t="str" cm="1">
        <f t="array" ref="AB507">_xlfn.IFS(AA507=0,"No evidenciado",AA507=1,"Novato",AA507=2,"Principiante avanzado",AA507=3,"Competente",AA507=4,"Proficiente",AA507=5,"Master")</f>
        <v>Proficiente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325</v>
      </c>
    </row>
    <row r="508" spans="1:31" x14ac:dyDescent="0.25">
      <c r="A508" t="s">
        <v>204</v>
      </c>
      <c r="B508" t="s">
        <v>210</v>
      </c>
      <c r="C508" t="s">
        <v>185</v>
      </c>
      <c r="D508" t="s">
        <v>216</v>
      </c>
      <c r="E508" t="s">
        <v>234</v>
      </c>
      <c r="F508" t="s">
        <v>266</v>
      </c>
      <c r="G508" t="s">
        <v>299</v>
      </c>
      <c r="H508" s="4"/>
      <c r="I508" s="1">
        <f t="shared" ca="1" si="32"/>
        <v>1483</v>
      </c>
      <c r="J508" s="1" t="str">
        <f t="shared" ca="1" si="33"/>
        <v>3. Mayor a 6 meses</v>
      </c>
      <c r="K508" t="str">
        <f t="shared" si="31"/>
        <v>NO</v>
      </c>
      <c r="L508" t="s">
        <v>186</v>
      </c>
      <c r="M508" t="s">
        <v>322</v>
      </c>
      <c r="N508" t="s">
        <v>29</v>
      </c>
      <c r="O508" t="s">
        <v>29</v>
      </c>
      <c r="P508" t="str">
        <f t="shared" si="34"/>
        <v>ROGER VICENTE URBANO MAMANIModelos BancariosEVALUACION ANTERIOR</v>
      </c>
      <c r="Q508" t="str">
        <f>BASE[[#This Row],[NombresCalificado]]&amp;BASE[[#This Row],[TipoEvaluacion]]</f>
        <v>ROGER VICENTE URBANO MAMANIEVALUACION ANTERIOR</v>
      </c>
      <c r="R508">
        <v>3</v>
      </c>
      <c r="S508" t="s">
        <v>5</v>
      </c>
      <c r="T508" t="s">
        <v>21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4</v>
      </c>
      <c r="Z508" s="17" t="str" cm="1">
        <f t="array" ref="Z508">_xlfn.IFS(Y508=0,"No evidenciado",Y508=1,"Novato",Y508=2,"Principiante avanzado",Y508=3,"Competente",Y508=4,"Proficiente",Y508=5,"Master")</f>
        <v>Proficiente</v>
      </c>
      <c r="AA508" s="17">
        <v>4</v>
      </c>
      <c r="AB508" s="17" t="str" cm="1">
        <f t="array" ref="AB508">_xlfn.IFS(AA508=0,"No evidenciado",AA508=1,"Novato",AA508=2,"Principiante avanzado",AA508=3,"Competente",AA508=4,"Proficiente",AA508=5,"Master")</f>
        <v>Proficiente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325</v>
      </c>
    </row>
    <row r="509" spans="1:31" x14ac:dyDescent="0.25">
      <c r="A509" t="s">
        <v>204</v>
      </c>
      <c r="B509" t="s">
        <v>210</v>
      </c>
      <c r="C509" t="s">
        <v>185</v>
      </c>
      <c r="D509" t="s">
        <v>216</v>
      </c>
      <c r="E509" t="s">
        <v>234</v>
      </c>
      <c r="F509" t="s">
        <v>266</v>
      </c>
      <c r="G509" t="s">
        <v>299</v>
      </c>
      <c r="H509" s="4"/>
      <c r="I509" s="1">
        <f t="shared" ca="1" si="32"/>
        <v>1483</v>
      </c>
      <c r="J509" s="1" t="str">
        <f t="shared" ca="1" si="33"/>
        <v>3. Mayor a 6 meses</v>
      </c>
      <c r="K509" t="str">
        <f t="shared" si="31"/>
        <v>NO</v>
      </c>
      <c r="L509" t="s">
        <v>186</v>
      </c>
      <c r="M509" t="s">
        <v>323</v>
      </c>
      <c r="N509" t="s">
        <v>188</v>
      </c>
      <c r="O509" t="s">
        <v>188</v>
      </c>
      <c r="P509" t="str">
        <f t="shared" si="34"/>
        <v>ROGER VICENTE URBANO MAMANIPrincipios de seguridadEVALUACION ANTERIOR</v>
      </c>
      <c r="Q509" t="str">
        <f>BASE[[#This Row],[NombresCalificado]]&amp;BASE[[#This Row],[TipoEvaluacion]]</f>
        <v>ROGER VICENTE URBANO MAMANIEVALUACION ANTERIOR</v>
      </c>
      <c r="R509">
        <v>1</v>
      </c>
      <c r="S509" t="s">
        <v>6</v>
      </c>
      <c r="T509" t="s">
        <v>21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4</v>
      </c>
      <c r="Z509" s="17" t="str" cm="1">
        <f t="array" ref="Z509">_xlfn.IFS(Y509=0,"No evidenciado",Y509=1,"Novato",Y509=2,"Principiante avanzado",Y509=3,"Competente",Y509=4,"Proficiente",Y509=5,"Master")</f>
        <v>Proficiente</v>
      </c>
      <c r="AA509" s="17">
        <v>4</v>
      </c>
      <c r="AB509" s="17" t="str" cm="1">
        <f t="array" ref="AB509">_xlfn.IFS(AA509=0,"No evidenciado",AA509=1,"Novato",AA509=2,"Principiante avanzado",AA509=3,"Competente",AA509=4,"Proficiente",AA509=5,"Master")</f>
        <v>Proficiente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325</v>
      </c>
    </row>
    <row r="510" spans="1:31" x14ac:dyDescent="0.25">
      <c r="A510" t="s">
        <v>204</v>
      </c>
      <c r="B510" t="s">
        <v>210</v>
      </c>
      <c r="C510" t="s">
        <v>185</v>
      </c>
      <c r="D510" t="s">
        <v>216</v>
      </c>
      <c r="E510" t="s">
        <v>234</v>
      </c>
      <c r="F510" t="s">
        <v>266</v>
      </c>
      <c r="G510" t="s">
        <v>299</v>
      </c>
      <c r="H510" s="4"/>
      <c r="I510" s="1">
        <f t="shared" ca="1" si="32"/>
        <v>1483</v>
      </c>
      <c r="J510" s="1" t="str">
        <f t="shared" ca="1" si="33"/>
        <v>3. Mayor a 6 meses</v>
      </c>
      <c r="K510" t="str">
        <f t="shared" si="31"/>
        <v>NO</v>
      </c>
      <c r="L510" t="s">
        <v>186</v>
      </c>
      <c r="M510" t="s">
        <v>193</v>
      </c>
      <c r="N510" t="s">
        <v>188</v>
      </c>
      <c r="O510" t="s">
        <v>188</v>
      </c>
      <c r="P510" t="str">
        <f t="shared" si="34"/>
        <v>ROGER VICENTE URBANO MAMANICloudEVALUACION ANTERIOR</v>
      </c>
      <c r="Q510" t="str">
        <f>BASE[[#This Row],[NombresCalificado]]&amp;BASE[[#This Row],[TipoEvaluacion]]</f>
        <v>ROGER VICENTE URBANO MAMANIEVALUACION ANTERIOR</v>
      </c>
      <c r="R510">
        <v>1</v>
      </c>
      <c r="S510" t="s">
        <v>6</v>
      </c>
      <c r="T510" t="s">
        <v>21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4</v>
      </c>
      <c r="Z510" s="17" t="str" cm="1">
        <f t="array" ref="Z510">_xlfn.IFS(Y510=0,"No evidenciado",Y510=1,"Novato",Y510=2,"Principiante avanzado",Y510=3,"Competente",Y510=4,"Proficiente",Y510=5,"Master")</f>
        <v>Proficiente</v>
      </c>
      <c r="AA510" s="17">
        <v>4</v>
      </c>
      <c r="AB510" s="17" t="str" cm="1">
        <f t="array" ref="AB510">_xlfn.IFS(AA510=0,"No evidenciado",AA510=1,"Novato",AA510=2,"Principiante avanzado",AA510=3,"Competente",AA510=4,"Proficiente",AA510=5,"Master")</f>
        <v>Proficiente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325</v>
      </c>
    </row>
    <row r="511" spans="1:31" x14ac:dyDescent="0.25">
      <c r="A511" t="s">
        <v>204</v>
      </c>
      <c r="B511" t="s">
        <v>210</v>
      </c>
      <c r="C511" t="s">
        <v>185</v>
      </c>
      <c r="D511" t="s">
        <v>216</v>
      </c>
      <c r="E511" t="s">
        <v>234</v>
      </c>
      <c r="F511" t="s">
        <v>266</v>
      </c>
      <c r="G511" t="s">
        <v>299</v>
      </c>
      <c r="H511" s="4"/>
      <c r="I511" s="1">
        <f t="shared" ca="1" si="32"/>
        <v>1483</v>
      </c>
      <c r="J511" s="1" t="str">
        <f t="shared" ca="1" si="33"/>
        <v>3. Mayor a 6 meses</v>
      </c>
      <c r="K511" t="str">
        <f t="shared" si="31"/>
        <v>NO</v>
      </c>
      <c r="L511" t="s">
        <v>186</v>
      </c>
      <c r="M511" t="s">
        <v>324</v>
      </c>
      <c r="N511" t="s">
        <v>29</v>
      </c>
      <c r="O511" t="s">
        <v>29</v>
      </c>
      <c r="P511" t="str">
        <f t="shared" si="34"/>
        <v>ROGER VICENTE URBANO MAMANIFrameworks de arquitectura empresarialEVALUACION ANTERIOR</v>
      </c>
      <c r="Q511" t="str">
        <f>BASE[[#This Row],[NombresCalificado]]&amp;BASE[[#This Row],[TipoEvaluacion]]</f>
        <v>ROGER VICENTE URBANO MAMANIEVALUACION ANTERIOR</v>
      </c>
      <c r="R511">
        <v>3</v>
      </c>
      <c r="S511" t="s">
        <v>5</v>
      </c>
      <c r="T511" t="s">
        <v>21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4</v>
      </c>
      <c r="Z511" s="17" t="str" cm="1">
        <f t="array" ref="Z511">_xlfn.IFS(Y511=0,"No evidenciado",Y511=1,"Novato",Y511=2,"Principiante avanzado",Y511=3,"Competente",Y511=4,"Proficiente",Y511=5,"Master")</f>
        <v>Proficiente</v>
      </c>
      <c r="AA511" s="17">
        <v>4</v>
      </c>
      <c r="AB511" s="17" t="str" cm="1">
        <f t="array" ref="AB511">_xlfn.IFS(AA511=0,"No evidenciado",AA511=1,"Novato",AA511=2,"Principiante avanzado",AA511=3,"Competente",AA511=4,"Proficiente",AA511=5,"Master")</f>
        <v>Proficiente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325</v>
      </c>
    </row>
    <row r="512" spans="1:31" x14ac:dyDescent="0.25">
      <c r="A512" t="s">
        <v>205</v>
      </c>
      <c r="B512" t="s">
        <v>211</v>
      </c>
      <c r="C512" t="s">
        <v>185</v>
      </c>
      <c r="D512" t="s">
        <v>216</v>
      </c>
      <c r="E512" t="s">
        <v>235</v>
      </c>
      <c r="F512" t="s">
        <v>267</v>
      </c>
      <c r="G512" t="s">
        <v>300</v>
      </c>
      <c r="H512" s="4"/>
      <c r="I512" s="1">
        <f t="shared" ca="1" si="32"/>
        <v>1483</v>
      </c>
      <c r="J512" s="1" t="str">
        <f t="shared" ca="1" si="33"/>
        <v>3. Mayor a 6 meses</v>
      </c>
      <c r="K512" t="str">
        <f t="shared" si="31"/>
        <v>NO</v>
      </c>
      <c r="L512" t="s">
        <v>186</v>
      </c>
      <c r="M512" t="s">
        <v>318</v>
      </c>
      <c r="N512" t="s">
        <v>188</v>
      </c>
      <c r="O512" t="s">
        <v>188</v>
      </c>
      <c r="P512" t="str">
        <f t="shared" si="34"/>
        <v>JIMENA VICTORIA VARGAS PAREDESEvolución ágil de productos digitalesEVALUACION ANTERIOR</v>
      </c>
      <c r="Q512" t="str">
        <f>BASE[[#This Row],[NombresCalificado]]&amp;BASE[[#This Row],[TipoEvaluacion]]</f>
        <v>JIMENA VICTORIA VARGAS PAREDESEVALUACION ANTERIOR</v>
      </c>
      <c r="R512">
        <v>2</v>
      </c>
      <c r="S512" t="s">
        <v>4</v>
      </c>
      <c r="T512" t="s">
        <v>21</v>
      </c>
      <c r="U512" s="17">
        <v>1</v>
      </c>
      <c r="V512" s="17" t="str" cm="1">
        <f t="array" ref="V512">_xlfn.IFS(U512=0,"Prenovato",U512=1,"Novato",U512=2,"Principiante avanzado",U512=3,"Competente",U512=4,"Proficiente",U512=5,"Master")</f>
        <v>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325</v>
      </c>
    </row>
    <row r="513" spans="1:31" x14ac:dyDescent="0.25">
      <c r="A513" t="s">
        <v>205</v>
      </c>
      <c r="B513" t="s">
        <v>211</v>
      </c>
      <c r="C513" t="s">
        <v>185</v>
      </c>
      <c r="D513" t="s">
        <v>216</v>
      </c>
      <c r="E513" t="s">
        <v>235</v>
      </c>
      <c r="F513" t="s">
        <v>267</v>
      </c>
      <c r="G513" t="s">
        <v>300</v>
      </c>
      <c r="H513" s="4"/>
      <c r="I513" s="1">
        <f t="shared" ca="1" si="32"/>
        <v>1483</v>
      </c>
      <c r="J513" s="1" t="str">
        <f t="shared" ca="1" si="33"/>
        <v>3. Mayor a 6 meses</v>
      </c>
      <c r="K513" t="str">
        <f t="shared" si="31"/>
        <v>NO</v>
      </c>
      <c r="L513" t="s">
        <v>186</v>
      </c>
      <c r="M513" t="s">
        <v>200</v>
      </c>
      <c r="N513" t="s">
        <v>187</v>
      </c>
      <c r="O513" t="s">
        <v>188</v>
      </c>
      <c r="P513" t="str">
        <f t="shared" si="34"/>
        <v>JIMENA VICTORIA VARGAS PAREDESCustomer ExperienceEVALUACION ANTERIOR</v>
      </c>
      <c r="Q513" t="str">
        <f>BASE[[#This Row],[NombresCalificado]]&amp;BASE[[#This Row],[TipoEvaluacion]]</f>
        <v>JIMENA VICTORIA VARGAS PAREDESEVALUACION ANTERIOR</v>
      </c>
      <c r="R513">
        <v>2</v>
      </c>
      <c r="S513" t="s">
        <v>4</v>
      </c>
      <c r="T513" t="s">
        <v>21</v>
      </c>
      <c r="U513" s="17">
        <v>1</v>
      </c>
      <c r="V513" s="17" t="str" cm="1">
        <f t="array" ref="V513">_xlfn.IFS(U513=0,"Prenovato",U513=1,"Novato",U513=2,"Principiante avanzado",U513=3,"Competente",U513=4,"Proficiente",U513=5,"Master")</f>
        <v>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325</v>
      </c>
    </row>
    <row r="514" spans="1:31" x14ac:dyDescent="0.25">
      <c r="A514" t="s">
        <v>205</v>
      </c>
      <c r="B514" t="s">
        <v>211</v>
      </c>
      <c r="C514" t="s">
        <v>185</v>
      </c>
      <c r="D514" t="s">
        <v>216</v>
      </c>
      <c r="E514" t="s">
        <v>235</v>
      </c>
      <c r="F514" t="s">
        <v>267</v>
      </c>
      <c r="G514" t="s">
        <v>300</v>
      </c>
      <c r="H514" s="4"/>
      <c r="I514" s="1">
        <f t="shared" ca="1" si="32"/>
        <v>1483</v>
      </c>
      <c r="J514" s="1" t="str">
        <f t="shared" ca="1" si="33"/>
        <v>3. Mayor a 6 meses</v>
      </c>
      <c r="K514" t="str">
        <f t="shared" ref="K514:K528" si="35">IF(COUNTIFS($E$2:$E$1174,E514,$O$2:$O$1174,"PRINCIPAL",$R$2:$R$1174,0)&gt;0,"SI","NO")</f>
        <v>NO</v>
      </c>
      <c r="L514" t="s">
        <v>186</v>
      </c>
      <c r="M514" t="s">
        <v>199</v>
      </c>
      <c r="N514" t="s">
        <v>188</v>
      </c>
      <c r="O514" t="s">
        <v>188</v>
      </c>
      <c r="P514" t="str">
        <f t="shared" si="34"/>
        <v>JIMENA VICTORIA VARGAS PAREDESComplianceEVALUACION ANTERIOR</v>
      </c>
      <c r="Q514" t="str">
        <f>BASE[[#This Row],[NombresCalificado]]&amp;BASE[[#This Row],[TipoEvaluacion]]</f>
        <v>JIMENA VICTORIA VARGAS PAREDESEVALUACION ANTERIOR</v>
      </c>
      <c r="R514">
        <v>2</v>
      </c>
      <c r="S514" t="s">
        <v>4</v>
      </c>
      <c r="T514" t="s">
        <v>21</v>
      </c>
      <c r="U514" s="17">
        <v>1</v>
      </c>
      <c r="V514" s="17" t="str" cm="1">
        <f t="array" ref="V514">_xlfn.IFS(U514=0,"Prenovato",U514=1,"Novato",U514=2,"Principiante avanzado",U514=3,"Competente",U514=4,"Proficiente",U514=5,"Master")</f>
        <v>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325</v>
      </c>
    </row>
    <row r="515" spans="1:31" x14ac:dyDescent="0.25">
      <c r="A515" t="s">
        <v>205</v>
      </c>
      <c r="B515" t="s">
        <v>211</v>
      </c>
      <c r="C515" t="s">
        <v>185</v>
      </c>
      <c r="D515" t="s">
        <v>216</v>
      </c>
      <c r="E515" t="s">
        <v>235</v>
      </c>
      <c r="F515" t="s">
        <v>267</v>
      </c>
      <c r="G515" t="s">
        <v>300</v>
      </c>
      <c r="H515" s="4"/>
      <c r="I515" s="1">
        <f t="shared" ca="1" si="32"/>
        <v>1483</v>
      </c>
      <c r="J515" s="1" t="str">
        <f t="shared" ca="1" si="33"/>
        <v>3. Mayor a 6 meses</v>
      </c>
      <c r="K515" t="str">
        <f t="shared" si="35"/>
        <v>NO</v>
      </c>
      <c r="L515" t="s">
        <v>186</v>
      </c>
      <c r="M515" t="s">
        <v>317</v>
      </c>
      <c r="N515" t="s">
        <v>29</v>
      </c>
      <c r="O515" t="s">
        <v>29</v>
      </c>
      <c r="P515" t="str">
        <f t="shared" si="34"/>
        <v>JIMENA VICTORIA VARGAS PAREDESNegocio bancarioEVALUACION ANTERIOR</v>
      </c>
      <c r="Q515" t="str">
        <f>BASE[[#This Row],[NombresCalificado]]&amp;BASE[[#This Row],[TipoEvaluacion]]</f>
        <v>JIMENA VICTORIA VARGAS PAREDESEVALUACION ANTERIOR</v>
      </c>
      <c r="R515">
        <v>2</v>
      </c>
      <c r="S515" t="s">
        <v>4</v>
      </c>
      <c r="T515" t="s">
        <v>21</v>
      </c>
      <c r="U515" s="17">
        <v>1</v>
      </c>
      <c r="V515" s="17" t="str" cm="1">
        <f t="array" ref="V515">_xlfn.IFS(U515=0,"Prenovato",U515=1,"Novato",U515=2,"Principiante avanzado",U515=3,"Competente",U515=4,"Proficiente",U515=5,"Master")</f>
        <v>Novato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325</v>
      </c>
    </row>
    <row r="516" spans="1:31" x14ac:dyDescent="0.25">
      <c r="A516" t="s">
        <v>205</v>
      </c>
      <c r="B516" t="s">
        <v>211</v>
      </c>
      <c r="C516" t="s">
        <v>185</v>
      </c>
      <c r="D516" t="s">
        <v>216</v>
      </c>
      <c r="E516" t="s">
        <v>235</v>
      </c>
      <c r="F516" t="s">
        <v>267</v>
      </c>
      <c r="G516" t="s">
        <v>300</v>
      </c>
      <c r="H516" s="4"/>
      <c r="I516" s="1">
        <f t="shared" ca="1" si="32"/>
        <v>1483</v>
      </c>
      <c r="J516" s="1" t="str">
        <f t="shared" ca="1" si="33"/>
        <v>3. Mayor a 6 meses</v>
      </c>
      <c r="K516" t="str">
        <f t="shared" si="35"/>
        <v>NO</v>
      </c>
      <c r="L516" t="s">
        <v>186</v>
      </c>
      <c r="M516" t="s">
        <v>316</v>
      </c>
      <c r="N516" t="s">
        <v>187</v>
      </c>
      <c r="O516" t="s">
        <v>188</v>
      </c>
      <c r="P516" t="str">
        <f t="shared" si="34"/>
        <v>JIMENA VICTORIA VARGAS PAREDESPlataforma de soluciones BCPEVALUACION ANTERIOR</v>
      </c>
      <c r="Q516" t="str">
        <f>BASE[[#This Row],[NombresCalificado]]&amp;BASE[[#This Row],[TipoEvaluacion]]</f>
        <v>JIMENA VICTORIA VARGAS PAREDESEVALUACION ANTERIOR</v>
      </c>
      <c r="R516">
        <v>2</v>
      </c>
      <c r="S516" t="s">
        <v>4</v>
      </c>
      <c r="T516" t="s">
        <v>21</v>
      </c>
      <c r="U516" s="17">
        <v>1</v>
      </c>
      <c r="V516" s="17" t="str" cm="1">
        <f t="array" ref="V516">_xlfn.IFS(U516=0,"Prenovato",U516=1,"Novato",U516=2,"Principiante avanzado",U516=3,"Competente",U516=4,"Proficiente",U516=5,"Master")</f>
        <v>Novato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325</v>
      </c>
    </row>
    <row r="517" spans="1:31" x14ac:dyDescent="0.25">
      <c r="A517" t="s">
        <v>205</v>
      </c>
      <c r="B517" t="s">
        <v>211</v>
      </c>
      <c r="C517" t="s">
        <v>185</v>
      </c>
      <c r="D517" t="s">
        <v>216</v>
      </c>
      <c r="E517" t="s">
        <v>235</v>
      </c>
      <c r="F517" t="s">
        <v>267</v>
      </c>
      <c r="G517" t="s">
        <v>300</v>
      </c>
      <c r="H517" s="4"/>
      <c r="I517" s="1">
        <f t="shared" ca="1" si="32"/>
        <v>1483</v>
      </c>
      <c r="J517" s="1" t="str">
        <f t="shared" ca="1" si="33"/>
        <v>3. Mayor a 6 meses</v>
      </c>
      <c r="K517" t="str">
        <f t="shared" si="35"/>
        <v>NO</v>
      </c>
      <c r="L517" t="s">
        <v>186</v>
      </c>
      <c r="M517" t="s">
        <v>315</v>
      </c>
      <c r="N517" t="s">
        <v>29</v>
      </c>
      <c r="O517" t="s">
        <v>29</v>
      </c>
      <c r="P517" t="str">
        <f t="shared" si="34"/>
        <v>JIMENA VICTORIA VARGAS PAREDESModeladoEVALUACION ANTERIOR</v>
      </c>
      <c r="Q517" t="str">
        <f>BASE[[#This Row],[NombresCalificado]]&amp;BASE[[#This Row],[TipoEvaluacion]]</f>
        <v>JIMENA VICTORIA VARGAS PAREDESEVALUACION ANTERIOR</v>
      </c>
      <c r="R517">
        <v>2</v>
      </c>
      <c r="S517" t="s">
        <v>4</v>
      </c>
      <c r="T517" t="s">
        <v>21</v>
      </c>
      <c r="U517" s="17">
        <v>1</v>
      </c>
      <c r="V517" s="17" t="str" cm="1">
        <f t="array" ref="V517">_xlfn.IFS(U517=0,"Prenovato",U517=1,"Novato",U517=2,"Principiante avanzado",U517=3,"Competente",U517=4,"Proficiente",U517=5,"Master")</f>
        <v>Novato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325</v>
      </c>
    </row>
    <row r="518" spans="1:31" x14ac:dyDescent="0.25">
      <c r="A518" t="s">
        <v>205</v>
      </c>
      <c r="B518" t="s">
        <v>211</v>
      </c>
      <c r="C518" t="s">
        <v>185</v>
      </c>
      <c r="D518" t="s">
        <v>216</v>
      </c>
      <c r="E518" t="s">
        <v>235</v>
      </c>
      <c r="F518" t="s">
        <v>267</v>
      </c>
      <c r="G518" t="s">
        <v>300</v>
      </c>
      <c r="H518" s="4"/>
      <c r="I518" s="1">
        <f t="shared" ca="1" si="32"/>
        <v>1483</v>
      </c>
      <c r="J518" s="1" t="str">
        <f t="shared" ca="1" si="33"/>
        <v>3. Mayor a 6 meses</v>
      </c>
      <c r="K518" t="str">
        <f t="shared" si="35"/>
        <v>NO</v>
      </c>
      <c r="L518" t="s">
        <v>186</v>
      </c>
      <c r="M518" t="s">
        <v>314</v>
      </c>
      <c r="N518" t="s">
        <v>187</v>
      </c>
      <c r="O518" t="s">
        <v>188</v>
      </c>
      <c r="P518" t="str">
        <f t="shared" si="34"/>
        <v>JIMENA VICTORIA VARGAS PAREDESSoluciones de industriaEVALUACION ANTERIOR</v>
      </c>
      <c r="Q518" t="str">
        <f>BASE[[#This Row],[NombresCalificado]]&amp;BASE[[#This Row],[TipoEvaluacion]]</f>
        <v>JIMENA VICTORIA VARGAS PAREDESEVALUACION ANTERIOR</v>
      </c>
      <c r="R518">
        <v>2</v>
      </c>
      <c r="S518" t="s">
        <v>4</v>
      </c>
      <c r="T518" t="s">
        <v>21</v>
      </c>
      <c r="U518" s="17">
        <v>1</v>
      </c>
      <c r="V518" s="17" t="str" cm="1">
        <f t="array" ref="V518">_xlfn.IFS(U518=0,"Prenovato",U518=1,"Novato",U518=2,"Principiante avanzado",U518=3,"Competente",U518=4,"Proficiente",U518=5,"Master")</f>
        <v>Novato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325</v>
      </c>
    </row>
    <row r="519" spans="1:31" x14ac:dyDescent="0.25">
      <c r="A519" t="s">
        <v>205</v>
      </c>
      <c r="B519" t="s">
        <v>211</v>
      </c>
      <c r="C519" t="s">
        <v>185</v>
      </c>
      <c r="D519" t="s">
        <v>216</v>
      </c>
      <c r="E519" t="s">
        <v>235</v>
      </c>
      <c r="F519" t="s">
        <v>267</v>
      </c>
      <c r="G519" t="s">
        <v>300</v>
      </c>
      <c r="H519" s="4"/>
      <c r="I519" s="1">
        <f t="shared" ca="1" si="32"/>
        <v>1483</v>
      </c>
      <c r="J519" s="1" t="str">
        <f t="shared" ca="1" si="33"/>
        <v>3. Mayor a 6 meses</v>
      </c>
      <c r="K519" t="str">
        <f t="shared" si="35"/>
        <v>NO</v>
      </c>
      <c r="L519" t="s">
        <v>186</v>
      </c>
      <c r="M519" t="s">
        <v>197</v>
      </c>
      <c r="N519" t="s">
        <v>187</v>
      </c>
      <c r="O519" t="s">
        <v>188</v>
      </c>
      <c r="P519" t="str">
        <f t="shared" si="34"/>
        <v>JIMENA VICTORIA VARGAS PAREDESArquitectura de datos BCPEVALUACION ANTERIOR</v>
      </c>
      <c r="Q519" t="str">
        <f>BASE[[#This Row],[NombresCalificado]]&amp;BASE[[#This Row],[TipoEvaluacion]]</f>
        <v>JIMENA VICTORIA VARGAS PAREDESEVALUACION ANTERIOR</v>
      </c>
      <c r="R519">
        <v>2</v>
      </c>
      <c r="S519" t="s">
        <v>4</v>
      </c>
      <c r="T519" t="s">
        <v>21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325</v>
      </c>
    </row>
    <row r="520" spans="1:31" x14ac:dyDescent="0.25">
      <c r="A520" t="s">
        <v>205</v>
      </c>
      <c r="B520" t="s">
        <v>211</v>
      </c>
      <c r="C520" t="s">
        <v>185</v>
      </c>
      <c r="D520" t="s">
        <v>216</v>
      </c>
      <c r="E520" t="s">
        <v>235</v>
      </c>
      <c r="F520" t="s">
        <v>267</v>
      </c>
      <c r="G520" t="s">
        <v>300</v>
      </c>
      <c r="H520" s="4"/>
      <c r="I520" s="1">
        <f t="shared" ca="1" si="32"/>
        <v>1483</v>
      </c>
      <c r="J520" s="1" t="str">
        <f t="shared" ca="1" si="33"/>
        <v>3. Mayor a 6 meses</v>
      </c>
      <c r="K520" t="str">
        <f t="shared" si="35"/>
        <v>NO</v>
      </c>
      <c r="L520" t="s">
        <v>186</v>
      </c>
      <c r="M520" t="s">
        <v>313</v>
      </c>
      <c r="N520" t="s">
        <v>188</v>
      </c>
      <c r="O520" t="s">
        <v>188</v>
      </c>
      <c r="P520" t="str">
        <f t="shared" si="34"/>
        <v>JIMENA VICTORIA VARGAS PAREDESPatrones de arquitectura tecnológicaEVALUACION ANTERIOR</v>
      </c>
      <c r="Q520" t="str">
        <f>BASE[[#This Row],[NombresCalificado]]&amp;BASE[[#This Row],[TipoEvaluacion]]</f>
        <v>JIMENA VICTORIA VARGAS PAREDESEVALUACION ANTERIOR</v>
      </c>
      <c r="R520">
        <v>2</v>
      </c>
      <c r="S520" t="s">
        <v>4</v>
      </c>
      <c r="T520" t="s">
        <v>21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325</v>
      </c>
    </row>
    <row r="521" spans="1:31" x14ac:dyDescent="0.25">
      <c r="A521" t="s">
        <v>205</v>
      </c>
      <c r="B521" t="s">
        <v>211</v>
      </c>
      <c r="C521" t="s">
        <v>185</v>
      </c>
      <c r="D521" t="s">
        <v>216</v>
      </c>
      <c r="E521" t="s">
        <v>235</v>
      </c>
      <c r="F521" t="s">
        <v>267</v>
      </c>
      <c r="G521" t="s">
        <v>300</v>
      </c>
      <c r="H521" s="4"/>
      <c r="I521" s="1">
        <f t="shared" ca="1" si="32"/>
        <v>1483</v>
      </c>
      <c r="J521" s="1" t="str">
        <f t="shared" ca="1" si="33"/>
        <v>3. Mayor a 6 meses</v>
      </c>
      <c r="K521" t="str">
        <f t="shared" si="35"/>
        <v>NO</v>
      </c>
      <c r="L521" t="s">
        <v>186</v>
      </c>
      <c r="M521" t="s">
        <v>193</v>
      </c>
      <c r="N521" t="s">
        <v>188</v>
      </c>
      <c r="O521" t="s">
        <v>188</v>
      </c>
      <c r="P521" t="str">
        <f t="shared" si="34"/>
        <v>JIMENA VICTORIA VARGAS PAREDESCloudEVALUACION ANTERIOR</v>
      </c>
      <c r="Q521" t="str">
        <f>BASE[[#This Row],[NombresCalificado]]&amp;BASE[[#This Row],[TipoEvaluacion]]</f>
        <v>JIMENA VICTORIA VARGAS PAREDESEVALUACION ANTERIOR</v>
      </c>
      <c r="R521">
        <v>1</v>
      </c>
      <c r="S521" t="s">
        <v>6</v>
      </c>
      <c r="T521" t="s">
        <v>21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325</v>
      </c>
    </row>
    <row r="522" spans="1:31" x14ac:dyDescent="0.25">
      <c r="A522" t="s">
        <v>205</v>
      </c>
      <c r="B522" t="s">
        <v>211</v>
      </c>
      <c r="C522" t="s">
        <v>185</v>
      </c>
      <c r="D522" t="s">
        <v>216</v>
      </c>
      <c r="E522" t="s">
        <v>235</v>
      </c>
      <c r="F522" t="s">
        <v>267</v>
      </c>
      <c r="G522" t="s">
        <v>300</v>
      </c>
      <c r="H522" s="4"/>
      <c r="I522" s="1">
        <f t="shared" ca="1" si="32"/>
        <v>1483</v>
      </c>
      <c r="J522" s="1" t="str">
        <f t="shared" ca="1" si="33"/>
        <v>3. Mayor a 6 meses</v>
      </c>
      <c r="K522" t="str">
        <f t="shared" si="35"/>
        <v>NO</v>
      </c>
      <c r="L522" t="s">
        <v>186</v>
      </c>
      <c r="M522" t="s">
        <v>324</v>
      </c>
      <c r="N522" t="s">
        <v>29</v>
      </c>
      <c r="O522" t="s">
        <v>29</v>
      </c>
      <c r="P522" t="str">
        <f t="shared" si="34"/>
        <v>JIMENA VICTORIA VARGAS PAREDESFrameworks de arquitectura empresarialEVALUACION ANTERIOR</v>
      </c>
      <c r="Q522" t="str">
        <f>BASE[[#This Row],[NombresCalificado]]&amp;BASE[[#This Row],[TipoEvaluacion]]</f>
        <v>JIMENA VICTORIA VARGAS PAREDESEVALUACION ANTERIOR</v>
      </c>
      <c r="R522">
        <v>2</v>
      </c>
      <c r="S522" t="s">
        <v>4</v>
      </c>
      <c r="T522" t="s">
        <v>21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325</v>
      </c>
    </row>
    <row r="523" spans="1:31" x14ac:dyDescent="0.25">
      <c r="A523" t="s">
        <v>205</v>
      </c>
      <c r="B523" t="s">
        <v>211</v>
      </c>
      <c r="C523" t="s">
        <v>185</v>
      </c>
      <c r="D523" t="s">
        <v>216</v>
      </c>
      <c r="E523" t="s">
        <v>235</v>
      </c>
      <c r="F523" t="s">
        <v>267</v>
      </c>
      <c r="G523" t="s">
        <v>300</v>
      </c>
      <c r="H523" s="4"/>
      <c r="I523" s="1">
        <f t="shared" ca="1" si="32"/>
        <v>1483</v>
      </c>
      <c r="J523" s="1" t="str">
        <f t="shared" ca="1" si="33"/>
        <v>3. Mayor a 6 meses</v>
      </c>
      <c r="K523" t="str">
        <f t="shared" si="35"/>
        <v>NO</v>
      </c>
      <c r="L523" t="s">
        <v>186</v>
      </c>
      <c r="M523" t="s">
        <v>323</v>
      </c>
      <c r="N523" t="s">
        <v>188</v>
      </c>
      <c r="O523" t="s">
        <v>188</v>
      </c>
      <c r="P523" t="str">
        <f t="shared" si="34"/>
        <v>JIMENA VICTORIA VARGAS PAREDESPrincipios de seguridadEVALUACION ANTERIOR</v>
      </c>
      <c r="Q523" t="str">
        <f>BASE[[#This Row],[NombresCalificado]]&amp;BASE[[#This Row],[TipoEvaluacion]]</f>
        <v>JIMENA VICTORIA VARGAS PAREDESEVALUACION ANTERIOR</v>
      </c>
      <c r="R523">
        <v>1</v>
      </c>
      <c r="S523" t="s">
        <v>6</v>
      </c>
      <c r="T523" t="s">
        <v>21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325</v>
      </c>
    </row>
    <row r="524" spans="1:31" x14ac:dyDescent="0.25">
      <c r="A524" t="s">
        <v>205</v>
      </c>
      <c r="B524" t="s">
        <v>211</v>
      </c>
      <c r="C524" t="s">
        <v>185</v>
      </c>
      <c r="D524" t="s">
        <v>216</v>
      </c>
      <c r="E524" t="s">
        <v>235</v>
      </c>
      <c r="F524" t="s">
        <v>267</v>
      </c>
      <c r="G524" t="s">
        <v>300</v>
      </c>
      <c r="H524" s="4"/>
      <c r="I524" s="1">
        <f t="shared" ca="1" si="32"/>
        <v>1483</v>
      </c>
      <c r="J524" s="1" t="str">
        <f t="shared" ca="1" si="33"/>
        <v>3. Mayor a 6 meses</v>
      </c>
      <c r="K524" t="str">
        <f t="shared" si="35"/>
        <v>NO</v>
      </c>
      <c r="L524" t="s">
        <v>186</v>
      </c>
      <c r="M524" t="s">
        <v>322</v>
      </c>
      <c r="N524" t="s">
        <v>29</v>
      </c>
      <c r="O524" t="s">
        <v>29</v>
      </c>
      <c r="P524" t="str">
        <f t="shared" si="34"/>
        <v>JIMENA VICTORIA VARGAS PAREDESModelos BancariosEVALUACION ANTERIOR</v>
      </c>
      <c r="Q524" t="str">
        <f>BASE[[#This Row],[NombresCalificado]]&amp;BASE[[#This Row],[TipoEvaluacion]]</f>
        <v>JIMENA VICTORIA VARGAS PAREDESEVALUACION ANTERIOR</v>
      </c>
      <c r="R524">
        <v>2</v>
      </c>
      <c r="S524" t="s">
        <v>4</v>
      </c>
      <c r="T524" t="s">
        <v>21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325</v>
      </c>
    </row>
    <row r="525" spans="1:31" x14ac:dyDescent="0.25">
      <c r="A525" t="s">
        <v>205</v>
      </c>
      <c r="B525" t="s">
        <v>211</v>
      </c>
      <c r="C525" t="s">
        <v>185</v>
      </c>
      <c r="D525" t="s">
        <v>216</v>
      </c>
      <c r="E525" t="s">
        <v>235</v>
      </c>
      <c r="F525" t="s">
        <v>267</v>
      </c>
      <c r="G525" t="s">
        <v>300</v>
      </c>
      <c r="H525" s="4"/>
      <c r="I525" s="1">
        <f t="shared" ca="1" si="32"/>
        <v>1483</v>
      </c>
      <c r="J525" s="1" t="str">
        <f t="shared" ca="1" si="33"/>
        <v>3. Mayor a 6 meses</v>
      </c>
      <c r="K525" t="str">
        <f t="shared" si="35"/>
        <v>NO</v>
      </c>
      <c r="L525" t="s">
        <v>186</v>
      </c>
      <c r="M525" t="s">
        <v>198</v>
      </c>
      <c r="N525" t="s">
        <v>187</v>
      </c>
      <c r="O525" t="s">
        <v>188</v>
      </c>
      <c r="P525" t="str">
        <f t="shared" si="34"/>
        <v>JIMENA VICTORIA VARGAS PAREDESCaptura de valorEVALUACION ANTERIOR</v>
      </c>
      <c r="Q525" t="str">
        <f>BASE[[#This Row],[NombresCalificado]]&amp;BASE[[#This Row],[TipoEvaluacion]]</f>
        <v>JIMENA VICTORIA VARGAS PAREDESEVALUACION ANTERIOR</v>
      </c>
      <c r="R525">
        <v>1</v>
      </c>
      <c r="S525" t="s">
        <v>6</v>
      </c>
      <c r="T525" t="s">
        <v>21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325</v>
      </c>
    </row>
    <row r="526" spans="1:31" x14ac:dyDescent="0.25">
      <c r="A526" t="s">
        <v>205</v>
      </c>
      <c r="B526" t="s">
        <v>211</v>
      </c>
      <c r="C526" t="s">
        <v>185</v>
      </c>
      <c r="D526" t="s">
        <v>216</v>
      </c>
      <c r="E526" t="s">
        <v>235</v>
      </c>
      <c r="F526" t="s">
        <v>267</v>
      </c>
      <c r="G526" t="s">
        <v>300</v>
      </c>
      <c r="H526" s="4"/>
      <c r="I526" s="1">
        <f t="shared" ref="I526:I528" ca="1" si="36">DATEDIF(H526,TODAY(),"m")</f>
        <v>1483</v>
      </c>
      <c r="J526" s="1" t="str">
        <f t="shared" ref="J526:J528" ca="1" si="37">IF(I526&lt;=3,"1. Menor o igual a 3 meses",IF(I526&lt;=6,"2. Entre 4 - 6 meses","3. Mayor a 6 meses"))</f>
        <v>3. Mayor a 6 meses</v>
      </c>
      <c r="K526" t="str">
        <f t="shared" si="35"/>
        <v>NO</v>
      </c>
      <c r="L526" t="s">
        <v>186</v>
      </c>
      <c r="M526" t="s">
        <v>321</v>
      </c>
      <c r="N526" t="s">
        <v>29</v>
      </c>
      <c r="O526" t="s">
        <v>29</v>
      </c>
      <c r="P526" t="str">
        <f t="shared" si="34"/>
        <v>JIMENA VICTORIA VARGAS PAREDESInnovaciónEVALUACION ANTERIOR</v>
      </c>
      <c r="Q526" t="str">
        <f>BASE[[#This Row],[NombresCalificado]]&amp;BASE[[#This Row],[TipoEvaluacion]]</f>
        <v>JIMENA VICTORIA VARGAS PAREDESEVALUACION ANTERIOR</v>
      </c>
      <c r="R526">
        <v>1</v>
      </c>
      <c r="S526" t="s">
        <v>6</v>
      </c>
      <c r="T526" t="s">
        <v>21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325</v>
      </c>
    </row>
    <row r="527" spans="1:31" x14ac:dyDescent="0.25">
      <c r="A527" t="s">
        <v>205</v>
      </c>
      <c r="B527" t="s">
        <v>211</v>
      </c>
      <c r="C527" t="s">
        <v>185</v>
      </c>
      <c r="D527" t="s">
        <v>216</v>
      </c>
      <c r="E527" t="s">
        <v>235</v>
      </c>
      <c r="F527" t="s">
        <v>267</v>
      </c>
      <c r="G527" t="s">
        <v>300</v>
      </c>
      <c r="H527" s="4"/>
      <c r="I527" s="1">
        <f t="shared" ca="1" si="36"/>
        <v>1483</v>
      </c>
      <c r="J527" s="1" t="str">
        <f t="shared" ca="1" si="37"/>
        <v>3. Mayor a 6 meses</v>
      </c>
      <c r="K527" t="str">
        <f t="shared" si="35"/>
        <v>NO</v>
      </c>
      <c r="L527" t="s">
        <v>186</v>
      </c>
      <c r="M527" t="s">
        <v>320</v>
      </c>
      <c r="N527" t="s">
        <v>188</v>
      </c>
      <c r="O527" t="s">
        <v>188</v>
      </c>
      <c r="P527" t="str">
        <f t="shared" si="34"/>
        <v>JIMENA VICTORIA VARGAS PAREDESGestión de cambiosEVALUACION ANTERIOR</v>
      </c>
      <c r="Q527" t="str">
        <f>BASE[[#This Row],[NombresCalificado]]&amp;BASE[[#This Row],[TipoEvaluacion]]</f>
        <v>JIMENA VICTORIA VARGAS PAREDESEVALUACION ANTERIOR</v>
      </c>
      <c r="R527">
        <v>1</v>
      </c>
      <c r="S527" t="s">
        <v>6</v>
      </c>
      <c r="T527" t="s">
        <v>21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325</v>
      </c>
    </row>
    <row r="528" spans="1:31" x14ac:dyDescent="0.25">
      <c r="A528" t="s">
        <v>205</v>
      </c>
      <c r="B528" t="s">
        <v>211</v>
      </c>
      <c r="C528" t="s">
        <v>185</v>
      </c>
      <c r="D528" t="s">
        <v>216</v>
      </c>
      <c r="E528" t="s">
        <v>235</v>
      </c>
      <c r="F528" t="s">
        <v>267</v>
      </c>
      <c r="G528" t="s">
        <v>300</v>
      </c>
      <c r="H528" s="4"/>
      <c r="I528" s="1">
        <f t="shared" ca="1" si="36"/>
        <v>1483</v>
      </c>
      <c r="J528" s="1" t="str">
        <f t="shared" ca="1" si="37"/>
        <v>3. Mayor a 6 meses</v>
      </c>
      <c r="K528" t="str">
        <f t="shared" si="35"/>
        <v>NO</v>
      </c>
      <c r="L528" t="s">
        <v>186</v>
      </c>
      <c r="M528" t="s">
        <v>319</v>
      </c>
      <c r="N528" t="s">
        <v>187</v>
      </c>
      <c r="O528" t="s">
        <v>188</v>
      </c>
      <c r="P528" t="str">
        <f t="shared" si="34"/>
        <v>JIMENA VICTORIA VARGAS PAREDESStory TellingEVALUACION ANTERIOR</v>
      </c>
      <c r="Q528" t="str">
        <f>BASE[[#This Row],[NombresCalificado]]&amp;BASE[[#This Row],[TipoEvaluacion]]</f>
        <v>JIMENA VICTORIA VARGAS PAREDESEVALUACION ANTERIOR</v>
      </c>
      <c r="R528">
        <v>2</v>
      </c>
      <c r="S528" t="s">
        <v>4</v>
      </c>
      <c r="T528" t="s">
        <v>21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325</v>
      </c>
    </row>
    <row r="529" spans="1:31" x14ac:dyDescent="0.25">
      <c r="A529" t="s">
        <v>206</v>
      </c>
      <c r="B529" t="s">
        <v>212</v>
      </c>
      <c r="C529" t="s">
        <v>185</v>
      </c>
      <c r="D529" t="s">
        <v>216</v>
      </c>
      <c r="E529" t="s">
        <v>236</v>
      </c>
      <c r="F529" t="s">
        <v>268</v>
      </c>
      <c r="G529" t="s">
        <v>301</v>
      </c>
      <c r="H529" s="4"/>
      <c r="I529" s="1">
        <f t="shared" ref="I529:I592" ca="1" si="38">DATEDIF(H529,TODAY(),"m")</f>
        <v>1483</v>
      </c>
      <c r="J529" s="1" t="str">
        <f t="shared" ref="J529:J592" ca="1" si="39">IF(I529&lt;=3,"1. Menor o igual a 3 meses",IF(I529&lt;=6,"2. Entre 4 - 6 meses","3. Mayor a 6 meses"))</f>
        <v>3. Mayor a 6 meses</v>
      </c>
      <c r="K529" t="str">
        <f t="shared" ref="K529:K592" si="40">IF(COUNTIFS($E$2:$E$1174,E529,$O$2:$O$1174,"PRINCIPAL",$R$2:$R$1174,0)&gt;0,"SI","NO")</f>
        <v>NO</v>
      </c>
      <c r="L529" t="s">
        <v>186</v>
      </c>
      <c r="M529" t="s">
        <v>319</v>
      </c>
      <c r="N529" t="s">
        <v>187</v>
      </c>
      <c r="O529" t="s">
        <v>188</v>
      </c>
      <c r="P529" t="str">
        <f t="shared" ref="P529:P592" si="41">F529&amp;M529&amp;AE529</f>
        <v>XAVIER ALBERTO GUTIERREZ CORALStory TellingEVALUACION ANTERIOR</v>
      </c>
      <c r="Q529" t="str">
        <f>BASE[[#This Row],[NombresCalificado]]&amp;BASE[[#This Row],[TipoEvaluacion]]</f>
        <v>XAVIER ALBERTO GUTIERREZ CORALEVALUACION ANTERIOR</v>
      </c>
      <c r="R529">
        <v>4</v>
      </c>
      <c r="S529" t="s">
        <v>7</v>
      </c>
      <c r="T529" t="s">
        <v>21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325</v>
      </c>
    </row>
    <row r="530" spans="1:31" x14ac:dyDescent="0.25">
      <c r="A530" t="s">
        <v>206</v>
      </c>
      <c r="B530" t="s">
        <v>212</v>
      </c>
      <c r="C530" t="s">
        <v>185</v>
      </c>
      <c r="D530" t="s">
        <v>216</v>
      </c>
      <c r="E530" t="s">
        <v>236</v>
      </c>
      <c r="F530" t="s">
        <v>268</v>
      </c>
      <c r="G530" t="s">
        <v>301</v>
      </c>
      <c r="H530" s="4"/>
      <c r="I530" s="1">
        <f t="shared" ca="1" si="38"/>
        <v>1483</v>
      </c>
      <c r="J530" s="1" t="str">
        <f t="shared" ca="1" si="39"/>
        <v>3. Mayor a 6 meses</v>
      </c>
      <c r="K530" t="str">
        <f t="shared" si="40"/>
        <v>NO</v>
      </c>
      <c r="L530" t="s">
        <v>186</v>
      </c>
      <c r="M530" t="s">
        <v>320</v>
      </c>
      <c r="N530" t="s">
        <v>188</v>
      </c>
      <c r="O530" t="s">
        <v>188</v>
      </c>
      <c r="P530" t="str">
        <f t="shared" si="41"/>
        <v>XAVIER ALBERTO GUTIERREZ CORALGestión de cambiosEVALUACION ANTERIOR</v>
      </c>
      <c r="Q530" t="str">
        <f>BASE[[#This Row],[NombresCalificado]]&amp;BASE[[#This Row],[TipoEvaluacion]]</f>
        <v>XAVIER ALBERTO GUTIERREZ CORALEVALUACION ANTERIOR</v>
      </c>
      <c r="R530">
        <v>2</v>
      </c>
      <c r="S530" t="s">
        <v>4</v>
      </c>
      <c r="T530" t="s">
        <v>21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4</v>
      </c>
      <c r="AB530" s="17" t="str" cm="1">
        <f t="array" ref="AB530">_xlfn.IFS(AA530=0,"No evidenciado",AA530=1,"Novato",AA530=2,"Principiante avanzado",AA530=3,"Competente",AA530=4,"Proficiente",AA530=5,"Master")</f>
        <v>Proficiente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325</v>
      </c>
    </row>
    <row r="531" spans="1:31" x14ac:dyDescent="0.25">
      <c r="A531" t="s">
        <v>206</v>
      </c>
      <c r="B531" t="s">
        <v>212</v>
      </c>
      <c r="C531" t="s">
        <v>185</v>
      </c>
      <c r="D531" t="s">
        <v>216</v>
      </c>
      <c r="E531" t="s">
        <v>236</v>
      </c>
      <c r="F531" t="s">
        <v>268</v>
      </c>
      <c r="G531" t="s">
        <v>301</v>
      </c>
      <c r="H531" s="4"/>
      <c r="I531" s="1">
        <f t="shared" ca="1" si="38"/>
        <v>1483</v>
      </c>
      <c r="J531" s="1" t="str">
        <f t="shared" ca="1" si="39"/>
        <v>3. Mayor a 6 meses</v>
      </c>
      <c r="K531" t="str">
        <f t="shared" si="40"/>
        <v>NO</v>
      </c>
      <c r="L531" t="s">
        <v>186</v>
      </c>
      <c r="M531" t="s">
        <v>199</v>
      </c>
      <c r="N531" t="s">
        <v>188</v>
      </c>
      <c r="O531" t="s">
        <v>188</v>
      </c>
      <c r="P531" t="str">
        <f t="shared" si="41"/>
        <v>XAVIER ALBERTO GUTIERREZ CORALComplianceEVALUACION ANTERIOR</v>
      </c>
      <c r="Q531" t="str">
        <f>BASE[[#This Row],[NombresCalificado]]&amp;BASE[[#This Row],[TipoEvaluacion]]</f>
        <v>XAVIER ALBERTO GUTIERREZ CORALEVALUACION ANTERIOR</v>
      </c>
      <c r="R531">
        <v>3</v>
      </c>
      <c r="S531" t="s">
        <v>5</v>
      </c>
      <c r="T531" t="s">
        <v>21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4</v>
      </c>
      <c r="AB531" s="17" t="str" cm="1">
        <f t="array" ref="AB531">_xlfn.IFS(AA531=0,"No evidenciado",AA531=1,"Novato",AA531=2,"Principiante avanzado",AA531=3,"Competente",AA531=4,"Proficiente",AA531=5,"Master")</f>
        <v>Proficiente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325</v>
      </c>
    </row>
    <row r="532" spans="1:31" x14ac:dyDescent="0.25">
      <c r="A532" t="s">
        <v>206</v>
      </c>
      <c r="B532" t="s">
        <v>212</v>
      </c>
      <c r="C532" t="s">
        <v>185</v>
      </c>
      <c r="D532" t="s">
        <v>216</v>
      </c>
      <c r="E532" t="s">
        <v>236</v>
      </c>
      <c r="F532" t="s">
        <v>268</v>
      </c>
      <c r="G532" t="s">
        <v>301</v>
      </c>
      <c r="H532" s="4"/>
      <c r="I532" s="1">
        <f t="shared" ca="1" si="38"/>
        <v>1483</v>
      </c>
      <c r="J532" s="1" t="str">
        <f t="shared" ca="1" si="39"/>
        <v>3. Mayor a 6 meses</v>
      </c>
      <c r="K532" t="str">
        <f t="shared" si="40"/>
        <v>NO</v>
      </c>
      <c r="L532" t="s">
        <v>186</v>
      </c>
      <c r="M532" t="s">
        <v>200</v>
      </c>
      <c r="N532" t="s">
        <v>187</v>
      </c>
      <c r="O532" t="s">
        <v>188</v>
      </c>
      <c r="P532" t="str">
        <f t="shared" si="41"/>
        <v>XAVIER ALBERTO GUTIERREZ CORALCustomer ExperienceEVALUACION ANTERIOR</v>
      </c>
      <c r="Q532" t="str">
        <f>BASE[[#This Row],[NombresCalificado]]&amp;BASE[[#This Row],[TipoEvaluacion]]</f>
        <v>XAVIER ALBERTO GUTIERREZ CORALEVALUACION ANTERIOR</v>
      </c>
      <c r="R532">
        <v>2</v>
      </c>
      <c r="S532" t="s">
        <v>4</v>
      </c>
      <c r="T532" t="s">
        <v>21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4</v>
      </c>
      <c r="AB532" s="17" t="str" cm="1">
        <f t="array" ref="AB532">_xlfn.IFS(AA532=0,"No evidenciado",AA532=1,"Novato",AA532=2,"Principiante avanzado",AA532=3,"Competente",AA532=4,"Proficiente",AA532=5,"Master")</f>
        <v>Proficiente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325</v>
      </c>
    </row>
    <row r="533" spans="1:31" x14ac:dyDescent="0.25">
      <c r="A533" t="s">
        <v>206</v>
      </c>
      <c r="B533" t="s">
        <v>212</v>
      </c>
      <c r="C533" t="s">
        <v>185</v>
      </c>
      <c r="D533" t="s">
        <v>216</v>
      </c>
      <c r="E533" t="s">
        <v>236</v>
      </c>
      <c r="F533" t="s">
        <v>268</v>
      </c>
      <c r="G533" t="s">
        <v>301</v>
      </c>
      <c r="H533" s="4"/>
      <c r="I533" s="1">
        <f t="shared" ca="1" si="38"/>
        <v>1483</v>
      </c>
      <c r="J533" s="1" t="str">
        <f t="shared" ca="1" si="39"/>
        <v>3. Mayor a 6 meses</v>
      </c>
      <c r="K533" t="str">
        <f t="shared" si="40"/>
        <v>NO</v>
      </c>
      <c r="L533" t="s">
        <v>186</v>
      </c>
      <c r="M533" t="s">
        <v>318</v>
      </c>
      <c r="N533" t="s">
        <v>188</v>
      </c>
      <c r="O533" t="s">
        <v>188</v>
      </c>
      <c r="P533" t="str">
        <f t="shared" si="41"/>
        <v>XAVIER ALBERTO GUTIERREZ CORALEvolución ágil de productos digitalesEVALUACION ANTERIOR</v>
      </c>
      <c r="Q533" t="str">
        <f>BASE[[#This Row],[NombresCalificado]]&amp;BASE[[#This Row],[TipoEvaluacion]]</f>
        <v>XAVIER ALBERTO GUTIERREZ CORALEVALUACION ANTERIOR</v>
      </c>
      <c r="R533">
        <v>4</v>
      </c>
      <c r="S533" t="s">
        <v>7</v>
      </c>
      <c r="T533" t="s">
        <v>21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4</v>
      </c>
      <c r="AB533" s="17" t="str" cm="1">
        <f t="array" ref="AB533">_xlfn.IFS(AA533=0,"No evidenciado",AA533=1,"Novato",AA533=2,"Principiante avanzado",AA533=3,"Competente",AA533=4,"Proficiente",AA533=5,"Master")</f>
        <v>Proficiente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325</v>
      </c>
    </row>
    <row r="534" spans="1:31" x14ac:dyDescent="0.25">
      <c r="A534" t="s">
        <v>206</v>
      </c>
      <c r="B534" t="s">
        <v>212</v>
      </c>
      <c r="C534" t="s">
        <v>185</v>
      </c>
      <c r="D534" t="s">
        <v>216</v>
      </c>
      <c r="E534" t="s">
        <v>236</v>
      </c>
      <c r="F534" t="s">
        <v>268</v>
      </c>
      <c r="G534" t="s">
        <v>301</v>
      </c>
      <c r="H534" s="4"/>
      <c r="I534" s="1">
        <f t="shared" ca="1" si="38"/>
        <v>1483</v>
      </c>
      <c r="J534" s="1" t="str">
        <f t="shared" ca="1" si="39"/>
        <v>3. Mayor a 6 meses</v>
      </c>
      <c r="K534" t="str">
        <f t="shared" si="40"/>
        <v>NO</v>
      </c>
      <c r="L534" t="s">
        <v>186</v>
      </c>
      <c r="M534" t="s">
        <v>317</v>
      </c>
      <c r="N534" t="s">
        <v>29</v>
      </c>
      <c r="O534" t="s">
        <v>29</v>
      </c>
      <c r="P534" t="str">
        <f t="shared" si="41"/>
        <v>XAVIER ALBERTO GUTIERREZ CORALNegocio bancarioEVALUACION ANTERIOR</v>
      </c>
      <c r="Q534" t="str">
        <f>BASE[[#This Row],[NombresCalificado]]&amp;BASE[[#This Row],[TipoEvaluacion]]</f>
        <v>XAVIER ALBERTO GUTIERREZ CORALEVALUACION ANTERIOR</v>
      </c>
      <c r="R534">
        <v>4</v>
      </c>
      <c r="S534" t="s">
        <v>7</v>
      </c>
      <c r="T534" t="s">
        <v>21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4</v>
      </c>
      <c r="AB534" s="17" t="str" cm="1">
        <f t="array" ref="AB534">_xlfn.IFS(AA534=0,"No evidenciado",AA534=1,"Novato",AA534=2,"Principiante avanzado",AA534=3,"Competente",AA534=4,"Proficiente",AA534=5,"Master")</f>
        <v>Proficiente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325</v>
      </c>
    </row>
    <row r="535" spans="1:31" x14ac:dyDescent="0.25">
      <c r="A535" t="s">
        <v>206</v>
      </c>
      <c r="B535" t="s">
        <v>212</v>
      </c>
      <c r="C535" t="s">
        <v>185</v>
      </c>
      <c r="D535" t="s">
        <v>216</v>
      </c>
      <c r="E535" t="s">
        <v>236</v>
      </c>
      <c r="F535" t="s">
        <v>268</v>
      </c>
      <c r="G535" t="s">
        <v>301</v>
      </c>
      <c r="H535" s="4"/>
      <c r="I535" s="1">
        <f t="shared" ca="1" si="38"/>
        <v>1483</v>
      </c>
      <c r="J535" s="1" t="str">
        <f t="shared" ca="1" si="39"/>
        <v>3. Mayor a 6 meses</v>
      </c>
      <c r="K535" t="str">
        <f t="shared" si="40"/>
        <v>NO</v>
      </c>
      <c r="L535" t="s">
        <v>186</v>
      </c>
      <c r="M535" t="s">
        <v>316</v>
      </c>
      <c r="N535" t="s">
        <v>187</v>
      </c>
      <c r="O535" t="s">
        <v>188</v>
      </c>
      <c r="P535" t="str">
        <f t="shared" si="41"/>
        <v>XAVIER ALBERTO GUTIERREZ CORALPlataforma de soluciones BCPEVALUACION ANTERIOR</v>
      </c>
      <c r="Q535" t="str">
        <f>BASE[[#This Row],[NombresCalificado]]&amp;BASE[[#This Row],[TipoEvaluacion]]</f>
        <v>XAVIER ALBERTO GUTIERREZ CORALEVALUACION ANTERIOR</v>
      </c>
      <c r="R535">
        <v>4</v>
      </c>
      <c r="S535" t="s">
        <v>7</v>
      </c>
      <c r="T535" t="s">
        <v>21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4</v>
      </c>
      <c r="AB535" s="17" t="str" cm="1">
        <f t="array" ref="AB535">_xlfn.IFS(AA535=0,"No evidenciado",AA535=1,"Novato",AA535=2,"Principiante avanzado",AA535=3,"Competente",AA535=4,"Proficiente",AA535=5,"Master")</f>
        <v>Proficiente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325</v>
      </c>
    </row>
    <row r="536" spans="1:31" x14ac:dyDescent="0.25">
      <c r="A536" t="s">
        <v>206</v>
      </c>
      <c r="B536" t="s">
        <v>212</v>
      </c>
      <c r="C536" t="s">
        <v>185</v>
      </c>
      <c r="D536" t="s">
        <v>216</v>
      </c>
      <c r="E536" t="s">
        <v>236</v>
      </c>
      <c r="F536" t="s">
        <v>268</v>
      </c>
      <c r="G536" t="s">
        <v>301</v>
      </c>
      <c r="H536" s="4"/>
      <c r="I536" s="1">
        <f t="shared" ca="1" si="38"/>
        <v>1483</v>
      </c>
      <c r="J536" s="1" t="str">
        <f t="shared" ca="1" si="39"/>
        <v>3. Mayor a 6 meses</v>
      </c>
      <c r="K536" t="str">
        <f t="shared" si="40"/>
        <v>NO</v>
      </c>
      <c r="L536" t="s">
        <v>186</v>
      </c>
      <c r="M536" t="s">
        <v>315</v>
      </c>
      <c r="N536" t="s">
        <v>29</v>
      </c>
      <c r="O536" t="s">
        <v>29</v>
      </c>
      <c r="P536" t="str">
        <f t="shared" si="41"/>
        <v>XAVIER ALBERTO GUTIERREZ CORALModeladoEVALUACION ANTERIOR</v>
      </c>
      <c r="Q536" t="str">
        <f>BASE[[#This Row],[NombresCalificado]]&amp;BASE[[#This Row],[TipoEvaluacion]]</f>
        <v>XAVIER ALBERTO GUTIERREZ CORALEVALUACION ANTERIOR</v>
      </c>
      <c r="R536">
        <v>3</v>
      </c>
      <c r="S536" t="s">
        <v>5</v>
      </c>
      <c r="T536" t="s">
        <v>21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4</v>
      </c>
      <c r="AB536" s="17" t="str" cm="1">
        <f t="array" ref="AB536">_xlfn.IFS(AA536=0,"No evidenciado",AA536=1,"Novato",AA536=2,"Principiante avanzado",AA536=3,"Competente",AA536=4,"Proficiente",AA536=5,"Master")</f>
        <v>Proficiente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325</v>
      </c>
    </row>
    <row r="537" spans="1:31" x14ac:dyDescent="0.25">
      <c r="A537" t="s">
        <v>206</v>
      </c>
      <c r="B537" t="s">
        <v>212</v>
      </c>
      <c r="C537" t="s">
        <v>185</v>
      </c>
      <c r="D537" t="s">
        <v>216</v>
      </c>
      <c r="E537" t="s">
        <v>236</v>
      </c>
      <c r="F537" t="s">
        <v>268</v>
      </c>
      <c r="G537" t="s">
        <v>301</v>
      </c>
      <c r="H537" s="4"/>
      <c r="I537" s="1">
        <f t="shared" ca="1" si="38"/>
        <v>1483</v>
      </c>
      <c r="J537" s="1" t="str">
        <f t="shared" ca="1" si="39"/>
        <v>3. Mayor a 6 meses</v>
      </c>
      <c r="K537" t="str">
        <f t="shared" si="40"/>
        <v>NO</v>
      </c>
      <c r="L537" t="s">
        <v>186</v>
      </c>
      <c r="M537" t="s">
        <v>313</v>
      </c>
      <c r="N537" t="s">
        <v>188</v>
      </c>
      <c r="O537" t="s">
        <v>188</v>
      </c>
      <c r="P537" t="str">
        <f t="shared" si="41"/>
        <v>XAVIER ALBERTO GUTIERREZ CORALPatrones de arquitectura tecnológicaEVALUACION ANTERIOR</v>
      </c>
      <c r="Q537" t="str">
        <f>BASE[[#This Row],[NombresCalificado]]&amp;BASE[[#This Row],[TipoEvaluacion]]</f>
        <v>XAVIER ALBERTO GUTIERREZ CORALEVALUACION ANTERIOR</v>
      </c>
      <c r="R537">
        <v>3</v>
      </c>
      <c r="S537" t="s">
        <v>5</v>
      </c>
      <c r="T537" t="s">
        <v>21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4</v>
      </c>
      <c r="AB537" s="17" t="str" cm="1">
        <f t="array" ref="AB537">_xlfn.IFS(AA537=0,"No evidenciado",AA537=1,"Novato",AA537=2,"Principiante avanzado",AA537=3,"Competente",AA537=4,"Proficiente",AA537=5,"Master")</f>
        <v>Proficiente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325</v>
      </c>
    </row>
    <row r="538" spans="1:31" x14ac:dyDescent="0.25">
      <c r="A538" t="s">
        <v>206</v>
      </c>
      <c r="B538" t="s">
        <v>212</v>
      </c>
      <c r="C538" t="s">
        <v>185</v>
      </c>
      <c r="D538" t="s">
        <v>216</v>
      </c>
      <c r="E538" t="s">
        <v>236</v>
      </c>
      <c r="F538" t="s">
        <v>268</v>
      </c>
      <c r="G538" t="s">
        <v>301</v>
      </c>
      <c r="H538" s="4"/>
      <c r="I538" s="1">
        <f t="shared" ca="1" si="38"/>
        <v>1483</v>
      </c>
      <c r="J538" s="1" t="str">
        <f t="shared" ca="1" si="39"/>
        <v>3. Mayor a 6 meses</v>
      </c>
      <c r="K538" t="str">
        <f t="shared" si="40"/>
        <v>NO</v>
      </c>
      <c r="L538" t="s">
        <v>186</v>
      </c>
      <c r="M538" t="s">
        <v>314</v>
      </c>
      <c r="N538" t="s">
        <v>187</v>
      </c>
      <c r="O538" t="s">
        <v>188</v>
      </c>
      <c r="P538" t="str">
        <f t="shared" si="41"/>
        <v>XAVIER ALBERTO GUTIERREZ CORALSoluciones de industriaEVALUACION ANTERIOR</v>
      </c>
      <c r="Q538" t="str">
        <f>BASE[[#This Row],[NombresCalificado]]&amp;BASE[[#This Row],[TipoEvaluacion]]</f>
        <v>XAVIER ALBERTO GUTIERREZ CORALEVALUACION ANTERIOR</v>
      </c>
      <c r="R538">
        <v>4</v>
      </c>
      <c r="S538" t="s">
        <v>7</v>
      </c>
      <c r="T538" t="s">
        <v>21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4</v>
      </c>
      <c r="AB538" s="17" t="str" cm="1">
        <f t="array" ref="AB538">_xlfn.IFS(AA538=0,"No evidenciado",AA538=1,"Novato",AA538=2,"Principiante avanzado",AA538=3,"Competente",AA538=4,"Proficiente",AA538=5,"Master")</f>
        <v>Proficiente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325</v>
      </c>
    </row>
    <row r="539" spans="1:31" x14ac:dyDescent="0.25">
      <c r="A539" t="s">
        <v>206</v>
      </c>
      <c r="B539" t="s">
        <v>212</v>
      </c>
      <c r="C539" t="s">
        <v>185</v>
      </c>
      <c r="D539" t="s">
        <v>216</v>
      </c>
      <c r="E539" t="s">
        <v>236</v>
      </c>
      <c r="F539" t="s">
        <v>268</v>
      </c>
      <c r="G539" t="s">
        <v>301</v>
      </c>
      <c r="H539" s="4"/>
      <c r="I539" s="1">
        <f t="shared" ca="1" si="38"/>
        <v>1483</v>
      </c>
      <c r="J539" s="1" t="str">
        <f t="shared" ca="1" si="39"/>
        <v>3. Mayor a 6 meses</v>
      </c>
      <c r="K539" t="str">
        <f t="shared" si="40"/>
        <v>NO</v>
      </c>
      <c r="L539" t="s">
        <v>186</v>
      </c>
      <c r="M539" t="s">
        <v>197</v>
      </c>
      <c r="N539" t="s">
        <v>187</v>
      </c>
      <c r="O539" t="s">
        <v>188</v>
      </c>
      <c r="P539" t="str">
        <f t="shared" si="41"/>
        <v>XAVIER ALBERTO GUTIERREZ CORALArquitectura de datos BCPEVALUACION ANTERIOR</v>
      </c>
      <c r="Q539" t="str">
        <f>BASE[[#This Row],[NombresCalificado]]&amp;BASE[[#This Row],[TipoEvaluacion]]</f>
        <v>XAVIER ALBERTO GUTIERREZ CORALEVALUACION ANTERIOR</v>
      </c>
      <c r="R539">
        <v>3</v>
      </c>
      <c r="S539" t="s">
        <v>5</v>
      </c>
      <c r="T539" t="s">
        <v>21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4</v>
      </c>
      <c r="AB539" s="17" t="str" cm="1">
        <f t="array" ref="AB539">_xlfn.IFS(AA539=0,"No evidenciado",AA539=1,"Novato",AA539=2,"Principiante avanzado",AA539=3,"Competente",AA539=4,"Proficiente",AA539=5,"Master")</f>
        <v>Proficiente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325</v>
      </c>
    </row>
    <row r="540" spans="1:31" x14ac:dyDescent="0.25">
      <c r="A540" t="s">
        <v>206</v>
      </c>
      <c r="B540" t="s">
        <v>212</v>
      </c>
      <c r="C540" t="s">
        <v>185</v>
      </c>
      <c r="D540" t="s">
        <v>216</v>
      </c>
      <c r="E540" t="s">
        <v>236</v>
      </c>
      <c r="F540" t="s">
        <v>268</v>
      </c>
      <c r="G540" t="s">
        <v>301</v>
      </c>
      <c r="H540" s="4"/>
      <c r="I540" s="1">
        <f t="shared" ca="1" si="38"/>
        <v>1483</v>
      </c>
      <c r="J540" s="1" t="str">
        <f t="shared" ca="1" si="39"/>
        <v>3. Mayor a 6 meses</v>
      </c>
      <c r="K540" t="str">
        <f t="shared" si="40"/>
        <v>NO</v>
      </c>
      <c r="L540" t="s">
        <v>186</v>
      </c>
      <c r="M540" t="s">
        <v>193</v>
      </c>
      <c r="N540" t="s">
        <v>188</v>
      </c>
      <c r="O540" t="s">
        <v>188</v>
      </c>
      <c r="P540" t="str">
        <f t="shared" si="41"/>
        <v>XAVIER ALBERTO GUTIERREZ CORALCloudEVALUACION ANTERIOR</v>
      </c>
      <c r="Q540" t="str">
        <f>BASE[[#This Row],[NombresCalificado]]&amp;BASE[[#This Row],[TipoEvaluacion]]</f>
        <v>XAVIER ALBERTO GUTIERREZ CORALEVALUACION ANTERIOR</v>
      </c>
      <c r="R540">
        <v>1</v>
      </c>
      <c r="S540" t="s">
        <v>6</v>
      </c>
      <c r="T540" t="s">
        <v>21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4</v>
      </c>
      <c r="AB540" s="17" t="str" cm="1">
        <f t="array" ref="AB540">_xlfn.IFS(AA540=0,"No evidenciado",AA540=1,"Novato",AA540=2,"Principiante avanzado",AA540=3,"Competente",AA540=4,"Proficiente",AA540=5,"Master")</f>
        <v>Proficiente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325</v>
      </c>
    </row>
    <row r="541" spans="1:31" x14ac:dyDescent="0.25">
      <c r="A541" t="s">
        <v>206</v>
      </c>
      <c r="B541" t="s">
        <v>212</v>
      </c>
      <c r="C541" t="s">
        <v>185</v>
      </c>
      <c r="D541" t="s">
        <v>216</v>
      </c>
      <c r="E541" t="s">
        <v>236</v>
      </c>
      <c r="F541" t="s">
        <v>268</v>
      </c>
      <c r="G541" t="s">
        <v>301</v>
      </c>
      <c r="H541" s="4"/>
      <c r="I541" s="1">
        <f t="shared" ca="1" si="38"/>
        <v>1483</v>
      </c>
      <c r="J541" s="1" t="str">
        <f t="shared" ca="1" si="39"/>
        <v>3. Mayor a 6 meses</v>
      </c>
      <c r="K541" t="str">
        <f t="shared" si="40"/>
        <v>NO</v>
      </c>
      <c r="L541" t="s">
        <v>186</v>
      </c>
      <c r="M541" t="s">
        <v>322</v>
      </c>
      <c r="N541" t="s">
        <v>29</v>
      </c>
      <c r="O541" t="s">
        <v>29</v>
      </c>
      <c r="P541" t="str">
        <f t="shared" si="41"/>
        <v>XAVIER ALBERTO GUTIERREZ CORALModelos BancariosEVALUACION ANTERIOR</v>
      </c>
      <c r="Q541" t="str">
        <f>BASE[[#This Row],[NombresCalificado]]&amp;BASE[[#This Row],[TipoEvaluacion]]</f>
        <v>XAVIER ALBERTO GUTIERREZ CORALEVALUACION ANTERIOR</v>
      </c>
      <c r="R541">
        <v>4</v>
      </c>
      <c r="S541" t="s">
        <v>7</v>
      </c>
      <c r="T541" t="s">
        <v>21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4</v>
      </c>
      <c r="Z541" s="17" t="str" cm="1">
        <f t="array" ref="Z541">_xlfn.IFS(Y541=0,"No evidenciado",Y541=1,"Novato",Y541=2,"Principiante avanzado",Y541=3,"Competente",Y541=4,"Proficiente",Y541=5,"Master")</f>
        <v>Proficiente</v>
      </c>
      <c r="AA541" s="17">
        <v>4</v>
      </c>
      <c r="AB541" s="17" t="str" cm="1">
        <f t="array" ref="AB541">_xlfn.IFS(AA541=0,"No evidenciado",AA541=1,"Novato",AA541=2,"Principiante avanzado",AA541=3,"Competente",AA541=4,"Proficiente",AA541=5,"Master")</f>
        <v>Proficiente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325</v>
      </c>
    </row>
    <row r="542" spans="1:31" x14ac:dyDescent="0.25">
      <c r="A542" t="s">
        <v>206</v>
      </c>
      <c r="B542" t="s">
        <v>212</v>
      </c>
      <c r="C542" t="s">
        <v>185</v>
      </c>
      <c r="D542" t="s">
        <v>216</v>
      </c>
      <c r="E542" t="s">
        <v>236</v>
      </c>
      <c r="F542" t="s">
        <v>268</v>
      </c>
      <c r="G542" t="s">
        <v>301</v>
      </c>
      <c r="H542" s="4"/>
      <c r="I542" s="1">
        <f t="shared" ca="1" si="38"/>
        <v>1483</v>
      </c>
      <c r="J542" s="1" t="str">
        <f t="shared" ca="1" si="39"/>
        <v>3. Mayor a 6 meses</v>
      </c>
      <c r="K542" t="str">
        <f t="shared" si="40"/>
        <v>NO</v>
      </c>
      <c r="L542" t="s">
        <v>186</v>
      </c>
      <c r="M542" t="s">
        <v>324</v>
      </c>
      <c r="N542" t="s">
        <v>29</v>
      </c>
      <c r="O542" t="s">
        <v>29</v>
      </c>
      <c r="P542" t="str">
        <f t="shared" si="41"/>
        <v>XAVIER ALBERTO GUTIERREZ CORALFrameworks de arquitectura empresarialEVALUACION ANTERIOR</v>
      </c>
      <c r="Q542" t="str">
        <f>BASE[[#This Row],[NombresCalificado]]&amp;BASE[[#This Row],[TipoEvaluacion]]</f>
        <v>XAVIER ALBERTO GUTIERREZ CORALEVALUACION ANTERIOR</v>
      </c>
      <c r="R542">
        <v>3</v>
      </c>
      <c r="S542" t="s">
        <v>5</v>
      </c>
      <c r="T542" t="s">
        <v>21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4</v>
      </c>
      <c r="Z542" s="17" t="str" cm="1">
        <f t="array" ref="Z542">_xlfn.IFS(Y542=0,"No evidenciado",Y542=1,"Novato",Y542=2,"Principiante avanzado",Y542=3,"Competente",Y542=4,"Proficiente",Y542=5,"Master")</f>
        <v>Proficiente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325</v>
      </c>
    </row>
    <row r="543" spans="1:31" x14ac:dyDescent="0.25">
      <c r="A543" t="s">
        <v>206</v>
      </c>
      <c r="B543" t="s">
        <v>212</v>
      </c>
      <c r="C543" t="s">
        <v>185</v>
      </c>
      <c r="D543" t="s">
        <v>216</v>
      </c>
      <c r="E543" t="s">
        <v>236</v>
      </c>
      <c r="F543" t="s">
        <v>268</v>
      </c>
      <c r="G543" t="s">
        <v>301</v>
      </c>
      <c r="H543" s="4"/>
      <c r="I543" s="1">
        <f t="shared" ca="1" si="38"/>
        <v>1483</v>
      </c>
      <c r="J543" s="1" t="str">
        <f t="shared" ca="1" si="39"/>
        <v>3. Mayor a 6 meses</v>
      </c>
      <c r="K543" t="str">
        <f t="shared" si="40"/>
        <v>NO</v>
      </c>
      <c r="L543" t="s">
        <v>186</v>
      </c>
      <c r="M543" t="s">
        <v>323</v>
      </c>
      <c r="N543" t="s">
        <v>188</v>
      </c>
      <c r="O543" t="s">
        <v>188</v>
      </c>
      <c r="P543" t="str">
        <f t="shared" si="41"/>
        <v>XAVIER ALBERTO GUTIERREZ CORALPrincipios de seguridadEVALUACION ANTERIOR</v>
      </c>
      <c r="Q543" t="str">
        <f>BASE[[#This Row],[NombresCalificado]]&amp;BASE[[#This Row],[TipoEvaluacion]]</f>
        <v>XAVIER ALBERTO GUTIERREZ CORALEVALUACION ANTERIOR</v>
      </c>
      <c r="R543">
        <v>2</v>
      </c>
      <c r="S543" t="s">
        <v>4</v>
      </c>
      <c r="T543" t="s">
        <v>21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4</v>
      </c>
      <c r="Z543" s="17" t="str" cm="1">
        <f t="array" ref="Z543">_xlfn.IFS(Y543=0,"No evidenciado",Y543=1,"Novato",Y543=2,"Principiante avanzado",Y543=3,"Competente",Y543=4,"Proficiente",Y543=5,"Master")</f>
        <v>Proficiente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325</v>
      </c>
    </row>
    <row r="544" spans="1:31" x14ac:dyDescent="0.25">
      <c r="A544" t="s">
        <v>206</v>
      </c>
      <c r="B544" t="s">
        <v>212</v>
      </c>
      <c r="C544" t="s">
        <v>185</v>
      </c>
      <c r="D544" t="s">
        <v>216</v>
      </c>
      <c r="E544" t="s">
        <v>236</v>
      </c>
      <c r="F544" t="s">
        <v>268</v>
      </c>
      <c r="G544" t="s">
        <v>301</v>
      </c>
      <c r="H544" s="4"/>
      <c r="I544" s="1">
        <f t="shared" ca="1" si="38"/>
        <v>1483</v>
      </c>
      <c r="J544" s="1" t="str">
        <f t="shared" ca="1" si="39"/>
        <v>3. Mayor a 6 meses</v>
      </c>
      <c r="K544" t="str">
        <f t="shared" si="40"/>
        <v>NO</v>
      </c>
      <c r="L544" t="s">
        <v>186</v>
      </c>
      <c r="M544" t="s">
        <v>321</v>
      </c>
      <c r="N544" t="s">
        <v>29</v>
      </c>
      <c r="O544" t="s">
        <v>29</v>
      </c>
      <c r="P544" t="str">
        <f t="shared" si="41"/>
        <v>XAVIER ALBERTO GUTIERREZ CORALInnovaciónEVALUACION ANTERIOR</v>
      </c>
      <c r="Q544" t="str">
        <f>BASE[[#This Row],[NombresCalificado]]&amp;BASE[[#This Row],[TipoEvaluacion]]</f>
        <v>XAVIER ALBERTO GUTIERREZ CORALEVALUACION ANTERIOR</v>
      </c>
      <c r="R544">
        <v>2</v>
      </c>
      <c r="S544" t="s">
        <v>4</v>
      </c>
      <c r="T544" t="s">
        <v>21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4</v>
      </c>
      <c r="Z544" s="17" t="str" cm="1">
        <f t="array" ref="Z544">_xlfn.IFS(Y544=0,"No evidenciado",Y544=1,"Novato",Y544=2,"Principiante avanzado",Y544=3,"Competente",Y544=4,"Proficiente",Y544=5,"Master")</f>
        <v>Proficiente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325</v>
      </c>
    </row>
    <row r="545" spans="1:31" x14ac:dyDescent="0.25">
      <c r="A545" t="s">
        <v>206</v>
      </c>
      <c r="B545" t="s">
        <v>212</v>
      </c>
      <c r="C545" t="s">
        <v>185</v>
      </c>
      <c r="D545" t="s">
        <v>216</v>
      </c>
      <c r="E545" t="s">
        <v>236</v>
      </c>
      <c r="F545" t="s">
        <v>268</v>
      </c>
      <c r="G545" t="s">
        <v>301</v>
      </c>
      <c r="H545" s="4"/>
      <c r="I545" s="1">
        <f t="shared" ca="1" si="38"/>
        <v>1483</v>
      </c>
      <c r="J545" s="1" t="str">
        <f t="shared" ca="1" si="39"/>
        <v>3. Mayor a 6 meses</v>
      </c>
      <c r="K545" t="str">
        <f t="shared" si="40"/>
        <v>NO</v>
      </c>
      <c r="L545" t="s">
        <v>186</v>
      </c>
      <c r="M545" t="s">
        <v>198</v>
      </c>
      <c r="N545" t="s">
        <v>187</v>
      </c>
      <c r="O545" t="s">
        <v>188</v>
      </c>
      <c r="P545" t="str">
        <f t="shared" si="41"/>
        <v>XAVIER ALBERTO GUTIERREZ CORALCaptura de valorEVALUACION ANTERIOR</v>
      </c>
      <c r="Q545" t="str">
        <f>BASE[[#This Row],[NombresCalificado]]&amp;BASE[[#This Row],[TipoEvaluacion]]</f>
        <v>XAVIER ALBERTO GUTIERREZ CORALEVALUACION ANTERIOR</v>
      </c>
      <c r="R545">
        <v>2</v>
      </c>
      <c r="S545" t="s">
        <v>4</v>
      </c>
      <c r="T545" t="s">
        <v>21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4</v>
      </c>
      <c r="Z545" s="17" t="str" cm="1">
        <f t="array" ref="Z545">_xlfn.IFS(Y545=0,"No evidenciado",Y545=1,"Novato",Y545=2,"Principiante avanzado",Y545=3,"Competente",Y545=4,"Proficiente",Y545=5,"Master")</f>
        <v>Proficiente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325</v>
      </c>
    </row>
    <row r="546" spans="1:31" x14ac:dyDescent="0.25">
      <c r="A546" t="s">
        <v>204</v>
      </c>
      <c r="B546" t="s">
        <v>210</v>
      </c>
      <c r="C546" t="s">
        <v>185</v>
      </c>
      <c r="D546" t="s">
        <v>216</v>
      </c>
      <c r="E546" t="s">
        <v>237</v>
      </c>
      <c r="F546" t="s">
        <v>269</v>
      </c>
      <c r="H546" s="4"/>
      <c r="I546" s="1">
        <f t="shared" ca="1" si="38"/>
        <v>1483</v>
      </c>
      <c r="J546" s="1" t="str">
        <f t="shared" ca="1" si="39"/>
        <v>3. Mayor a 6 meses</v>
      </c>
      <c r="K546" t="str">
        <f t="shared" si="40"/>
        <v>NO</v>
      </c>
      <c r="L546" t="s">
        <v>186</v>
      </c>
      <c r="M546" t="s">
        <v>193</v>
      </c>
      <c r="N546" t="s">
        <v>188</v>
      </c>
      <c r="O546" t="s">
        <v>188</v>
      </c>
      <c r="P546" t="str">
        <f t="shared" si="41"/>
        <v>SERGIO MAYORGA MARQUEZCloudEVALUACION ANTERIOR</v>
      </c>
      <c r="Q546" t="str">
        <f>BASE[[#This Row],[NombresCalificado]]&amp;BASE[[#This Row],[TipoEvaluacion]]</f>
        <v>SERGIO MAYORGA MARQUEZEVALUACION ANTERIOR</v>
      </c>
      <c r="R546">
        <v>1</v>
      </c>
      <c r="S546" t="s">
        <v>6</v>
      </c>
      <c r="T546" t="s">
        <v>21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325</v>
      </c>
    </row>
    <row r="547" spans="1:31" x14ac:dyDescent="0.25">
      <c r="A547" t="s">
        <v>204</v>
      </c>
      <c r="B547" t="s">
        <v>210</v>
      </c>
      <c r="C547" t="s">
        <v>185</v>
      </c>
      <c r="D547" t="s">
        <v>216</v>
      </c>
      <c r="E547" t="s">
        <v>237</v>
      </c>
      <c r="F547" t="s">
        <v>269</v>
      </c>
      <c r="H547" s="4"/>
      <c r="I547" s="1">
        <f t="shared" ca="1" si="38"/>
        <v>1483</v>
      </c>
      <c r="J547" s="1" t="str">
        <f t="shared" ca="1" si="39"/>
        <v>3. Mayor a 6 meses</v>
      </c>
      <c r="K547" t="str">
        <f t="shared" si="40"/>
        <v>NO</v>
      </c>
      <c r="L547" t="s">
        <v>186</v>
      </c>
      <c r="M547" t="s">
        <v>313</v>
      </c>
      <c r="N547" t="s">
        <v>188</v>
      </c>
      <c r="O547" t="s">
        <v>188</v>
      </c>
      <c r="P547" t="str">
        <f t="shared" si="41"/>
        <v>SERGIO MAYORGA MARQUEZPatrones de arquitectura tecnológicaEVALUACION ANTERIOR</v>
      </c>
      <c r="Q547" t="str">
        <f>BASE[[#This Row],[NombresCalificado]]&amp;BASE[[#This Row],[TipoEvaluacion]]</f>
        <v>SERGIO MAYORGA MARQUEZEVALUACION ANTERIOR</v>
      </c>
      <c r="R547">
        <v>2</v>
      </c>
      <c r="S547" t="s">
        <v>4</v>
      </c>
      <c r="T547" t="s">
        <v>21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325</v>
      </c>
    </row>
    <row r="548" spans="1:31" x14ac:dyDescent="0.25">
      <c r="A548" t="s">
        <v>204</v>
      </c>
      <c r="B548" t="s">
        <v>210</v>
      </c>
      <c r="C548" t="s">
        <v>185</v>
      </c>
      <c r="D548" t="s">
        <v>216</v>
      </c>
      <c r="E548" t="s">
        <v>237</v>
      </c>
      <c r="F548" t="s">
        <v>269</v>
      </c>
      <c r="H548" s="4"/>
      <c r="I548" s="1">
        <f t="shared" ca="1" si="38"/>
        <v>1483</v>
      </c>
      <c r="J548" s="1" t="str">
        <f t="shared" ca="1" si="39"/>
        <v>3. Mayor a 6 meses</v>
      </c>
      <c r="K548" t="str">
        <f t="shared" si="40"/>
        <v>NO</v>
      </c>
      <c r="L548" t="s">
        <v>186</v>
      </c>
      <c r="M548" t="s">
        <v>318</v>
      </c>
      <c r="N548" t="s">
        <v>188</v>
      </c>
      <c r="O548" t="s">
        <v>188</v>
      </c>
      <c r="P548" t="str">
        <f t="shared" si="41"/>
        <v>SERGIO MAYORGA MARQUEZEvolución ágil de productos digitalesEVALUACION ANTERIOR</v>
      </c>
      <c r="Q548" t="str">
        <f>BASE[[#This Row],[NombresCalificado]]&amp;BASE[[#This Row],[TipoEvaluacion]]</f>
        <v>SERGIO MAYORGA MARQUEZEVALUACION ANTERIOR</v>
      </c>
      <c r="R548">
        <v>2</v>
      </c>
      <c r="S548" t="s">
        <v>4</v>
      </c>
      <c r="T548" t="s">
        <v>21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1</v>
      </c>
      <c r="AD548" s="17" t="str" cm="1">
        <f t="array" ref="AD548">_xlfn.IFS(AC548=0,"Prenovato",AC548=1,"Novato",AC548=2,"Principiante avanzado",AC548=3,"Competente",AC548=4,"Proficiente",AC548=5,"Master")</f>
        <v>Novato</v>
      </c>
      <c r="AE548" s="17" t="s">
        <v>325</v>
      </c>
    </row>
    <row r="549" spans="1:31" x14ac:dyDescent="0.25">
      <c r="A549" t="s">
        <v>204</v>
      </c>
      <c r="B549" t="s">
        <v>210</v>
      </c>
      <c r="C549" t="s">
        <v>185</v>
      </c>
      <c r="D549" t="s">
        <v>216</v>
      </c>
      <c r="E549" t="s">
        <v>237</v>
      </c>
      <c r="F549" t="s">
        <v>269</v>
      </c>
      <c r="H549" s="4"/>
      <c r="I549" s="1">
        <f t="shared" ca="1" si="38"/>
        <v>1483</v>
      </c>
      <c r="J549" s="1" t="str">
        <f t="shared" ca="1" si="39"/>
        <v>3. Mayor a 6 meses</v>
      </c>
      <c r="K549" t="str">
        <f t="shared" si="40"/>
        <v>NO</v>
      </c>
      <c r="L549" t="s">
        <v>186</v>
      </c>
      <c r="M549" t="s">
        <v>200</v>
      </c>
      <c r="N549" t="s">
        <v>187</v>
      </c>
      <c r="O549" t="s">
        <v>188</v>
      </c>
      <c r="P549" t="str">
        <f t="shared" si="41"/>
        <v>SERGIO MAYORGA MARQUEZCustomer ExperienceEVALUACION ANTERIOR</v>
      </c>
      <c r="Q549" t="str">
        <f>BASE[[#This Row],[NombresCalificado]]&amp;BASE[[#This Row],[TipoEvaluacion]]</f>
        <v>SERGIO MAYORGA MARQUEZEVALUACION ANTERIOR</v>
      </c>
      <c r="R549">
        <v>1</v>
      </c>
      <c r="S549" t="s">
        <v>6</v>
      </c>
      <c r="T549" t="s">
        <v>21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1</v>
      </c>
      <c r="AD549" s="17" t="str" cm="1">
        <f t="array" ref="AD549">_xlfn.IFS(AC549=0,"Prenovato",AC549=1,"Novato",AC549=2,"Principiante avanzado",AC549=3,"Competente",AC549=4,"Proficiente",AC549=5,"Master")</f>
        <v>Novato</v>
      </c>
      <c r="AE549" s="17" t="s">
        <v>325</v>
      </c>
    </row>
    <row r="550" spans="1:31" x14ac:dyDescent="0.25">
      <c r="A550" t="s">
        <v>204</v>
      </c>
      <c r="B550" t="s">
        <v>210</v>
      </c>
      <c r="C550" t="s">
        <v>185</v>
      </c>
      <c r="D550" t="s">
        <v>216</v>
      </c>
      <c r="E550" t="s">
        <v>237</v>
      </c>
      <c r="F550" t="s">
        <v>269</v>
      </c>
      <c r="H550" s="4"/>
      <c r="I550" s="1">
        <f t="shared" ca="1" si="38"/>
        <v>1483</v>
      </c>
      <c r="J550" s="1" t="str">
        <f t="shared" ca="1" si="39"/>
        <v>3. Mayor a 6 meses</v>
      </c>
      <c r="K550" t="str">
        <f t="shared" si="40"/>
        <v>NO</v>
      </c>
      <c r="L550" t="s">
        <v>186</v>
      </c>
      <c r="M550" t="s">
        <v>317</v>
      </c>
      <c r="N550" t="s">
        <v>29</v>
      </c>
      <c r="O550" t="s">
        <v>29</v>
      </c>
      <c r="P550" t="str">
        <f t="shared" si="41"/>
        <v>SERGIO MAYORGA MARQUEZNegocio bancarioEVALUACION ANTERIOR</v>
      </c>
      <c r="Q550" t="str">
        <f>BASE[[#This Row],[NombresCalificado]]&amp;BASE[[#This Row],[TipoEvaluacion]]</f>
        <v>SERGIO MAYORGA MARQUEZEVALUACION ANTERIOR</v>
      </c>
      <c r="R550">
        <v>3</v>
      </c>
      <c r="S550" t="s">
        <v>5</v>
      </c>
      <c r="T550" t="s">
        <v>21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1</v>
      </c>
      <c r="AD550" s="17" t="str" cm="1">
        <f t="array" ref="AD550">_xlfn.IFS(AC550=0,"Prenovato",AC550=1,"Novato",AC550=2,"Principiante avanzado",AC550=3,"Competente",AC550=4,"Proficiente",AC550=5,"Master")</f>
        <v>Novato</v>
      </c>
      <c r="AE550" s="17" t="s">
        <v>325</v>
      </c>
    </row>
    <row r="551" spans="1:31" x14ac:dyDescent="0.25">
      <c r="A551" t="s">
        <v>204</v>
      </c>
      <c r="B551" t="s">
        <v>210</v>
      </c>
      <c r="C551" t="s">
        <v>185</v>
      </c>
      <c r="D551" t="s">
        <v>216</v>
      </c>
      <c r="E551" t="s">
        <v>237</v>
      </c>
      <c r="F551" t="s">
        <v>269</v>
      </c>
      <c r="H551" s="4"/>
      <c r="I551" s="1">
        <f t="shared" ca="1" si="38"/>
        <v>1483</v>
      </c>
      <c r="J551" s="1" t="str">
        <f t="shared" ca="1" si="39"/>
        <v>3. Mayor a 6 meses</v>
      </c>
      <c r="K551" t="str">
        <f t="shared" si="40"/>
        <v>NO</v>
      </c>
      <c r="L551" t="s">
        <v>186</v>
      </c>
      <c r="M551" t="s">
        <v>199</v>
      </c>
      <c r="N551" t="s">
        <v>188</v>
      </c>
      <c r="O551" t="s">
        <v>188</v>
      </c>
      <c r="P551" t="str">
        <f t="shared" si="41"/>
        <v>SERGIO MAYORGA MARQUEZComplianceEVALUACION ANTERIOR</v>
      </c>
      <c r="Q551" t="str">
        <f>BASE[[#This Row],[NombresCalificado]]&amp;BASE[[#This Row],[TipoEvaluacion]]</f>
        <v>SERGIO MAYORGA MARQUEZEVALUACION ANTERIOR</v>
      </c>
      <c r="R551">
        <v>3</v>
      </c>
      <c r="S551" t="s">
        <v>5</v>
      </c>
      <c r="T551" t="s">
        <v>21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1</v>
      </c>
      <c r="AD551" s="17" t="str" cm="1">
        <f t="array" ref="AD551">_xlfn.IFS(AC551=0,"Prenovato",AC551=1,"Novato",AC551=2,"Principiante avanzado",AC551=3,"Competente",AC551=4,"Proficiente",AC551=5,"Master")</f>
        <v>Novato</v>
      </c>
      <c r="AE551" s="17" t="s">
        <v>325</v>
      </c>
    </row>
    <row r="552" spans="1:31" x14ac:dyDescent="0.25">
      <c r="A552" t="s">
        <v>204</v>
      </c>
      <c r="B552" t="s">
        <v>210</v>
      </c>
      <c r="C552" t="s">
        <v>185</v>
      </c>
      <c r="D552" t="s">
        <v>216</v>
      </c>
      <c r="E552" t="s">
        <v>237</v>
      </c>
      <c r="F552" t="s">
        <v>269</v>
      </c>
      <c r="H552" s="4"/>
      <c r="I552" s="1">
        <f t="shared" ca="1" si="38"/>
        <v>1483</v>
      </c>
      <c r="J552" s="1" t="str">
        <f t="shared" ca="1" si="39"/>
        <v>3. Mayor a 6 meses</v>
      </c>
      <c r="K552" t="str">
        <f t="shared" si="40"/>
        <v>NO</v>
      </c>
      <c r="L552" t="s">
        <v>186</v>
      </c>
      <c r="M552" t="s">
        <v>315</v>
      </c>
      <c r="N552" t="s">
        <v>29</v>
      </c>
      <c r="O552" t="s">
        <v>29</v>
      </c>
      <c r="P552" t="str">
        <f t="shared" si="41"/>
        <v>SERGIO MAYORGA MARQUEZModeladoEVALUACION ANTERIOR</v>
      </c>
      <c r="Q552" t="str">
        <f>BASE[[#This Row],[NombresCalificado]]&amp;BASE[[#This Row],[TipoEvaluacion]]</f>
        <v>SERGIO MAYORGA MARQUEZEVALUACION ANTERIOR</v>
      </c>
      <c r="R552">
        <v>2</v>
      </c>
      <c r="S552" t="s">
        <v>4</v>
      </c>
      <c r="T552" t="s">
        <v>21</v>
      </c>
      <c r="U552" s="17">
        <v>1</v>
      </c>
      <c r="V552" s="17" t="str" cm="1">
        <f t="array" ref="V552">_xlfn.IFS(U552=0,"Prenovato",U552=1,"Novato",U552=2,"Principiante avanzado",U552=3,"Competente",U552=4,"Proficiente",U552=5,"Master")</f>
        <v>Novato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1</v>
      </c>
      <c r="AD552" s="17" t="str" cm="1">
        <f t="array" ref="AD552">_xlfn.IFS(AC552=0,"Prenovato",AC552=1,"Novato",AC552=2,"Principiante avanzado",AC552=3,"Competente",AC552=4,"Proficiente",AC552=5,"Master")</f>
        <v>Novato</v>
      </c>
      <c r="AE552" s="17" t="s">
        <v>325</v>
      </c>
    </row>
    <row r="553" spans="1:31" x14ac:dyDescent="0.25">
      <c r="A553" t="s">
        <v>204</v>
      </c>
      <c r="B553" t="s">
        <v>210</v>
      </c>
      <c r="C553" t="s">
        <v>185</v>
      </c>
      <c r="D553" t="s">
        <v>216</v>
      </c>
      <c r="E553" t="s">
        <v>237</v>
      </c>
      <c r="F553" t="s">
        <v>269</v>
      </c>
      <c r="H553" s="4"/>
      <c r="I553" s="1">
        <f t="shared" ca="1" si="38"/>
        <v>1483</v>
      </c>
      <c r="J553" s="1" t="str">
        <f t="shared" ca="1" si="39"/>
        <v>3. Mayor a 6 meses</v>
      </c>
      <c r="K553" t="str">
        <f t="shared" si="40"/>
        <v>NO</v>
      </c>
      <c r="L553" t="s">
        <v>186</v>
      </c>
      <c r="M553" t="s">
        <v>316</v>
      </c>
      <c r="N553" t="s">
        <v>187</v>
      </c>
      <c r="O553" t="s">
        <v>188</v>
      </c>
      <c r="P553" t="str">
        <f t="shared" si="41"/>
        <v>SERGIO MAYORGA MARQUEZPlataforma de soluciones BCPEVALUACION ANTERIOR</v>
      </c>
      <c r="Q553" t="str">
        <f>BASE[[#This Row],[NombresCalificado]]&amp;BASE[[#This Row],[TipoEvaluacion]]</f>
        <v>SERGIO MAYORGA MARQUEZEVALUACION ANTERIOR</v>
      </c>
      <c r="R553">
        <v>3</v>
      </c>
      <c r="S553" t="s">
        <v>5</v>
      </c>
      <c r="T553" t="s">
        <v>21</v>
      </c>
      <c r="U553" s="17">
        <v>1</v>
      </c>
      <c r="V553" s="17" t="str" cm="1">
        <f t="array" ref="V553">_xlfn.IFS(U553=0,"Prenovato",U553=1,"Novato",U553=2,"Principiante avanzado",U553=3,"Competente",U553=4,"Proficiente",U553=5,"Master")</f>
        <v>Novato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1</v>
      </c>
      <c r="AD553" s="17" t="str" cm="1">
        <f t="array" ref="AD553">_xlfn.IFS(AC553=0,"Prenovato",AC553=1,"Novato",AC553=2,"Principiante avanzado",AC553=3,"Competente",AC553=4,"Proficiente",AC553=5,"Master")</f>
        <v>Novato</v>
      </c>
      <c r="AE553" s="17" t="s">
        <v>325</v>
      </c>
    </row>
    <row r="554" spans="1:31" x14ac:dyDescent="0.25">
      <c r="A554" t="s">
        <v>204</v>
      </c>
      <c r="B554" t="s">
        <v>210</v>
      </c>
      <c r="C554" t="s">
        <v>185</v>
      </c>
      <c r="D554" t="s">
        <v>216</v>
      </c>
      <c r="E554" t="s">
        <v>237</v>
      </c>
      <c r="F554" t="s">
        <v>269</v>
      </c>
      <c r="H554" s="4"/>
      <c r="I554" s="1">
        <f t="shared" ca="1" si="38"/>
        <v>1483</v>
      </c>
      <c r="J554" s="1" t="str">
        <f t="shared" ca="1" si="39"/>
        <v>3. Mayor a 6 meses</v>
      </c>
      <c r="K554" t="str">
        <f t="shared" si="40"/>
        <v>NO</v>
      </c>
      <c r="L554" t="s">
        <v>186</v>
      </c>
      <c r="M554" t="s">
        <v>197</v>
      </c>
      <c r="N554" t="s">
        <v>187</v>
      </c>
      <c r="O554" t="s">
        <v>188</v>
      </c>
      <c r="P554" t="str">
        <f t="shared" si="41"/>
        <v>SERGIO MAYORGA MARQUEZArquitectura de datos BCPEVALUACION ANTERIOR</v>
      </c>
      <c r="Q554" t="str">
        <f>BASE[[#This Row],[NombresCalificado]]&amp;BASE[[#This Row],[TipoEvaluacion]]</f>
        <v>SERGIO MAYORGA MARQUEZEVALUACION ANTERIOR</v>
      </c>
      <c r="R554">
        <v>3</v>
      </c>
      <c r="S554" t="s">
        <v>5</v>
      </c>
      <c r="T554" t="s">
        <v>21</v>
      </c>
      <c r="U554" s="17">
        <v>1</v>
      </c>
      <c r="V554" s="17" t="str" cm="1">
        <f t="array" ref="V554">_xlfn.IFS(U554=0,"Prenovato",U554=1,"Novato",U554=2,"Principiante avanzado",U554=3,"Competente",U554=4,"Proficiente",U554=5,"Master")</f>
        <v>Novato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1</v>
      </c>
      <c r="AD554" s="17" t="str" cm="1">
        <f t="array" ref="AD554">_xlfn.IFS(AC554=0,"Prenovato",AC554=1,"Novato",AC554=2,"Principiante avanzado",AC554=3,"Competente",AC554=4,"Proficiente",AC554=5,"Master")</f>
        <v>Novato</v>
      </c>
      <c r="AE554" s="17" t="s">
        <v>325</v>
      </c>
    </row>
    <row r="555" spans="1:31" x14ac:dyDescent="0.25">
      <c r="A555" t="s">
        <v>204</v>
      </c>
      <c r="B555" t="s">
        <v>210</v>
      </c>
      <c r="C555" t="s">
        <v>185</v>
      </c>
      <c r="D555" t="s">
        <v>216</v>
      </c>
      <c r="E555" t="s">
        <v>237</v>
      </c>
      <c r="F555" t="s">
        <v>269</v>
      </c>
      <c r="H555" s="4"/>
      <c r="I555" s="1">
        <f t="shared" ca="1" si="38"/>
        <v>1483</v>
      </c>
      <c r="J555" s="1" t="str">
        <f t="shared" ca="1" si="39"/>
        <v>3. Mayor a 6 meses</v>
      </c>
      <c r="K555" t="str">
        <f t="shared" si="40"/>
        <v>NO</v>
      </c>
      <c r="L555" t="s">
        <v>186</v>
      </c>
      <c r="M555" t="s">
        <v>314</v>
      </c>
      <c r="N555" t="s">
        <v>187</v>
      </c>
      <c r="O555" t="s">
        <v>188</v>
      </c>
      <c r="P555" t="str">
        <f t="shared" si="41"/>
        <v>SERGIO MAYORGA MARQUEZSoluciones de industriaEVALUACION ANTERIOR</v>
      </c>
      <c r="Q555" t="str">
        <f>BASE[[#This Row],[NombresCalificado]]&amp;BASE[[#This Row],[TipoEvaluacion]]</f>
        <v>SERGIO MAYORGA MARQUEZEVALUACION ANTERIOR</v>
      </c>
      <c r="R555">
        <v>3</v>
      </c>
      <c r="S555" t="s">
        <v>5</v>
      </c>
      <c r="T555" t="s">
        <v>21</v>
      </c>
      <c r="U555" s="17">
        <v>1</v>
      </c>
      <c r="V555" s="17" t="str" cm="1">
        <f t="array" ref="V555">_xlfn.IFS(U555=0,"Prenovato",U555=1,"Novato",U555=2,"Principiante avanzado",U555=3,"Competente",U555=4,"Proficiente",U555=5,"Master")</f>
        <v>Novato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1</v>
      </c>
      <c r="AD555" s="17" t="str" cm="1">
        <f t="array" ref="AD555">_xlfn.IFS(AC555=0,"Prenovato",AC555=1,"Novato",AC555=2,"Principiante avanzado",AC555=3,"Competente",AC555=4,"Proficiente",AC555=5,"Master")</f>
        <v>Novato</v>
      </c>
      <c r="AE555" s="17" t="s">
        <v>325</v>
      </c>
    </row>
    <row r="556" spans="1:31" x14ac:dyDescent="0.25">
      <c r="A556" t="s">
        <v>204</v>
      </c>
      <c r="B556" t="s">
        <v>210</v>
      </c>
      <c r="C556" t="s">
        <v>185</v>
      </c>
      <c r="D556" t="s">
        <v>216</v>
      </c>
      <c r="E556" t="s">
        <v>237</v>
      </c>
      <c r="F556" t="s">
        <v>269</v>
      </c>
      <c r="H556" s="4"/>
      <c r="I556" s="1">
        <f t="shared" ca="1" si="38"/>
        <v>1483</v>
      </c>
      <c r="J556" s="1" t="str">
        <f t="shared" ca="1" si="39"/>
        <v>3. Mayor a 6 meses</v>
      </c>
      <c r="K556" t="str">
        <f t="shared" si="40"/>
        <v>NO</v>
      </c>
      <c r="L556" t="s">
        <v>186</v>
      </c>
      <c r="M556" t="s">
        <v>322</v>
      </c>
      <c r="N556" t="s">
        <v>29</v>
      </c>
      <c r="O556" t="s">
        <v>29</v>
      </c>
      <c r="P556" t="str">
        <f t="shared" si="41"/>
        <v>SERGIO MAYORGA MARQUEZModelos BancariosEVALUACION ANTERIOR</v>
      </c>
      <c r="Q556" t="str">
        <f>BASE[[#This Row],[NombresCalificado]]&amp;BASE[[#This Row],[TipoEvaluacion]]</f>
        <v>SERGIO MAYORGA MARQUEZEVALUACION ANTERIOR</v>
      </c>
      <c r="R556">
        <v>3</v>
      </c>
      <c r="S556" t="s">
        <v>5</v>
      </c>
      <c r="T556" t="s">
        <v>21</v>
      </c>
      <c r="U556" s="17">
        <v>1</v>
      </c>
      <c r="V556" s="17" t="str" cm="1">
        <f t="array" ref="V556">_xlfn.IFS(U556=0,"Prenovato",U556=1,"Novato",U556=2,"Principiante avanzado",U556=3,"Competente",U556=4,"Proficiente",U556=5,"Master")</f>
        <v>Novato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1</v>
      </c>
      <c r="AD556" s="17" t="str" cm="1">
        <f t="array" ref="AD556">_xlfn.IFS(AC556=0,"Prenovato",AC556=1,"Novato",AC556=2,"Principiante avanzado",AC556=3,"Competente",AC556=4,"Proficiente",AC556=5,"Master")</f>
        <v>Novato</v>
      </c>
      <c r="AE556" s="17" t="s">
        <v>325</v>
      </c>
    </row>
    <row r="557" spans="1:31" x14ac:dyDescent="0.25">
      <c r="A557" t="s">
        <v>204</v>
      </c>
      <c r="B557" t="s">
        <v>210</v>
      </c>
      <c r="C557" t="s">
        <v>185</v>
      </c>
      <c r="D557" t="s">
        <v>216</v>
      </c>
      <c r="E557" t="s">
        <v>237</v>
      </c>
      <c r="F557" t="s">
        <v>269</v>
      </c>
      <c r="H557" s="4"/>
      <c r="I557" s="1">
        <f t="shared" ca="1" si="38"/>
        <v>1483</v>
      </c>
      <c r="J557" s="1" t="str">
        <f t="shared" ca="1" si="39"/>
        <v>3. Mayor a 6 meses</v>
      </c>
      <c r="K557" t="str">
        <f t="shared" si="40"/>
        <v>NO</v>
      </c>
      <c r="L557" t="s">
        <v>186</v>
      </c>
      <c r="M557" t="s">
        <v>323</v>
      </c>
      <c r="N557" t="s">
        <v>188</v>
      </c>
      <c r="O557" t="s">
        <v>188</v>
      </c>
      <c r="P557" t="str">
        <f t="shared" si="41"/>
        <v>SERGIO MAYORGA MARQUEZPrincipios de seguridadEVALUACION ANTERIOR</v>
      </c>
      <c r="Q557" t="str">
        <f>BASE[[#This Row],[NombresCalificado]]&amp;BASE[[#This Row],[TipoEvaluacion]]</f>
        <v>SERGIO MAYORGA MARQUEZEVALUACION ANTERIOR</v>
      </c>
      <c r="R557">
        <v>1</v>
      </c>
      <c r="S557" t="s">
        <v>6</v>
      </c>
      <c r="T557" t="s">
        <v>21</v>
      </c>
      <c r="U557" s="17">
        <v>1</v>
      </c>
      <c r="V557" s="17" t="str" cm="1">
        <f t="array" ref="V557">_xlfn.IFS(U557=0,"Prenovato",U557=1,"Novato",U557=2,"Principiante avanzado",U557=3,"Competente",U557=4,"Proficiente",U557=5,"Master")</f>
        <v>Novato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1</v>
      </c>
      <c r="AD557" s="17" t="str" cm="1">
        <f t="array" ref="AD557">_xlfn.IFS(AC557=0,"Prenovato",AC557=1,"Novato",AC557=2,"Principiante avanzado",AC557=3,"Competente",AC557=4,"Proficiente",AC557=5,"Master")</f>
        <v>Novato</v>
      </c>
      <c r="AE557" s="17" t="s">
        <v>325</v>
      </c>
    </row>
    <row r="558" spans="1:31" x14ac:dyDescent="0.25">
      <c r="A558" t="s">
        <v>204</v>
      </c>
      <c r="B558" t="s">
        <v>210</v>
      </c>
      <c r="C558" t="s">
        <v>185</v>
      </c>
      <c r="D558" t="s">
        <v>216</v>
      </c>
      <c r="E558" t="s">
        <v>237</v>
      </c>
      <c r="F558" t="s">
        <v>269</v>
      </c>
      <c r="H558" s="4"/>
      <c r="I558" s="1">
        <f t="shared" ca="1" si="38"/>
        <v>1483</v>
      </c>
      <c r="J558" s="1" t="str">
        <f t="shared" ca="1" si="39"/>
        <v>3. Mayor a 6 meses</v>
      </c>
      <c r="K558" t="str">
        <f t="shared" si="40"/>
        <v>NO</v>
      </c>
      <c r="L558" t="s">
        <v>186</v>
      </c>
      <c r="M558" t="s">
        <v>321</v>
      </c>
      <c r="N558" t="s">
        <v>29</v>
      </c>
      <c r="O558" t="s">
        <v>29</v>
      </c>
      <c r="P558" t="str">
        <f t="shared" si="41"/>
        <v>SERGIO MAYORGA MARQUEZInnovaciónEVALUACION ANTERIOR</v>
      </c>
      <c r="Q558" t="str">
        <f>BASE[[#This Row],[NombresCalificado]]&amp;BASE[[#This Row],[TipoEvaluacion]]</f>
        <v>SERGIO MAYORGA MARQUEZEVALUACION ANTERIOR</v>
      </c>
      <c r="R558">
        <v>2</v>
      </c>
      <c r="S558" t="s">
        <v>4</v>
      </c>
      <c r="T558" t="s">
        <v>21</v>
      </c>
      <c r="U558" s="17">
        <v>1</v>
      </c>
      <c r="V558" s="17" t="str" cm="1">
        <f t="array" ref="V558">_xlfn.IFS(U558=0,"Prenovato",U558=1,"Novato",U558=2,"Principiante avanzado",U558=3,"Competente",U558=4,"Proficiente",U558=5,"Master")</f>
        <v>Novato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1</v>
      </c>
      <c r="AD558" s="17" t="str" cm="1">
        <f t="array" ref="AD558">_xlfn.IFS(AC558=0,"Prenovato",AC558=1,"Novato",AC558=2,"Principiante avanzado",AC558=3,"Competente",AC558=4,"Proficiente",AC558=5,"Master")</f>
        <v>Novato</v>
      </c>
      <c r="AE558" s="17" t="s">
        <v>325</v>
      </c>
    </row>
    <row r="559" spans="1:31" x14ac:dyDescent="0.25">
      <c r="A559" t="s">
        <v>204</v>
      </c>
      <c r="B559" t="s">
        <v>210</v>
      </c>
      <c r="C559" t="s">
        <v>185</v>
      </c>
      <c r="D559" t="s">
        <v>216</v>
      </c>
      <c r="E559" t="s">
        <v>237</v>
      </c>
      <c r="F559" t="s">
        <v>269</v>
      </c>
      <c r="H559" s="4"/>
      <c r="I559" s="1">
        <f t="shared" ca="1" si="38"/>
        <v>1483</v>
      </c>
      <c r="J559" s="1" t="str">
        <f t="shared" ca="1" si="39"/>
        <v>3. Mayor a 6 meses</v>
      </c>
      <c r="K559" t="str">
        <f t="shared" si="40"/>
        <v>NO</v>
      </c>
      <c r="L559" t="s">
        <v>186</v>
      </c>
      <c r="M559" t="s">
        <v>198</v>
      </c>
      <c r="N559" t="s">
        <v>187</v>
      </c>
      <c r="O559" t="s">
        <v>188</v>
      </c>
      <c r="P559" t="str">
        <f t="shared" si="41"/>
        <v>SERGIO MAYORGA MARQUEZCaptura de valorEVALUACION ANTERIOR</v>
      </c>
      <c r="Q559" t="str">
        <f>BASE[[#This Row],[NombresCalificado]]&amp;BASE[[#This Row],[TipoEvaluacion]]</f>
        <v>SERGIO MAYORGA MARQUEZEVALUACION ANTERIOR</v>
      </c>
      <c r="R559">
        <v>1</v>
      </c>
      <c r="S559" t="s">
        <v>6</v>
      </c>
      <c r="T559" t="s">
        <v>21</v>
      </c>
      <c r="U559" s="17">
        <v>1</v>
      </c>
      <c r="V559" s="17" t="str" cm="1">
        <f t="array" ref="V559">_xlfn.IFS(U559=0,"Prenovato",U559=1,"Novato",U559=2,"Principiante avanzado",U559=3,"Competente",U559=4,"Proficiente",U559=5,"Master")</f>
        <v>Novato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1</v>
      </c>
      <c r="AD559" s="17" t="str" cm="1">
        <f t="array" ref="AD559">_xlfn.IFS(AC559=0,"Prenovato",AC559=1,"Novato",AC559=2,"Principiante avanzado",AC559=3,"Competente",AC559=4,"Proficiente",AC559=5,"Master")</f>
        <v>Novato</v>
      </c>
      <c r="AE559" s="17" t="s">
        <v>325</v>
      </c>
    </row>
    <row r="560" spans="1:31" x14ac:dyDescent="0.25">
      <c r="A560" t="s">
        <v>204</v>
      </c>
      <c r="B560" t="s">
        <v>210</v>
      </c>
      <c r="C560" t="s">
        <v>185</v>
      </c>
      <c r="D560" t="s">
        <v>216</v>
      </c>
      <c r="E560" t="s">
        <v>237</v>
      </c>
      <c r="F560" t="s">
        <v>269</v>
      </c>
      <c r="H560" s="4"/>
      <c r="I560" s="1">
        <f t="shared" ca="1" si="38"/>
        <v>1483</v>
      </c>
      <c r="J560" s="1" t="str">
        <f t="shared" ca="1" si="39"/>
        <v>3. Mayor a 6 meses</v>
      </c>
      <c r="K560" t="str">
        <f t="shared" si="40"/>
        <v>NO</v>
      </c>
      <c r="L560" t="s">
        <v>186</v>
      </c>
      <c r="M560" t="s">
        <v>320</v>
      </c>
      <c r="N560" t="s">
        <v>188</v>
      </c>
      <c r="O560" t="s">
        <v>188</v>
      </c>
      <c r="P560" t="str">
        <f t="shared" si="41"/>
        <v>SERGIO MAYORGA MARQUEZGestión de cambiosEVALUACION ANTERIOR</v>
      </c>
      <c r="Q560" t="str">
        <f>BASE[[#This Row],[NombresCalificado]]&amp;BASE[[#This Row],[TipoEvaluacion]]</f>
        <v>SERGIO MAYORGA MARQUEZEVALUACION ANTERIOR</v>
      </c>
      <c r="R560">
        <v>1</v>
      </c>
      <c r="S560" t="s">
        <v>6</v>
      </c>
      <c r="T560" t="s">
        <v>21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325</v>
      </c>
    </row>
    <row r="561" spans="1:31" x14ac:dyDescent="0.25">
      <c r="A561" t="s">
        <v>204</v>
      </c>
      <c r="B561" t="s">
        <v>210</v>
      </c>
      <c r="C561" t="s">
        <v>185</v>
      </c>
      <c r="D561" t="s">
        <v>216</v>
      </c>
      <c r="E561" t="s">
        <v>237</v>
      </c>
      <c r="F561" t="s">
        <v>269</v>
      </c>
      <c r="H561" s="4"/>
      <c r="I561" s="1">
        <f t="shared" ca="1" si="38"/>
        <v>1483</v>
      </c>
      <c r="J561" s="1" t="str">
        <f t="shared" ca="1" si="39"/>
        <v>3. Mayor a 6 meses</v>
      </c>
      <c r="K561" t="str">
        <f t="shared" si="40"/>
        <v>NO</v>
      </c>
      <c r="L561" t="s">
        <v>186</v>
      </c>
      <c r="M561" t="s">
        <v>319</v>
      </c>
      <c r="N561" t="s">
        <v>187</v>
      </c>
      <c r="O561" t="s">
        <v>188</v>
      </c>
      <c r="P561" t="str">
        <f t="shared" si="41"/>
        <v>SERGIO MAYORGA MARQUEZStory TellingEVALUACION ANTERIOR</v>
      </c>
      <c r="Q561" t="str">
        <f>BASE[[#This Row],[NombresCalificado]]&amp;BASE[[#This Row],[TipoEvaluacion]]</f>
        <v>SERGIO MAYORGA MARQUEZEVALUACION ANTERIOR</v>
      </c>
      <c r="R561">
        <v>3</v>
      </c>
      <c r="S561" t="s">
        <v>5</v>
      </c>
      <c r="T561" t="s">
        <v>21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325</v>
      </c>
    </row>
    <row r="562" spans="1:31" x14ac:dyDescent="0.25">
      <c r="A562" t="s">
        <v>204</v>
      </c>
      <c r="B562" t="s">
        <v>210</v>
      </c>
      <c r="C562" t="s">
        <v>185</v>
      </c>
      <c r="D562" t="s">
        <v>216</v>
      </c>
      <c r="E562" t="s">
        <v>237</v>
      </c>
      <c r="F562" t="s">
        <v>269</v>
      </c>
      <c r="H562" s="4"/>
      <c r="I562" s="1">
        <f t="shared" ca="1" si="38"/>
        <v>1483</v>
      </c>
      <c r="J562" s="1" t="str">
        <f t="shared" ca="1" si="39"/>
        <v>3. Mayor a 6 meses</v>
      </c>
      <c r="K562" t="str">
        <f t="shared" si="40"/>
        <v>NO</v>
      </c>
      <c r="L562" t="s">
        <v>186</v>
      </c>
      <c r="M562" t="s">
        <v>324</v>
      </c>
      <c r="N562" t="s">
        <v>29</v>
      </c>
      <c r="O562" t="s">
        <v>29</v>
      </c>
      <c r="P562" t="str">
        <f t="shared" si="41"/>
        <v>SERGIO MAYORGA MARQUEZFrameworks de arquitectura empresarialEVALUACION ANTERIOR</v>
      </c>
      <c r="Q562" t="str">
        <f>BASE[[#This Row],[NombresCalificado]]&amp;BASE[[#This Row],[TipoEvaluacion]]</f>
        <v>SERGIO MAYORGA MARQUEZEVALUACION ANTERIOR</v>
      </c>
      <c r="R562">
        <v>2</v>
      </c>
      <c r="S562" t="s">
        <v>4</v>
      </c>
      <c r="T562" t="s">
        <v>21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325</v>
      </c>
    </row>
    <row r="563" spans="1:31" x14ac:dyDescent="0.25">
      <c r="A563" t="s">
        <v>205</v>
      </c>
      <c r="B563" t="s">
        <v>211</v>
      </c>
      <c r="C563" t="s">
        <v>185</v>
      </c>
      <c r="D563" t="s">
        <v>216</v>
      </c>
      <c r="E563" t="s">
        <v>238</v>
      </c>
      <c r="F563" t="s">
        <v>270</v>
      </c>
      <c r="G563" t="s">
        <v>302</v>
      </c>
      <c r="H563" s="4"/>
      <c r="I563" s="1">
        <f t="shared" ca="1" si="38"/>
        <v>1483</v>
      </c>
      <c r="J563" s="1" t="str">
        <f t="shared" ca="1" si="39"/>
        <v>3. Mayor a 6 meses</v>
      </c>
      <c r="K563" t="str">
        <f t="shared" si="40"/>
        <v>NO</v>
      </c>
      <c r="L563" t="s">
        <v>186</v>
      </c>
      <c r="M563" t="s">
        <v>193</v>
      </c>
      <c r="N563" t="s">
        <v>188</v>
      </c>
      <c r="O563" t="s">
        <v>188</v>
      </c>
      <c r="P563" t="str">
        <f t="shared" si="41"/>
        <v>MARTHA MILAGROS BAZÁN JUÁREZCloudEVALUACION ANTERIOR</v>
      </c>
      <c r="Q563" t="str">
        <f>BASE[[#This Row],[NombresCalificado]]&amp;BASE[[#This Row],[TipoEvaluacion]]</f>
        <v>MARTHA MILAGROS BAZÁN JUÁREZEVALUACION ANTERIOR</v>
      </c>
      <c r="R563">
        <v>1</v>
      </c>
      <c r="S563" t="s">
        <v>6</v>
      </c>
      <c r="T563" t="s">
        <v>21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325</v>
      </c>
    </row>
    <row r="564" spans="1:31" x14ac:dyDescent="0.25">
      <c r="A564" t="s">
        <v>205</v>
      </c>
      <c r="B564" t="s">
        <v>211</v>
      </c>
      <c r="C564" t="s">
        <v>185</v>
      </c>
      <c r="D564" t="s">
        <v>216</v>
      </c>
      <c r="E564" t="s">
        <v>238</v>
      </c>
      <c r="F564" t="s">
        <v>270</v>
      </c>
      <c r="G564" t="s">
        <v>302</v>
      </c>
      <c r="H564" s="4"/>
      <c r="I564" s="1">
        <f t="shared" ca="1" si="38"/>
        <v>1483</v>
      </c>
      <c r="J564" s="1" t="str">
        <f t="shared" ca="1" si="39"/>
        <v>3. Mayor a 6 meses</v>
      </c>
      <c r="K564" t="str">
        <f t="shared" si="40"/>
        <v>NO</v>
      </c>
      <c r="L564" t="s">
        <v>186</v>
      </c>
      <c r="M564" t="s">
        <v>313</v>
      </c>
      <c r="N564" t="s">
        <v>188</v>
      </c>
      <c r="O564" t="s">
        <v>188</v>
      </c>
      <c r="P564" t="str">
        <f t="shared" si="41"/>
        <v>MARTHA MILAGROS BAZÁN JUÁREZPatrones de arquitectura tecnológicaEVALUACION ANTERIOR</v>
      </c>
      <c r="Q564" t="str">
        <f>BASE[[#This Row],[NombresCalificado]]&amp;BASE[[#This Row],[TipoEvaluacion]]</f>
        <v>MARTHA MILAGROS BAZÁN JUÁREZEVALUACION ANTERIOR</v>
      </c>
      <c r="R564">
        <v>2</v>
      </c>
      <c r="S564" t="s">
        <v>4</v>
      </c>
      <c r="T564" t="s">
        <v>21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325</v>
      </c>
    </row>
    <row r="565" spans="1:31" x14ac:dyDescent="0.25">
      <c r="A565" t="s">
        <v>205</v>
      </c>
      <c r="B565" t="s">
        <v>211</v>
      </c>
      <c r="C565" t="s">
        <v>185</v>
      </c>
      <c r="D565" t="s">
        <v>216</v>
      </c>
      <c r="E565" t="s">
        <v>238</v>
      </c>
      <c r="F565" t="s">
        <v>270</v>
      </c>
      <c r="G565" t="s">
        <v>302</v>
      </c>
      <c r="H565" s="4"/>
      <c r="I565" s="1">
        <f t="shared" ca="1" si="38"/>
        <v>1483</v>
      </c>
      <c r="J565" s="1" t="str">
        <f t="shared" ca="1" si="39"/>
        <v>3. Mayor a 6 meses</v>
      </c>
      <c r="K565" t="str">
        <f t="shared" si="40"/>
        <v>NO</v>
      </c>
      <c r="L565" t="s">
        <v>186</v>
      </c>
      <c r="M565" t="s">
        <v>314</v>
      </c>
      <c r="N565" t="s">
        <v>187</v>
      </c>
      <c r="O565" t="s">
        <v>188</v>
      </c>
      <c r="P565" t="str">
        <f t="shared" si="41"/>
        <v>MARTHA MILAGROS BAZÁN JUÁREZSoluciones de industriaEVALUACION ANTERIOR</v>
      </c>
      <c r="Q565" t="str">
        <f>BASE[[#This Row],[NombresCalificado]]&amp;BASE[[#This Row],[TipoEvaluacion]]</f>
        <v>MARTHA MILAGROS BAZÁN JUÁREZEVALUACION ANTERIOR</v>
      </c>
      <c r="R565">
        <v>3</v>
      </c>
      <c r="S565" t="s">
        <v>5</v>
      </c>
      <c r="T565" t="s">
        <v>21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325</v>
      </c>
    </row>
    <row r="566" spans="1:31" x14ac:dyDescent="0.25">
      <c r="A566" t="s">
        <v>205</v>
      </c>
      <c r="B566" t="s">
        <v>211</v>
      </c>
      <c r="C566" t="s">
        <v>185</v>
      </c>
      <c r="D566" t="s">
        <v>216</v>
      </c>
      <c r="E566" t="s">
        <v>238</v>
      </c>
      <c r="F566" t="s">
        <v>270</v>
      </c>
      <c r="G566" t="s">
        <v>302</v>
      </c>
      <c r="H566" s="4"/>
      <c r="I566" s="1">
        <f t="shared" ca="1" si="38"/>
        <v>1483</v>
      </c>
      <c r="J566" s="1" t="str">
        <f t="shared" ca="1" si="39"/>
        <v>3. Mayor a 6 meses</v>
      </c>
      <c r="K566" t="str">
        <f t="shared" si="40"/>
        <v>NO</v>
      </c>
      <c r="L566" t="s">
        <v>186</v>
      </c>
      <c r="M566" t="s">
        <v>197</v>
      </c>
      <c r="N566" t="s">
        <v>187</v>
      </c>
      <c r="O566" t="s">
        <v>188</v>
      </c>
      <c r="P566" t="str">
        <f t="shared" si="41"/>
        <v>MARTHA MILAGROS BAZÁN JUÁREZArquitectura de datos BCPEVALUACION ANTERIOR</v>
      </c>
      <c r="Q566" t="str">
        <f>BASE[[#This Row],[NombresCalificado]]&amp;BASE[[#This Row],[TipoEvaluacion]]</f>
        <v>MARTHA MILAGROS BAZÁN JUÁREZEVALUACION ANTERIOR</v>
      </c>
      <c r="R566">
        <v>2</v>
      </c>
      <c r="S566" t="s">
        <v>4</v>
      </c>
      <c r="T566" t="s">
        <v>21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325</v>
      </c>
    </row>
    <row r="567" spans="1:31" x14ac:dyDescent="0.25">
      <c r="A567" t="s">
        <v>205</v>
      </c>
      <c r="B567" t="s">
        <v>211</v>
      </c>
      <c r="C567" t="s">
        <v>185</v>
      </c>
      <c r="D567" t="s">
        <v>216</v>
      </c>
      <c r="E567" t="s">
        <v>238</v>
      </c>
      <c r="F567" t="s">
        <v>270</v>
      </c>
      <c r="G567" t="s">
        <v>302</v>
      </c>
      <c r="H567" s="4"/>
      <c r="I567" s="1">
        <f t="shared" ca="1" si="38"/>
        <v>1483</v>
      </c>
      <c r="J567" s="1" t="str">
        <f t="shared" ca="1" si="39"/>
        <v>3. Mayor a 6 meses</v>
      </c>
      <c r="K567" t="str">
        <f t="shared" si="40"/>
        <v>NO</v>
      </c>
      <c r="L567" t="s">
        <v>186</v>
      </c>
      <c r="M567" t="s">
        <v>316</v>
      </c>
      <c r="N567" t="s">
        <v>187</v>
      </c>
      <c r="O567" t="s">
        <v>188</v>
      </c>
      <c r="P567" t="str">
        <f t="shared" si="41"/>
        <v>MARTHA MILAGROS BAZÁN JUÁREZPlataforma de soluciones BCPEVALUACION ANTERIOR</v>
      </c>
      <c r="Q567" t="str">
        <f>BASE[[#This Row],[NombresCalificado]]&amp;BASE[[#This Row],[TipoEvaluacion]]</f>
        <v>MARTHA MILAGROS BAZÁN JUÁREZEVALUACION ANTERIOR</v>
      </c>
      <c r="R567">
        <v>3</v>
      </c>
      <c r="S567" t="s">
        <v>5</v>
      </c>
      <c r="T567" t="s">
        <v>21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325</v>
      </c>
    </row>
    <row r="568" spans="1:31" x14ac:dyDescent="0.25">
      <c r="A568" t="s">
        <v>205</v>
      </c>
      <c r="B568" t="s">
        <v>211</v>
      </c>
      <c r="C568" t="s">
        <v>185</v>
      </c>
      <c r="D568" t="s">
        <v>216</v>
      </c>
      <c r="E568" t="s">
        <v>238</v>
      </c>
      <c r="F568" t="s">
        <v>270</v>
      </c>
      <c r="G568" t="s">
        <v>302</v>
      </c>
      <c r="H568" s="4"/>
      <c r="I568" s="1">
        <f t="shared" ca="1" si="38"/>
        <v>1483</v>
      </c>
      <c r="J568" s="1" t="str">
        <f t="shared" ca="1" si="39"/>
        <v>3. Mayor a 6 meses</v>
      </c>
      <c r="K568" t="str">
        <f t="shared" si="40"/>
        <v>NO</v>
      </c>
      <c r="L568" t="s">
        <v>186</v>
      </c>
      <c r="M568" t="s">
        <v>315</v>
      </c>
      <c r="N568" t="s">
        <v>29</v>
      </c>
      <c r="O568" t="s">
        <v>29</v>
      </c>
      <c r="P568" t="str">
        <f t="shared" si="41"/>
        <v>MARTHA MILAGROS BAZÁN JUÁREZModeladoEVALUACION ANTERIOR</v>
      </c>
      <c r="Q568" t="str">
        <f>BASE[[#This Row],[NombresCalificado]]&amp;BASE[[#This Row],[TipoEvaluacion]]</f>
        <v>MARTHA MILAGROS BAZÁN JUÁREZEVALUACION ANTERIOR</v>
      </c>
      <c r="R568">
        <v>3</v>
      </c>
      <c r="S568" t="s">
        <v>5</v>
      </c>
      <c r="T568" t="s">
        <v>21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325</v>
      </c>
    </row>
    <row r="569" spans="1:31" x14ac:dyDescent="0.25">
      <c r="A569" t="s">
        <v>205</v>
      </c>
      <c r="B569" t="s">
        <v>211</v>
      </c>
      <c r="C569" t="s">
        <v>185</v>
      </c>
      <c r="D569" t="s">
        <v>216</v>
      </c>
      <c r="E569" t="s">
        <v>238</v>
      </c>
      <c r="F569" t="s">
        <v>270</v>
      </c>
      <c r="G569" t="s">
        <v>302</v>
      </c>
      <c r="H569" s="4"/>
      <c r="I569" s="1">
        <f t="shared" ca="1" si="38"/>
        <v>1483</v>
      </c>
      <c r="J569" s="1" t="str">
        <f t="shared" ca="1" si="39"/>
        <v>3. Mayor a 6 meses</v>
      </c>
      <c r="K569" t="str">
        <f t="shared" si="40"/>
        <v>NO</v>
      </c>
      <c r="L569" t="s">
        <v>186</v>
      </c>
      <c r="M569" t="s">
        <v>199</v>
      </c>
      <c r="N569" t="s">
        <v>188</v>
      </c>
      <c r="O569" t="s">
        <v>188</v>
      </c>
      <c r="P569" t="str">
        <f t="shared" si="41"/>
        <v>MARTHA MILAGROS BAZÁN JUÁREZComplianceEVALUACION ANTERIOR</v>
      </c>
      <c r="Q569" t="str">
        <f>BASE[[#This Row],[NombresCalificado]]&amp;BASE[[#This Row],[TipoEvaluacion]]</f>
        <v>MARTHA MILAGROS BAZÁN JUÁREZEVALUACION ANTERIOR</v>
      </c>
      <c r="R569">
        <v>2</v>
      </c>
      <c r="S569" t="s">
        <v>4</v>
      </c>
      <c r="T569" t="s">
        <v>21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325</v>
      </c>
    </row>
    <row r="570" spans="1:31" x14ac:dyDescent="0.25">
      <c r="A570" t="s">
        <v>205</v>
      </c>
      <c r="B570" t="s">
        <v>211</v>
      </c>
      <c r="C570" t="s">
        <v>185</v>
      </c>
      <c r="D570" t="s">
        <v>216</v>
      </c>
      <c r="E570" t="s">
        <v>238</v>
      </c>
      <c r="F570" t="s">
        <v>270</v>
      </c>
      <c r="G570" t="s">
        <v>302</v>
      </c>
      <c r="H570" s="4"/>
      <c r="I570" s="1">
        <f t="shared" ca="1" si="38"/>
        <v>1483</v>
      </c>
      <c r="J570" s="1" t="str">
        <f t="shared" ca="1" si="39"/>
        <v>3. Mayor a 6 meses</v>
      </c>
      <c r="K570" t="str">
        <f t="shared" si="40"/>
        <v>NO</v>
      </c>
      <c r="L570" t="s">
        <v>186</v>
      </c>
      <c r="M570" t="s">
        <v>317</v>
      </c>
      <c r="N570" t="s">
        <v>29</v>
      </c>
      <c r="O570" t="s">
        <v>29</v>
      </c>
      <c r="P570" t="str">
        <f t="shared" si="41"/>
        <v>MARTHA MILAGROS BAZÁN JUÁREZNegocio bancarioEVALUACION ANTERIOR</v>
      </c>
      <c r="Q570" t="str">
        <f>BASE[[#This Row],[NombresCalificado]]&amp;BASE[[#This Row],[TipoEvaluacion]]</f>
        <v>MARTHA MILAGROS BAZÁN JUÁREZEVALUACION ANTERIOR</v>
      </c>
      <c r="R570">
        <v>2</v>
      </c>
      <c r="S570" t="s">
        <v>4</v>
      </c>
      <c r="T570" t="s">
        <v>21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325</v>
      </c>
    </row>
    <row r="571" spans="1:31" x14ac:dyDescent="0.25">
      <c r="A571" t="s">
        <v>205</v>
      </c>
      <c r="B571" t="s">
        <v>211</v>
      </c>
      <c r="C571" t="s">
        <v>185</v>
      </c>
      <c r="D571" t="s">
        <v>216</v>
      </c>
      <c r="E571" t="s">
        <v>238</v>
      </c>
      <c r="F571" t="s">
        <v>270</v>
      </c>
      <c r="G571" t="s">
        <v>302</v>
      </c>
      <c r="H571" s="4"/>
      <c r="I571" s="1">
        <f t="shared" ca="1" si="38"/>
        <v>1483</v>
      </c>
      <c r="J571" s="1" t="str">
        <f t="shared" ca="1" si="39"/>
        <v>3. Mayor a 6 meses</v>
      </c>
      <c r="K571" t="str">
        <f t="shared" si="40"/>
        <v>NO</v>
      </c>
      <c r="L571" t="s">
        <v>186</v>
      </c>
      <c r="M571" t="s">
        <v>318</v>
      </c>
      <c r="N571" t="s">
        <v>188</v>
      </c>
      <c r="O571" t="s">
        <v>188</v>
      </c>
      <c r="P571" t="str">
        <f t="shared" si="41"/>
        <v>MARTHA MILAGROS BAZÁN JUÁREZEvolución ágil de productos digitalesEVALUACION ANTERIOR</v>
      </c>
      <c r="Q571" t="str">
        <f>BASE[[#This Row],[NombresCalificado]]&amp;BASE[[#This Row],[TipoEvaluacion]]</f>
        <v>MARTHA MILAGROS BAZÁN JUÁREZEVALUACION ANTERIOR</v>
      </c>
      <c r="R571">
        <v>2</v>
      </c>
      <c r="S571" t="s">
        <v>4</v>
      </c>
      <c r="T571" t="s">
        <v>21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325</v>
      </c>
    </row>
    <row r="572" spans="1:31" x14ac:dyDescent="0.25">
      <c r="A572" t="s">
        <v>205</v>
      </c>
      <c r="B572" t="s">
        <v>211</v>
      </c>
      <c r="C572" t="s">
        <v>185</v>
      </c>
      <c r="D572" t="s">
        <v>216</v>
      </c>
      <c r="E572" t="s">
        <v>238</v>
      </c>
      <c r="F572" t="s">
        <v>270</v>
      </c>
      <c r="G572" t="s">
        <v>302</v>
      </c>
      <c r="H572" s="4"/>
      <c r="I572" s="1">
        <f t="shared" ca="1" si="38"/>
        <v>1483</v>
      </c>
      <c r="J572" s="1" t="str">
        <f t="shared" ca="1" si="39"/>
        <v>3. Mayor a 6 meses</v>
      </c>
      <c r="K572" t="str">
        <f t="shared" si="40"/>
        <v>NO</v>
      </c>
      <c r="L572" t="s">
        <v>186</v>
      </c>
      <c r="M572" t="s">
        <v>200</v>
      </c>
      <c r="N572" t="s">
        <v>187</v>
      </c>
      <c r="O572" t="s">
        <v>188</v>
      </c>
      <c r="P572" t="str">
        <f t="shared" si="41"/>
        <v>MARTHA MILAGROS BAZÁN JUÁREZCustomer ExperienceEVALUACION ANTERIOR</v>
      </c>
      <c r="Q572" t="str">
        <f>BASE[[#This Row],[NombresCalificado]]&amp;BASE[[#This Row],[TipoEvaluacion]]</f>
        <v>MARTHA MILAGROS BAZÁN JUÁREZEVALUACION ANTERIOR</v>
      </c>
      <c r="R572">
        <v>2</v>
      </c>
      <c r="S572" t="s">
        <v>4</v>
      </c>
      <c r="T572" t="s">
        <v>21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325</v>
      </c>
    </row>
    <row r="573" spans="1:31" x14ac:dyDescent="0.25">
      <c r="A573" t="s">
        <v>205</v>
      </c>
      <c r="B573" t="s">
        <v>211</v>
      </c>
      <c r="C573" t="s">
        <v>185</v>
      </c>
      <c r="D573" t="s">
        <v>216</v>
      </c>
      <c r="E573" t="s">
        <v>238</v>
      </c>
      <c r="F573" t="s">
        <v>270</v>
      </c>
      <c r="G573" t="s">
        <v>302</v>
      </c>
      <c r="H573" s="4"/>
      <c r="I573" s="1">
        <f t="shared" ca="1" si="38"/>
        <v>1483</v>
      </c>
      <c r="J573" s="1" t="str">
        <f t="shared" ca="1" si="39"/>
        <v>3. Mayor a 6 meses</v>
      </c>
      <c r="K573" t="str">
        <f t="shared" si="40"/>
        <v>NO</v>
      </c>
      <c r="L573" t="s">
        <v>186</v>
      </c>
      <c r="M573" t="s">
        <v>319</v>
      </c>
      <c r="N573" t="s">
        <v>187</v>
      </c>
      <c r="O573" t="s">
        <v>188</v>
      </c>
      <c r="P573" t="str">
        <f t="shared" si="41"/>
        <v>MARTHA MILAGROS BAZÁN JUÁREZStory TellingEVALUACION ANTERIOR</v>
      </c>
      <c r="Q573" t="str">
        <f>BASE[[#This Row],[NombresCalificado]]&amp;BASE[[#This Row],[TipoEvaluacion]]</f>
        <v>MARTHA MILAGROS BAZÁN JUÁREZEVALUACION ANTERIOR</v>
      </c>
      <c r="R573">
        <v>3</v>
      </c>
      <c r="S573" t="s">
        <v>5</v>
      </c>
      <c r="T573" t="s">
        <v>21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325</v>
      </c>
    </row>
    <row r="574" spans="1:31" x14ac:dyDescent="0.25">
      <c r="A574" t="s">
        <v>205</v>
      </c>
      <c r="B574" t="s">
        <v>211</v>
      </c>
      <c r="C574" t="s">
        <v>185</v>
      </c>
      <c r="D574" t="s">
        <v>216</v>
      </c>
      <c r="E574" t="s">
        <v>238</v>
      </c>
      <c r="F574" t="s">
        <v>270</v>
      </c>
      <c r="G574" t="s">
        <v>302</v>
      </c>
      <c r="H574" s="4"/>
      <c r="I574" s="1">
        <f t="shared" ca="1" si="38"/>
        <v>1483</v>
      </c>
      <c r="J574" s="1" t="str">
        <f t="shared" ca="1" si="39"/>
        <v>3. Mayor a 6 meses</v>
      </c>
      <c r="K574" t="str">
        <f t="shared" si="40"/>
        <v>NO</v>
      </c>
      <c r="L574" t="s">
        <v>186</v>
      </c>
      <c r="M574" t="s">
        <v>320</v>
      </c>
      <c r="N574" t="s">
        <v>188</v>
      </c>
      <c r="O574" t="s">
        <v>188</v>
      </c>
      <c r="P574" t="str">
        <f t="shared" si="41"/>
        <v>MARTHA MILAGROS BAZÁN JUÁREZGestión de cambiosEVALUACION ANTERIOR</v>
      </c>
      <c r="Q574" t="str">
        <f>BASE[[#This Row],[NombresCalificado]]&amp;BASE[[#This Row],[TipoEvaluacion]]</f>
        <v>MARTHA MILAGROS BAZÁN JUÁREZEVALUACION ANTERIOR</v>
      </c>
      <c r="R574">
        <v>1</v>
      </c>
      <c r="S574" t="s">
        <v>6</v>
      </c>
      <c r="T574" t="s">
        <v>21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325</v>
      </c>
    </row>
    <row r="575" spans="1:31" x14ac:dyDescent="0.25">
      <c r="A575" t="s">
        <v>205</v>
      </c>
      <c r="B575" t="s">
        <v>211</v>
      </c>
      <c r="C575" t="s">
        <v>185</v>
      </c>
      <c r="D575" t="s">
        <v>216</v>
      </c>
      <c r="E575" t="s">
        <v>238</v>
      </c>
      <c r="F575" t="s">
        <v>270</v>
      </c>
      <c r="G575" t="s">
        <v>302</v>
      </c>
      <c r="H575" s="4"/>
      <c r="I575" s="1">
        <f t="shared" ca="1" si="38"/>
        <v>1483</v>
      </c>
      <c r="J575" s="1" t="str">
        <f t="shared" ca="1" si="39"/>
        <v>3. Mayor a 6 meses</v>
      </c>
      <c r="K575" t="str">
        <f t="shared" si="40"/>
        <v>NO</v>
      </c>
      <c r="L575" t="s">
        <v>186</v>
      </c>
      <c r="M575" t="s">
        <v>321</v>
      </c>
      <c r="N575" t="s">
        <v>29</v>
      </c>
      <c r="O575" t="s">
        <v>29</v>
      </c>
      <c r="P575" t="str">
        <f t="shared" si="41"/>
        <v>MARTHA MILAGROS BAZÁN JUÁREZInnovaciónEVALUACION ANTERIOR</v>
      </c>
      <c r="Q575" t="str">
        <f>BASE[[#This Row],[NombresCalificado]]&amp;BASE[[#This Row],[TipoEvaluacion]]</f>
        <v>MARTHA MILAGROS BAZÁN JUÁREZEVALUACION ANTERIOR</v>
      </c>
      <c r="R575">
        <v>2</v>
      </c>
      <c r="S575" t="s">
        <v>4</v>
      </c>
      <c r="T575" t="s">
        <v>21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325</v>
      </c>
    </row>
    <row r="576" spans="1:31" x14ac:dyDescent="0.25">
      <c r="A576" t="s">
        <v>205</v>
      </c>
      <c r="B576" t="s">
        <v>211</v>
      </c>
      <c r="C576" t="s">
        <v>185</v>
      </c>
      <c r="D576" t="s">
        <v>216</v>
      </c>
      <c r="E576" t="s">
        <v>238</v>
      </c>
      <c r="F576" t="s">
        <v>270</v>
      </c>
      <c r="G576" t="s">
        <v>302</v>
      </c>
      <c r="H576" s="4"/>
      <c r="I576" s="1">
        <f t="shared" ca="1" si="38"/>
        <v>1483</v>
      </c>
      <c r="J576" s="1" t="str">
        <f t="shared" ca="1" si="39"/>
        <v>3. Mayor a 6 meses</v>
      </c>
      <c r="K576" t="str">
        <f t="shared" si="40"/>
        <v>NO</v>
      </c>
      <c r="L576" t="s">
        <v>186</v>
      </c>
      <c r="M576" t="s">
        <v>198</v>
      </c>
      <c r="N576" t="s">
        <v>187</v>
      </c>
      <c r="O576" t="s">
        <v>188</v>
      </c>
      <c r="P576" t="str">
        <f t="shared" si="41"/>
        <v>MARTHA MILAGROS BAZÁN JUÁREZCaptura de valorEVALUACION ANTERIOR</v>
      </c>
      <c r="Q576" t="str">
        <f>BASE[[#This Row],[NombresCalificado]]&amp;BASE[[#This Row],[TipoEvaluacion]]</f>
        <v>MARTHA MILAGROS BAZÁN JUÁREZEVALUACION ANTERIOR</v>
      </c>
      <c r="R576">
        <v>1</v>
      </c>
      <c r="S576" t="s">
        <v>6</v>
      </c>
      <c r="T576" t="s">
        <v>21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325</v>
      </c>
    </row>
    <row r="577" spans="1:31" x14ac:dyDescent="0.25">
      <c r="A577" t="s">
        <v>205</v>
      </c>
      <c r="B577" t="s">
        <v>211</v>
      </c>
      <c r="C577" t="s">
        <v>185</v>
      </c>
      <c r="D577" t="s">
        <v>216</v>
      </c>
      <c r="E577" t="s">
        <v>238</v>
      </c>
      <c r="F577" t="s">
        <v>270</v>
      </c>
      <c r="G577" t="s">
        <v>302</v>
      </c>
      <c r="H577" s="4"/>
      <c r="I577" s="1">
        <f t="shared" ca="1" si="38"/>
        <v>1483</v>
      </c>
      <c r="J577" s="1" t="str">
        <f t="shared" ca="1" si="39"/>
        <v>3. Mayor a 6 meses</v>
      </c>
      <c r="K577" t="str">
        <f t="shared" si="40"/>
        <v>NO</v>
      </c>
      <c r="L577" t="s">
        <v>186</v>
      </c>
      <c r="M577" t="s">
        <v>322</v>
      </c>
      <c r="N577" t="s">
        <v>29</v>
      </c>
      <c r="O577" t="s">
        <v>29</v>
      </c>
      <c r="P577" t="str">
        <f t="shared" si="41"/>
        <v>MARTHA MILAGROS BAZÁN JUÁREZModelos BancariosEVALUACION ANTERIOR</v>
      </c>
      <c r="Q577" t="str">
        <f>BASE[[#This Row],[NombresCalificado]]&amp;BASE[[#This Row],[TipoEvaluacion]]</f>
        <v>MARTHA MILAGROS BAZÁN JUÁREZEVALUACION ANTERIOR</v>
      </c>
      <c r="R577">
        <v>2</v>
      </c>
      <c r="S577" t="s">
        <v>4</v>
      </c>
      <c r="T577" t="s">
        <v>21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325</v>
      </c>
    </row>
    <row r="578" spans="1:31" x14ac:dyDescent="0.25">
      <c r="A578" t="s">
        <v>205</v>
      </c>
      <c r="B578" t="s">
        <v>211</v>
      </c>
      <c r="C578" t="s">
        <v>185</v>
      </c>
      <c r="D578" t="s">
        <v>216</v>
      </c>
      <c r="E578" t="s">
        <v>238</v>
      </c>
      <c r="F578" t="s">
        <v>270</v>
      </c>
      <c r="G578" t="s">
        <v>302</v>
      </c>
      <c r="H578" s="4"/>
      <c r="I578" s="1">
        <f t="shared" ca="1" si="38"/>
        <v>1483</v>
      </c>
      <c r="J578" s="1" t="str">
        <f t="shared" ca="1" si="39"/>
        <v>3. Mayor a 6 meses</v>
      </c>
      <c r="K578" t="str">
        <f t="shared" si="40"/>
        <v>NO</v>
      </c>
      <c r="L578" t="s">
        <v>186</v>
      </c>
      <c r="M578" t="s">
        <v>323</v>
      </c>
      <c r="N578" t="s">
        <v>188</v>
      </c>
      <c r="O578" t="s">
        <v>188</v>
      </c>
      <c r="P578" t="str">
        <f t="shared" si="41"/>
        <v>MARTHA MILAGROS BAZÁN JUÁREZPrincipios de seguridadEVALUACION ANTERIOR</v>
      </c>
      <c r="Q578" t="str">
        <f>BASE[[#This Row],[NombresCalificado]]&amp;BASE[[#This Row],[TipoEvaluacion]]</f>
        <v>MARTHA MILAGROS BAZÁN JUÁREZEVALUACION ANTERIOR</v>
      </c>
      <c r="R578">
        <v>2</v>
      </c>
      <c r="S578" t="s">
        <v>4</v>
      </c>
      <c r="T578" t="s">
        <v>21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325</v>
      </c>
    </row>
    <row r="579" spans="1:31" x14ac:dyDescent="0.25">
      <c r="A579" t="s">
        <v>205</v>
      </c>
      <c r="B579" t="s">
        <v>211</v>
      </c>
      <c r="C579" t="s">
        <v>185</v>
      </c>
      <c r="D579" t="s">
        <v>216</v>
      </c>
      <c r="E579" t="s">
        <v>238</v>
      </c>
      <c r="F579" t="s">
        <v>270</v>
      </c>
      <c r="G579" t="s">
        <v>302</v>
      </c>
      <c r="H579" s="4"/>
      <c r="I579" s="1">
        <f t="shared" ca="1" si="38"/>
        <v>1483</v>
      </c>
      <c r="J579" s="1" t="str">
        <f t="shared" ca="1" si="39"/>
        <v>3. Mayor a 6 meses</v>
      </c>
      <c r="K579" t="str">
        <f t="shared" si="40"/>
        <v>NO</v>
      </c>
      <c r="L579" t="s">
        <v>186</v>
      </c>
      <c r="M579" t="s">
        <v>324</v>
      </c>
      <c r="N579" t="s">
        <v>29</v>
      </c>
      <c r="O579" t="s">
        <v>29</v>
      </c>
      <c r="P579" t="str">
        <f t="shared" si="41"/>
        <v>MARTHA MILAGROS BAZÁN JUÁREZFrameworks de arquitectura empresarialEVALUACION ANTERIOR</v>
      </c>
      <c r="Q579" t="str">
        <f>BASE[[#This Row],[NombresCalificado]]&amp;BASE[[#This Row],[TipoEvaluacion]]</f>
        <v>MARTHA MILAGROS BAZÁN JUÁREZEVALUACION ANTERIOR</v>
      </c>
      <c r="R579">
        <v>2</v>
      </c>
      <c r="S579" t="s">
        <v>4</v>
      </c>
      <c r="T579" t="s">
        <v>21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325</v>
      </c>
    </row>
    <row r="580" spans="1:31" x14ac:dyDescent="0.25">
      <c r="A580" t="s">
        <v>206</v>
      </c>
      <c r="B580" t="s">
        <v>212</v>
      </c>
      <c r="C580" t="s">
        <v>185</v>
      </c>
      <c r="D580" t="s">
        <v>216</v>
      </c>
      <c r="E580" t="s">
        <v>239</v>
      </c>
      <c r="F580" t="s">
        <v>271</v>
      </c>
      <c r="H580" s="4"/>
      <c r="I580" s="1">
        <f t="shared" ca="1" si="38"/>
        <v>1483</v>
      </c>
      <c r="J580" s="1" t="str">
        <f t="shared" ca="1" si="39"/>
        <v>3. Mayor a 6 meses</v>
      </c>
      <c r="K580" t="str">
        <f t="shared" si="40"/>
        <v>NO</v>
      </c>
      <c r="L580" t="s">
        <v>186</v>
      </c>
      <c r="M580" t="s">
        <v>193</v>
      </c>
      <c r="N580" t="s">
        <v>188</v>
      </c>
      <c r="O580" t="s">
        <v>188</v>
      </c>
      <c r="P580" t="str">
        <f t="shared" si="41"/>
        <v>LILIA KATHLEEN POLO VILLANUEVACloudEVALUACION ANTERIOR</v>
      </c>
      <c r="Q580" t="str">
        <f>BASE[[#This Row],[NombresCalificado]]&amp;BASE[[#This Row],[TipoEvaluacion]]</f>
        <v>LILIA KATHLEEN POLO VILLANUEVAEVALUACION ANTERIOR</v>
      </c>
      <c r="R580">
        <v>1</v>
      </c>
      <c r="S580" t="s">
        <v>6</v>
      </c>
      <c r="T580" t="s">
        <v>21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325</v>
      </c>
    </row>
    <row r="581" spans="1:31" x14ac:dyDescent="0.25">
      <c r="A581" t="s">
        <v>206</v>
      </c>
      <c r="B581" t="s">
        <v>212</v>
      </c>
      <c r="C581" t="s">
        <v>185</v>
      </c>
      <c r="D581" t="s">
        <v>216</v>
      </c>
      <c r="E581" t="s">
        <v>239</v>
      </c>
      <c r="F581" t="s">
        <v>271</v>
      </c>
      <c r="H581" s="4"/>
      <c r="I581" s="1">
        <f t="shared" ca="1" si="38"/>
        <v>1483</v>
      </c>
      <c r="J581" s="1" t="str">
        <f t="shared" ca="1" si="39"/>
        <v>3. Mayor a 6 meses</v>
      </c>
      <c r="K581" t="str">
        <f t="shared" si="40"/>
        <v>NO</v>
      </c>
      <c r="L581" t="s">
        <v>186</v>
      </c>
      <c r="M581" t="s">
        <v>314</v>
      </c>
      <c r="N581" t="s">
        <v>187</v>
      </c>
      <c r="O581" t="s">
        <v>188</v>
      </c>
      <c r="P581" t="str">
        <f t="shared" si="41"/>
        <v>LILIA KATHLEEN POLO VILLANUEVASoluciones de industriaEVALUACION ANTERIOR</v>
      </c>
      <c r="Q581" t="str">
        <f>BASE[[#This Row],[NombresCalificado]]&amp;BASE[[#This Row],[TipoEvaluacion]]</f>
        <v>LILIA KATHLEEN POLO VILLANUEVAEVALUACION ANTERIOR</v>
      </c>
      <c r="R581">
        <v>4</v>
      </c>
      <c r="S581" t="s">
        <v>7</v>
      </c>
      <c r="T581" t="s">
        <v>21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325</v>
      </c>
    </row>
    <row r="582" spans="1:31" x14ac:dyDescent="0.25">
      <c r="A582" t="s">
        <v>206</v>
      </c>
      <c r="B582" t="s">
        <v>212</v>
      </c>
      <c r="C582" t="s">
        <v>185</v>
      </c>
      <c r="D582" t="s">
        <v>216</v>
      </c>
      <c r="E582" t="s">
        <v>239</v>
      </c>
      <c r="F582" t="s">
        <v>271</v>
      </c>
      <c r="H582" s="4"/>
      <c r="I582" s="1">
        <f t="shared" ca="1" si="38"/>
        <v>1483</v>
      </c>
      <c r="J582" s="1" t="str">
        <f t="shared" ca="1" si="39"/>
        <v>3. Mayor a 6 meses</v>
      </c>
      <c r="K582" t="str">
        <f t="shared" si="40"/>
        <v>NO</v>
      </c>
      <c r="L582" t="s">
        <v>186</v>
      </c>
      <c r="M582" t="s">
        <v>313</v>
      </c>
      <c r="N582" t="s">
        <v>188</v>
      </c>
      <c r="O582" t="s">
        <v>188</v>
      </c>
      <c r="P582" t="str">
        <f t="shared" si="41"/>
        <v>LILIA KATHLEEN POLO VILLANUEVAPatrones de arquitectura tecnológicaEVALUACION ANTERIOR</v>
      </c>
      <c r="Q582" t="str">
        <f>BASE[[#This Row],[NombresCalificado]]&amp;BASE[[#This Row],[TipoEvaluacion]]</f>
        <v>LILIA KATHLEEN POLO VILLANUEVAEVALUACION ANTERIOR</v>
      </c>
      <c r="R582">
        <v>2</v>
      </c>
      <c r="S582" t="s">
        <v>4</v>
      </c>
      <c r="T582" t="s">
        <v>21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325</v>
      </c>
    </row>
    <row r="583" spans="1:31" x14ac:dyDescent="0.25">
      <c r="A583" t="s">
        <v>206</v>
      </c>
      <c r="B583" t="s">
        <v>212</v>
      </c>
      <c r="C583" t="s">
        <v>185</v>
      </c>
      <c r="D583" t="s">
        <v>216</v>
      </c>
      <c r="E583" t="s">
        <v>239</v>
      </c>
      <c r="F583" t="s">
        <v>271</v>
      </c>
      <c r="H583" s="4"/>
      <c r="I583" s="1">
        <f t="shared" ca="1" si="38"/>
        <v>1483</v>
      </c>
      <c r="J583" s="1" t="str">
        <f t="shared" ca="1" si="39"/>
        <v>3. Mayor a 6 meses</v>
      </c>
      <c r="K583" t="str">
        <f t="shared" si="40"/>
        <v>NO</v>
      </c>
      <c r="L583" t="s">
        <v>186</v>
      </c>
      <c r="M583" t="s">
        <v>315</v>
      </c>
      <c r="N583" t="s">
        <v>29</v>
      </c>
      <c r="O583" t="s">
        <v>29</v>
      </c>
      <c r="P583" t="str">
        <f t="shared" si="41"/>
        <v>LILIA KATHLEEN POLO VILLANUEVAModeladoEVALUACION ANTERIOR</v>
      </c>
      <c r="Q583" t="str">
        <f>BASE[[#This Row],[NombresCalificado]]&amp;BASE[[#This Row],[TipoEvaluacion]]</f>
        <v>LILIA KATHLEEN POLO VILLANUEVAEVALUACION ANTERIOR</v>
      </c>
      <c r="R583">
        <v>2</v>
      </c>
      <c r="S583" t="s">
        <v>4</v>
      </c>
      <c r="T583" t="s">
        <v>21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325</v>
      </c>
    </row>
    <row r="584" spans="1:31" x14ac:dyDescent="0.25">
      <c r="A584" t="s">
        <v>206</v>
      </c>
      <c r="B584" t="s">
        <v>212</v>
      </c>
      <c r="C584" t="s">
        <v>185</v>
      </c>
      <c r="D584" t="s">
        <v>216</v>
      </c>
      <c r="E584" t="s">
        <v>239</v>
      </c>
      <c r="F584" t="s">
        <v>271</v>
      </c>
      <c r="H584" s="4"/>
      <c r="I584" s="1">
        <f t="shared" ca="1" si="38"/>
        <v>1483</v>
      </c>
      <c r="J584" s="1" t="str">
        <f t="shared" ca="1" si="39"/>
        <v>3. Mayor a 6 meses</v>
      </c>
      <c r="K584" t="str">
        <f t="shared" si="40"/>
        <v>NO</v>
      </c>
      <c r="L584" t="s">
        <v>186</v>
      </c>
      <c r="M584" t="s">
        <v>316</v>
      </c>
      <c r="N584" t="s">
        <v>187</v>
      </c>
      <c r="O584" t="s">
        <v>188</v>
      </c>
      <c r="P584" t="str">
        <f t="shared" si="41"/>
        <v>LILIA KATHLEEN POLO VILLANUEVAPlataforma de soluciones BCPEVALUACION ANTERIOR</v>
      </c>
      <c r="Q584" t="str">
        <f>BASE[[#This Row],[NombresCalificado]]&amp;BASE[[#This Row],[TipoEvaluacion]]</f>
        <v>LILIA KATHLEEN POLO VILLANUEVAEVALUACION ANTERIOR</v>
      </c>
      <c r="R584">
        <v>2</v>
      </c>
      <c r="S584" t="s">
        <v>4</v>
      </c>
      <c r="T584" t="s">
        <v>21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325</v>
      </c>
    </row>
    <row r="585" spans="1:31" x14ac:dyDescent="0.25">
      <c r="A585" t="s">
        <v>206</v>
      </c>
      <c r="B585" t="s">
        <v>212</v>
      </c>
      <c r="C585" t="s">
        <v>185</v>
      </c>
      <c r="D585" t="s">
        <v>216</v>
      </c>
      <c r="E585" t="s">
        <v>239</v>
      </c>
      <c r="F585" t="s">
        <v>271</v>
      </c>
      <c r="H585" s="4"/>
      <c r="I585" s="1">
        <f t="shared" ca="1" si="38"/>
        <v>1483</v>
      </c>
      <c r="J585" s="1" t="str">
        <f t="shared" ca="1" si="39"/>
        <v>3. Mayor a 6 meses</v>
      </c>
      <c r="K585" t="str">
        <f t="shared" si="40"/>
        <v>NO</v>
      </c>
      <c r="L585" t="s">
        <v>186</v>
      </c>
      <c r="M585" t="s">
        <v>197</v>
      </c>
      <c r="N585" t="s">
        <v>187</v>
      </c>
      <c r="O585" t="s">
        <v>188</v>
      </c>
      <c r="P585" t="str">
        <f t="shared" si="41"/>
        <v>LILIA KATHLEEN POLO VILLANUEVAArquitectura de datos BCPEVALUACION ANTERIOR</v>
      </c>
      <c r="Q585" t="str">
        <f>BASE[[#This Row],[NombresCalificado]]&amp;BASE[[#This Row],[TipoEvaluacion]]</f>
        <v>LILIA KATHLEEN POLO VILLANUEVAEVALUACION ANTERIOR</v>
      </c>
      <c r="R585">
        <v>2</v>
      </c>
      <c r="S585" t="s">
        <v>4</v>
      </c>
      <c r="T585" t="s">
        <v>21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325</v>
      </c>
    </row>
    <row r="586" spans="1:31" x14ac:dyDescent="0.25">
      <c r="A586" t="s">
        <v>206</v>
      </c>
      <c r="B586" t="s">
        <v>212</v>
      </c>
      <c r="C586" t="s">
        <v>185</v>
      </c>
      <c r="D586" t="s">
        <v>216</v>
      </c>
      <c r="E586" t="s">
        <v>239</v>
      </c>
      <c r="F586" t="s">
        <v>271</v>
      </c>
      <c r="H586" s="4"/>
      <c r="I586" s="1">
        <f t="shared" ca="1" si="38"/>
        <v>1483</v>
      </c>
      <c r="J586" s="1" t="str">
        <f t="shared" ca="1" si="39"/>
        <v>3. Mayor a 6 meses</v>
      </c>
      <c r="K586" t="str">
        <f t="shared" si="40"/>
        <v>NO</v>
      </c>
      <c r="L586" t="s">
        <v>186</v>
      </c>
      <c r="M586" t="s">
        <v>318</v>
      </c>
      <c r="N586" t="s">
        <v>188</v>
      </c>
      <c r="O586" t="s">
        <v>188</v>
      </c>
      <c r="P586" t="str">
        <f t="shared" si="41"/>
        <v>LILIA KATHLEEN POLO VILLANUEVAEvolución ágil de productos digitalesEVALUACION ANTERIOR</v>
      </c>
      <c r="Q586" t="str">
        <f>BASE[[#This Row],[NombresCalificado]]&amp;BASE[[#This Row],[TipoEvaluacion]]</f>
        <v>LILIA KATHLEEN POLO VILLANUEVAEVALUACION ANTERIOR</v>
      </c>
      <c r="R586">
        <v>4</v>
      </c>
      <c r="S586" t="s">
        <v>7</v>
      </c>
      <c r="T586" t="s">
        <v>21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325</v>
      </c>
    </row>
    <row r="587" spans="1:31" x14ac:dyDescent="0.25">
      <c r="A587" t="s">
        <v>206</v>
      </c>
      <c r="B587" t="s">
        <v>212</v>
      </c>
      <c r="C587" t="s">
        <v>185</v>
      </c>
      <c r="D587" t="s">
        <v>216</v>
      </c>
      <c r="E587" t="s">
        <v>239</v>
      </c>
      <c r="F587" t="s">
        <v>271</v>
      </c>
      <c r="H587" s="4"/>
      <c r="I587" s="1">
        <f t="shared" ca="1" si="38"/>
        <v>1483</v>
      </c>
      <c r="J587" s="1" t="str">
        <f t="shared" ca="1" si="39"/>
        <v>3. Mayor a 6 meses</v>
      </c>
      <c r="K587" t="str">
        <f t="shared" si="40"/>
        <v>NO</v>
      </c>
      <c r="L587" t="s">
        <v>186</v>
      </c>
      <c r="M587" t="s">
        <v>200</v>
      </c>
      <c r="N587" t="s">
        <v>187</v>
      </c>
      <c r="O587" t="s">
        <v>188</v>
      </c>
      <c r="P587" t="str">
        <f t="shared" si="41"/>
        <v>LILIA KATHLEEN POLO VILLANUEVACustomer ExperienceEVALUACION ANTERIOR</v>
      </c>
      <c r="Q587" t="str">
        <f>BASE[[#This Row],[NombresCalificado]]&amp;BASE[[#This Row],[TipoEvaluacion]]</f>
        <v>LILIA KATHLEEN POLO VILLANUEVAEVALUACION ANTERIOR</v>
      </c>
      <c r="R587">
        <v>2</v>
      </c>
      <c r="S587" t="s">
        <v>4</v>
      </c>
      <c r="T587" t="s">
        <v>21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325</v>
      </c>
    </row>
    <row r="588" spans="1:31" x14ac:dyDescent="0.25">
      <c r="A588" t="s">
        <v>206</v>
      </c>
      <c r="B588" t="s">
        <v>212</v>
      </c>
      <c r="C588" t="s">
        <v>185</v>
      </c>
      <c r="D588" t="s">
        <v>216</v>
      </c>
      <c r="E588" t="s">
        <v>239</v>
      </c>
      <c r="F588" t="s">
        <v>271</v>
      </c>
      <c r="H588" s="4"/>
      <c r="I588" s="1">
        <f t="shared" ca="1" si="38"/>
        <v>1483</v>
      </c>
      <c r="J588" s="1" t="str">
        <f t="shared" ca="1" si="39"/>
        <v>3. Mayor a 6 meses</v>
      </c>
      <c r="K588" t="str">
        <f t="shared" si="40"/>
        <v>NO</v>
      </c>
      <c r="L588" t="s">
        <v>186</v>
      </c>
      <c r="M588" t="s">
        <v>199</v>
      </c>
      <c r="N588" t="s">
        <v>188</v>
      </c>
      <c r="O588" t="s">
        <v>188</v>
      </c>
      <c r="P588" t="str">
        <f t="shared" si="41"/>
        <v>LILIA KATHLEEN POLO VILLANUEVAComplianceEVALUACION ANTERIOR</v>
      </c>
      <c r="Q588" t="str">
        <f>BASE[[#This Row],[NombresCalificado]]&amp;BASE[[#This Row],[TipoEvaluacion]]</f>
        <v>LILIA KATHLEEN POLO VILLANUEVAEVALUACION ANTERIOR</v>
      </c>
      <c r="R588">
        <v>2</v>
      </c>
      <c r="S588" t="s">
        <v>4</v>
      </c>
      <c r="T588" t="s">
        <v>21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325</v>
      </c>
    </row>
    <row r="589" spans="1:31" x14ac:dyDescent="0.25">
      <c r="A589" t="s">
        <v>206</v>
      </c>
      <c r="B589" t="s">
        <v>212</v>
      </c>
      <c r="C589" t="s">
        <v>185</v>
      </c>
      <c r="D589" t="s">
        <v>216</v>
      </c>
      <c r="E589" t="s">
        <v>239</v>
      </c>
      <c r="F589" t="s">
        <v>271</v>
      </c>
      <c r="H589" s="4"/>
      <c r="I589" s="1">
        <f t="shared" ca="1" si="38"/>
        <v>1483</v>
      </c>
      <c r="J589" s="1" t="str">
        <f t="shared" ca="1" si="39"/>
        <v>3. Mayor a 6 meses</v>
      </c>
      <c r="K589" t="str">
        <f t="shared" si="40"/>
        <v>NO</v>
      </c>
      <c r="L589" t="s">
        <v>186</v>
      </c>
      <c r="M589" t="s">
        <v>317</v>
      </c>
      <c r="N589" t="s">
        <v>29</v>
      </c>
      <c r="O589" t="s">
        <v>29</v>
      </c>
      <c r="P589" t="str">
        <f t="shared" si="41"/>
        <v>LILIA KATHLEEN POLO VILLANUEVANegocio bancarioEVALUACION ANTERIOR</v>
      </c>
      <c r="Q589" t="str">
        <f>BASE[[#This Row],[NombresCalificado]]&amp;BASE[[#This Row],[TipoEvaluacion]]</f>
        <v>LILIA KATHLEEN POLO VILLANUEVAEVALUACION ANTERIOR</v>
      </c>
      <c r="R589">
        <v>4</v>
      </c>
      <c r="S589" t="s">
        <v>7</v>
      </c>
      <c r="T589" t="s">
        <v>21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325</v>
      </c>
    </row>
    <row r="590" spans="1:31" x14ac:dyDescent="0.25">
      <c r="A590" t="s">
        <v>206</v>
      </c>
      <c r="B590" t="s">
        <v>212</v>
      </c>
      <c r="C590" t="s">
        <v>185</v>
      </c>
      <c r="D590" t="s">
        <v>216</v>
      </c>
      <c r="E590" t="s">
        <v>239</v>
      </c>
      <c r="F590" t="s">
        <v>271</v>
      </c>
      <c r="H590" s="4"/>
      <c r="I590" s="1">
        <f t="shared" ca="1" si="38"/>
        <v>1483</v>
      </c>
      <c r="J590" s="1" t="str">
        <f t="shared" ca="1" si="39"/>
        <v>3. Mayor a 6 meses</v>
      </c>
      <c r="K590" t="str">
        <f t="shared" si="40"/>
        <v>NO</v>
      </c>
      <c r="L590" t="s">
        <v>186</v>
      </c>
      <c r="M590" t="s">
        <v>320</v>
      </c>
      <c r="N590" t="s">
        <v>188</v>
      </c>
      <c r="O590" t="s">
        <v>188</v>
      </c>
      <c r="P590" t="str">
        <f t="shared" si="41"/>
        <v>LILIA KATHLEEN POLO VILLANUEVAGestión de cambiosEVALUACION ANTERIOR</v>
      </c>
      <c r="Q590" t="str">
        <f>BASE[[#This Row],[NombresCalificado]]&amp;BASE[[#This Row],[TipoEvaluacion]]</f>
        <v>LILIA KATHLEEN POLO VILLANUEVAEVALUACION ANTERIOR</v>
      </c>
      <c r="R590">
        <v>2</v>
      </c>
      <c r="S590" t="s">
        <v>4</v>
      </c>
      <c r="T590" t="s">
        <v>21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325</v>
      </c>
    </row>
    <row r="591" spans="1:31" x14ac:dyDescent="0.25">
      <c r="A591" t="s">
        <v>206</v>
      </c>
      <c r="B591" t="s">
        <v>212</v>
      </c>
      <c r="C591" t="s">
        <v>185</v>
      </c>
      <c r="D591" t="s">
        <v>216</v>
      </c>
      <c r="E591" t="s">
        <v>239</v>
      </c>
      <c r="F591" t="s">
        <v>271</v>
      </c>
      <c r="H591" s="4"/>
      <c r="I591" s="1">
        <f t="shared" ca="1" si="38"/>
        <v>1483</v>
      </c>
      <c r="J591" s="1" t="str">
        <f t="shared" ca="1" si="39"/>
        <v>3. Mayor a 6 meses</v>
      </c>
      <c r="K591" t="str">
        <f t="shared" si="40"/>
        <v>NO</v>
      </c>
      <c r="L591" t="s">
        <v>186</v>
      </c>
      <c r="M591" t="s">
        <v>198</v>
      </c>
      <c r="N591" t="s">
        <v>187</v>
      </c>
      <c r="O591" t="s">
        <v>188</v>
      </c>
      <c r="P591" t="str">
        <f t="shared" si="41"/>
        <v>LILIA KATHLEEN POLO VILLANUEVACaptura de valorEVALUACION ANTERIOR</v>
      </c>
      <c r="Q591" t="str">
        <f>BASE[[#This Row],[NombresCalificado]]&amp;BASE[[#This Row],[TipoEvaluacion]]</f>
        <v>LILIA KATHLEEN POLO VILLANUEVAEVALUACION ANTERIOR</v>
      </c>
      <c r="R591">
        <v>1</v>
      </c>
      <c r="S591" t="s">
        <v>6</v>
      </c>
      <c r="T591" t="s">
        <v>21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4</v>
      </c>
      <c r="X591" s="17" t="str" cm="1">
        <f t="array" ref="X591">_xlfn.IFS(W591=0,"No evidenciado",W591=1,"Novato",W591=2,"Principiante avanzado",W591=3,"Competente",W591=4,"Proficiente",W591=5,"Master")</f>
        <v>Proficiente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325</v>
      </c>
    </row>
    <row r="592" spans="1:31" x14ac:dyDescent="0.25">
      <c r="A592" t="s">
        <v>206</v>
      </c>
      <c r="B592" t="s">
        <v>212</v>
      </c>
      <c r="C592" t="s">
        <v>185</v>
      </c>
      <c r="D592" t="s">
        <v>216</v>
      </c>
      <c r="E592" t="s">
        <v>239</v>
      </c>
      <c r="F592" t="s">
        <v>271</v>
      </c>
      <c r="H592" s="4"/>
      <c r="I592" s="1">
        <f t="shared" ca="1" si="38"/>
        <v>1483</v>
      </c>
      <c r="J592" s="1" t="str">
        <f t="shared" ca="1" si="39"/>
        <v>3. Mayor a 6 meses</v>
      </c>
      <c r="K592" t="str">
        <f t="shared" si="40"/>
        <v>NO</v>
      </c>
      <c r="L592" t="s">
        <v>186</v>
      </c>
      <c r="M592" t="s">
        <v>319</v>
      </c>
      <c r="N592" t="s">
        <v>187</v>
      </c>
      <c r="O592" t="s">
        <v>188</v>
      </c>
      <c r="P592" t="str">
        <f t="shared" si="41"/>
        <v>LILIA KATHLEEN POLO VILLANUEVAStory TellingEVALUACION ANTERIOR</v>
      </c>
      <c r="Q592" t="str">
        <f>BASE[[#This Row],[NombresCalificado]]&amp;BASE[[#This Row],[TipoEvaluacion]]</f>
        <v>LILIA KATHLEEN POLO VILLANUEVAEVALUACION ANTERIOR</v>
      </c>
      <c r="R592">
        <v>3</v>
      </c>
      <c r="S592" t="s">
        <v>5</v>
      </c>
      <c r="T592" t="s">
        <v>21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4</v>
      </c>
      <c r="X592" s="17" t="str" cm="1">
        <f t="array" ref="X592">_xlfn.IFS(W592=0,"No evidenciado",W592=1,"Novato",W592=2,"Principiante avanzado",W592=3,"Competente",W592=4,"Proficiente",W592=5,"Master")</f>
        <v>Proficiente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325</v>
      </c>
    </row>
    <row r="593" spans="1:31" x14ac:dyDescent="0.25">
      <c r="A593" t="s">
        <v>206</v>
      </c>
      <c r="B593" t="s">
        <v>212</v>
      </c>
      <c r="C593" t="s">
        <v>185</v>
      </c>
      <c r="D593" t="s">
        <v>216</v>
      </c>
      <c r="E593" t="s">
        <v>239</v>
      </c>
      <c r="F593" t="s">
        <v>271</v>
      </c>
      <c r="H593" s="4"/>
      <c r="I593" s="1">
        <f t="shared" ref="I593:I656" ca="1" si="42">DATEDIF(H593,TODAY(),"m")</f>
        <v>1483</v>
      </c>
      <c r="J593" s="1" t="str">
        <f t="shared" ref="J593:J656" ca="1" si="43">IF(I593&lt;=3,"1. Menor o igual a 3 meses",IF(I593&lt;=6,"2. Entre 4 - 6 meses","3. Mayor a 6 meses"))</f>
        <v>3. Mayor a 6 meses</v>
      </c>
      <c r="K593" t="str">
        <f t="shared" ref="K593:K656" si="44">IF(COUNTIFS($E$2:$E$1174,E593,$O$2:$O$1174,"PRINCIPAL",$R$2:$R$1174,0)&gt;0,"SI","NO")</f>
        <v>NO</v>
      </c>
      <c r="L593" t="s">
        <v>186</v>
      </c>
      <c r="M593" t="s">
        <v>324</v>
      </c>
      <c r="N593" t="s">
        <v>29</v>
      </c>
      <c r="O593" t="s">
        <v>29</v>
      </c>
      <c r="P593" t="str">
        <f t="shared" ref="P593:P656" si="45">F593&amp;M593&amp;AE593</f>
        <v>LILIA KATHLEEN POLO VILLANUEVAFrameworks de arquitectura empresarialEVALUACION ANTERIOR</v>
      </c>
      <c r="Q593" t="str">
        <f>BASE[[#This Row],[NombresCalificado]]&amp;BASE[[#This Row],[TipoEvaluacion]]</f>
        <v>LILIA KATHLEEN POLO VILLANUEVAEVALUACION ANTERIOR</v>
      </c>
      <c r="R593">
        <v>2</v>
      </c>
      <c r="S593" t="s">
        <v>4</v>
      </c>
      <c r="T593" t="s">
        <v>21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4</v>
      </c>
      <c r="X593" s="17" t="str" cm="1">
        <f t="array" ref="X593">_xlfn.IFS(W593=0,"No evidenciado",W593=1,"Novato",W593=2,"Principiante avanzado",W593=3,"Competente",W593=4,"Proficiente",W593=5,"Master")</f>
        <v>Proficiente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325</v>
      </c>
    </row>
    <row r="594" spans="1:31" x14ac:dyDescent="0.25">
      <c r="A594" t="s">
        <v>206</v>
      </c>
      <c r="B594" t="s">
        <v>212</v>
      </c>
      <c r="C594" t="s">
        <v>185</v>
      </c>
      <c r="D594" t="s">
        <v>216</v>
      </c>
      <c r="E594" t="s">
        <v>239</v>
      </c>
      <c r="F594" t="s">
        <v>271</v>
      </c>
      <c r="H594" s="4"/>
      <c r="I594" s="1">
        <f t="shared" ca="1" si="42"/>
        <v>1483</v>
      </c>
      <c r="J594" s="1" t="str">
        <f t="shared" ca="1" si="43"/>
        <v>3. Mayor a 6 meses</v>
      </c>
      <c r="K594" t="str">
        <f t="shared" si="44"/>
        <v>NO</v>
      </c>
      <c r="L594" t="s">
        <v>186</v>
      </c>
      <c r="M594" t="s">
        <v>321</v>
      </c>
      <c r="N594" t="s">
        <v>29</v>
      </c>
      <c r="O594" t="s">
        <v>29</v>
      </c>
      <c r="P594" t="str">
        <f t="shared" si="45"/>
        <v>LILIA KATHLEEN POLO VILLANUEVAInnovaciónEVALUACION ANTERIOR</v>
      </c>
      <c r="Q594" t="str">
        <f>BASE[[#This Row],[NombresCalificado]]&amp;BASE[[#This Row],[TipoEvaluacion]]</f>
        <v>LILIA KATHLEEN POLO VILLANUEVAEVALUACION ANTERIOR</v>
      </c>
      <c r="R594">
        <v>2</v>
      </c>
      <c r="S594" t="s">
        <v>4</v>
      </c>
      <c r="T594" t="s">
        <v>21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4</v>
      </c>
      <c r="X594" s="17" t="str" cm="1">
        <f t="array" ref="X594">_xlfn.IFS(W594=0,"No evidenciado",W594=1,"Novato",W594=2,"Principiante avanzado",W594=3,"Competente",W594=4,"Proficiente",W594=5,"Master")</f>
        <v>Proficiente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325</v>
      </c>
    </row>
    <row r="595" spans="1:31" x14ac:dyDescent="0.25">
      <c r="A595" t="s">
        <v>206</v>
      </c>
      <c r="B595" t="s">
        <v>212</v>
      </c>
      <c r="C595" t="s">
        <v>185</v>
      </c>
      <c r="D595" t="s">
        <v>216</v>
      </c>
      <c r="E595" t="s">
        <v>239</v>
      </c>
      <c r="F595" t="s">
        <v>271</v>
      </c>
      <c r="H595" s="4"/>
      <c r="I595" s="1">
        <f t="shared" ca="1" si="42"/>
        <v>1483</v>
      </c>
      <c r="J595" s="1" t="str">
        <f t="shared" ca="1" si="43"/>
        <v>3. Mayor a 6 meses</v>
      </c>
      <c r="K595" t="str">
        <f t="shared" si="44"/>
        <v>NO</v>
      </c>
      <c r="L595" t="s">
        <v>186</v>
      </c>
      <c r="M595" t="s">
        <v>323</v>
      </c>
      <c r="N595" t="s">
        <v>188</v>
      </c>
      <c r="O595" t="s">
        <v>188</v>
      </c>
      <c r="P595" t="str">
        <f t="shared" si="45"/>
        <v>LILIA KATHLEEN POLO VILLANUEVAPrincipios de seguridadEVALUACION ANTERIOR</v>
      </c>
      <c r="Q595" t="str">
        <f>BASE[[#This Row],[NombresCalificado]]&amp;BASE[[#This Row],[TipoEvaluacion]]</f>
        <v>LILIA KATHLEEN POLO VILLANUEVAEVALUACION ANTERIOR</v>
      </c>
      <c r="R595">
        <v>1</v>
      </c>
      <c r="S595" t="s">
        <v>6</v>
      </c>
      <c r="T595" t="s">
        <v>21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4</v>
      </c>
      <c r="X595" s="17" t="str" cm="1">
        <f t="array" ref="X595">_xlfn.IFS(W595=0,"No evidenciado",W595=1,"Novato",W595=2,"Principiante avanzado",W595=3,"Competente",W595=4,"Proficiente",W595=5,"Master")</f>
        <v>Proficiente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325</v>
      </c>
    </row>
    <row r="596" spans="1:31" x14ac:dyDescent="0.25">
      <c r="A596" t="s">
        <v>206</v>
      </c>
      <c r="B596" t="s">
        <v>212</v>
      </c>
      <c r="C596" t="s">
        <v>185</v>
      </c>
      <c r="D596" t="s">
        <v>216</v>
      </c>
      <c r="E596" t="s">
        <v>239</v>
      </c>
      <c r="F596" t="s">
        <v>271</v>
      </c>
      <c r="H596" s="4"/>
      <c r="I596" s="1">
        <f t="shared" ca="1" si="42"/>
        <v>1483</v>
      </c>
      <c r="J596" s="1" t="str">
        <f t="shared" ca="1" si="43"/>
        <v>3. Mayor a 6 meses</v>
      </c>
      <c r="K596" t="str">
        <f t="shared" si="44"/>
        <v>NO</v>
      </c>
      <c r="L596" t="s">
        <v>186</v>
      </c>
      <c r="M596" t="s">
        <v>322</v>
      </c>
      <c r="N596" t="s">
        <v>29</v>
      </c>
      <c r="O596" t="s">
        <v>29</v>
      </c>
      <c r="P596" t="str">
        <f t="shared" si="45"/>
        <v>LILIA KATHLEEN POLO VILLANUEVAModelos BancariosEVALUACION ANTERIOR</v>
      </c>
      <c r="Q596" t="str">
        <f>BASE[[#This Row],[NombresCalificado]]&amp;BASE[[#This Row],[TipoEvaluacion]]</f>
        <v>LILIA KATHLEEN POLO VILLANUEVAEVALUACION ANTERIOR</v>
      </c>
      <c r="R596">
        <v>3</v>
      </c>
      <c r="S596" t="s">
        <v>5</v>
      </c>
      <c r="T596" t="s">
        <v>21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4</v>
      </c>
      <c r="X596" s="17" t="str" cm="1">
        <f t="array" ref="X596">_xlfn.IFS(W596=0,"No evidenciado",W596=1,"Novato",W596=2,"Principiante avanzado",W596=3,"Competente",W596=4,"Proficiente",W596=5,"Master")</f>
        <v>Proficiente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325</v>
      </c>
    </row>
    <row r="597" spans="1:31" x14ac:dyDescent="0.25">
      <c r="A597" t="s">
        <v>204</v>
      </c>
      <c r="B597" t="s">
        <v>210</v>
      </c>
      <c r="C597" t="s">
        <v>185</v>
      </c>
      <c r="D597" t="s">
        <v>216</v>
      </c>
      <c r="E597" t="s">
        <v>240</v>
      </c>
      <c r="F597" t="s">
        <v>272</v>
      </c>
      <c r="G597" t="s">
        <v>303</v>
      </c>
      <c r="H597" s="4"/>
      <c r="I597" s="1">
        <f t="shared" ca="1" si="42"/>
        <v>1483</v>
      </c>
      <c r="J597" s="1" t="str">
        <f t="shared" ca="1" si="43"/>
        <v>3. Mayor a 6 meses</v>
      </c>
      <c r="K597" t="str">
        <f t="shared" si="44"/>
        <v>NO</v>
      </c>
      <c r="L597" t="s">
        <v>186</v>
      </c>
      <c r="M597" t="s">
        <v>313</v>
      </c>
      <c r="N597" t="s">
        <v>188</v>
      </c>
      <c r="O597" t="s">
        <v>188</v>
      </c>
      <c r="P597" t="str">
        <f t="shared" si="45"/>
        <v>GIANNFRANCO JULIO DE LA CRUZ ALVAREZPatrones de arquitectura tecnológicaEVALUACION ANTERIOR</v>
      </c>
      <c r="Q597" t="str">
        <f>BASE[[#This Row],[NombresCalificado]]&amp;BASE[[#This Row],[TipoEvaluacion]]</f>
        <v>GIANNFRANCO JULIO DE LA CRUZ ALVAREZEVALUACION ANTERIOR</v>
      </c>
      <c r="R597">
        <v>3</v>
      </c>
      <c r="S597" t="s">
        <v>5</v>
      </c>
      <c r="T597" t="s">
        <v>21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325</v>
      </c>
    </row>
    <row r="598" spans="1:31" x14ac:dyDescent="0.25">
      <c r="A598" t="s">
        <v>204</v>
      </c>
      <c r="B598" t="s">
        <v>210</v>
      </c>
      <c r="C598" t="s">
        <v>185</v>
      </c>
      <c r="D598" t="s">
        <v>216</v>
      </c>
      <c r="E598" t="s">
        <v>240</v>
      </c>
      <c r="F598" t="s">
        <v>272</v>
      </c>
      <c r="G598" t="s">
        <v>303</v>
      </c>
      <c r="H598" s="4"/>
      <c r="I598" s="1">
        <f t="shared" ca="1" si="42"/>
        <v>1483</v>
      </c>
      <c r="J598" s="1" t="str">
        <f t="shared" ca="1" si="43"/>
        <v>3. Mayor a 6 meses</v>
      </c>
      <c r="K598" t="str">
        <f t="shared" si="44"/>
        <v>NO</v>
      </c>
      <c r="L598" t="s">
        <v>186</v>
      </c>
      <c r="M598" t="s">
        <v>193</v>
      </c>
      <c r="N598" t="s">
        <v>188</v>
      </c>
      <c r="O598" t="s">
        <v>188</v>
      </c>
      <c r="P598" t="str">
        <f t="shared" si="45"/>
        <v>GIANNFRANCO JULIO DE LA CRUZ ALVAREZCloudEVALUACION ANTERIOR</v>
      </c>
      <c r="Q598" t="str">
        <f>BASE[[#This Row],[NombresCalificado]]&amp;BASE[[#This Row],[TipoEvaluacion]]</f>
        <v>GIANNFRANCO JULIO DE LA CRUZ ALVAREZEVALUACION ANTERIOR</v>
      </c>
      <c r="R598">
        <v>2</v>
      </c>
      <c r="S598" t="s">
        <v>4</v>
      </c>
      <c r="T598" t="s">
        <v>21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2</v>
      </c>
      <c r="Z598" s="17" t="str" cm="1">
        <f t="array" ref="Z598">_xlfn.IFS(Y598=0,"No evidenciado",Y598=1,"Novato",Y598=2,"Principiante avanzado",Y598=3,"Competente",Y598=4,"Proficiente",Y598=5,"Master")</f>
        <v>Principiante avanzado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325</v>
      </c>
    </row>
    <row r="599" spans="1:31" x14ac:dyDescent="0.25">
      <c r="A599" t="s">
        <v>204</v>
      </c>
      <c r="B599" t="s">
        <v>210</v>
      </c>
      <c r="C599" t="s">
        <v>185</v>
      </c>
      <c r="D599" t="s">
        <v>216</v>
      </c>
      <c r="E599" t="s">
        <v>240</v>
      </c>
      <c r="F599" t="s">
        <v>272</v>
      </c>
      <c r="G599" t="s">
        <v>303</v>
      </c>
      <c r="H599" s="4"/>
      <c r="I599" s="1">
        <f t="shared" ca="1" si="42"/>
        <v>1483</v>
      </c>
      <c r="J599" s="1" t="str">
        <f t="shared" ca="1" si="43"/>
        <v>3. Mayor a 6 meses</v>
      </c>
      <c r="K599" t="str">
        <f t="shared" si="44"/>
        <v>NO</v>
      </c>
      <c r="L599" t="s">
        <v>186</v>
      </c>
      <c r="M599" t="s">
        <v>197</v>
      </c>
      <c r="N599" t="s">
        <v>187</v>
      </c>
      <c r="O599" t="s">
        <v>188</v>
      </c>
      <c r="P599" t="str">
        <f t="shared" si="45"/>
        <v>GIANNFRANCO JULIO DE LA CRUZ ALVAREZArquitectura de datos BCPEVALUACION ANTERIOR</v>
      </c>
      <c r="Q599" t="str">
        <f>BASE[[#This Row],[NombresCalificado]]&amp;BASE[[#This Row],[TipoEvaluacion]]</f>
        <v>GIANNFRANCO JULIO DE LA CRUZ ALVAREZEVALUACION ANTERIOR</v>
      </c>
      <c r="R599">
        <v>3</v>
      </c>
      <c r="S599" t="s">
        <v>5</v>
      </c>
      <c r="T599" t="s">
        <v>21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2</v>
      </c>
      <c r="Z599" s="17" t="str" cm="1">
        <f t="array" ref="Z599">_xlfn.IFS(Y599=0,"No evidenciado",Y599=1,"Novato",Y599=2,"Principiante avanzado",Y599=3,"Competente",Y599=4,"Proficiente",Y599=5,"Master")</f>
        <v>Principiante avanzado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325</v>
      </c>
    </row>
    <row r="600" spans="1:31" x14ac:dyDescent="0.25">
      <c r="A600" t="s">
        <v>204</v>
      </c>
      <c r="B600" t="s">
        <v>210</v>
      </c>
      <c r="C600" t="s">
        <v>185</v>
      </c>
      <c r="D600" t="s">
        <v>216</v>
      </c>
      <c r="E600" t="s">
        <v>240</v>
      </c>
      <c r="F600" t="s">
        <v>272</v>
      </c>
      <c r="G600" t="s">
        <v>303</v>
      </c>
      <c r="H600" s="4"/>
      <c r="I600" s="1">
        <f t="shared" ca="1" si="42"/>
        <v>1483</v>
      </c>
      <c r="J600" s="1" t="str">
        <f t="shared" ca="1" si="43"/>
        <v>3. Mayor a 6 meses</v>
      </c>
      <c r="K600" t="str">
        <f t="shared" si="44"/>
        <v>NO</v>
      </c>
      <c r="L600" t="s">
        <v>186</v>
      </c>
      <c r="M600" t="s">
        <v>314</v>
      </c>
      <c r="N600" t="s">
        <v>187</v>
      </c>
      <c r="O600" t="s">
        <v>188</v>
      </c>
      <c r="P600" t="str">
        <f t="shared" si="45"/>
        <v>GIANNFRANCO JULIO DE LA CRUZ ALVAREZSoluciones de industriaEVALUACION ANTERIOR</v>
      </c>
      <c r="Q600" t="str">
        <f>BASE[[#This Row],[NombresCalificado]]&amp;BASE[[#This Row],[TipoEvaluacion]]</f>
        <v>GIANNFRANCO JULIO DE LA CRUZ ALVAREZEVALUACION ANTERIOR</v>
      </c>
      <c r="R600">
        <v>2</v>
      </c>
      <c r="S600" t="s">
        <v>4</v>
      </c>
      <c r="T600" t="s">
        <v>21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2</v>
      </c>
      <c r="Z600" s="17" t="str" cm="1">
        <f t="array" ref="Z600">_xlfn.IFS(Y600=0,"No evidenciado",Y600=1,"Novato",Y600=2,"Principiante avanzado",Y600=3,"Competente",Y600=4,"Proficiente",Y600=5,"Master")</f>
        <v>Principiante avanzado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325</v>
      </c>
    </row>
    <row r="601" spans="1:31" x14ac:dyDescent="0.25">
      <c r="A601" t="s">
        <v>204</v>
      </c>
      <c r="B601" t="s">
        <v>210</v>
      </c>
      <c r="C601" t="s">
        <v>185</v>
      </c>
      <c r="D601" t="s">
        <v>216</v>
      </c>
      <c r="E601" t="s">
        <v>240</v>
      </c>
      <c r="F601" t="s">
        <v>272</v>
      </c>
      <c r="G601" t="s">
        <v>303</v>
      </c>
      <c r="H601" s="4"/>
      <c r="I601" s="1">
        <f t="shared" ca="1" si="42"/>
        <v>1483</v>
      </c>
      <c r="J601" s="1" t="str">
        <f t="shared" ca="1" si="43"/>
        <v>3. Mayor a 6 meses</v>
      </c>
      <c r="K601" t="str">
        <f t="shared" si="44"/>
        <v>NO</v>
      </c>
      <c r="L601" t="s">
        <v>186</v>
      </c>
      <c r="M601" t="s">
        <v>316</v>
      </c>
      <c r="N601" t="s">
        <v>187</v>
      </c>
      <c r="O601" t="s">
        <v>188</v>
      </c>
      <c r="P601" t="str">
        <f t="shared" si="45"/>
        <v>GIANNFRANCO JULIO DE LA CRUZ ALVAREZPlataforma de soluciones BCPEVALUACION ANTERIOR</v>
      </c>
      <c r="Q601" t="str">
        <f>BASE[[#This Row],[NombresCalificado]]&amp;BASE[[#This Row],[TipoEvaluacion]]</f>
        <v>GIANNFRANCO JULIO DE LA CRUZ ALVAREZEVALUACION ANTERIOR</v>
      </c>
      <c r="R601">
        <v>3</v>
      </c>
      <c r="S601" t="s">
        <v>5</v>
      </c>
      <c r="T601" t="s">
        <v>21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2</v>
      </c>
      <c r="Z601" s="17" t="str" cm="1">
        <f t="array" ref="Z601">_xlfn.IFS(Y601=0,"No evidenciado",Y601=1,"Novato",Y601=2,"Principiante avanzado",Y601=3,"Competente",Y601=4,"Proficiente",Y601=5,"Master")</f>
        <v>Principiante avanzado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325</v>
      </c>
    </row>
    <row r="602" spans="1:31" x14ac:dyDescent="0.25">
      <c r="A602" t="s">
        <v>204</v>
      </c>
      <c r="B602" t="s">
        <v>210</v>
      </c>
      <c r="C602" t="s">
        <v>185</v>
      </c>
      <c r="D602" t="s">
        <v>216</v>
      </c>
      <c r="E602" t="s">
        <v>240</v>
      </c>
      <c r="F602" t="s">
        <v>272</v>
      </c>
      <c r="G602" t="s">
        <v>303</v>
      </c>
      <c r="H602" s="4"/>
      <c r="I602" s="1">
        <f t="shared" ca="1" si="42"/>
        <v>1483</v>
      </c>
      <c r="J602" s="1" t="str">
        <f t="shared" ca="1" si="43"/>
        <v>3. Mayor a 6 meses</v>
      </c>
      <c r="K602" t="str">
        <f t="shared" si="44"/>
        <v>NO</v>
      </c>
      <c r="L602" t="s">
        <v>186</v>
      </c>
      <c r="M602" t="s">
        <v>315</v>
      </c>
      <c r="N602" t="s">
        <v>29</v>
      </c>
      <c r="O602" t="s">
        <v>29</v>
      </c>
      <c r="P602" t="str">
        <f t="shared" si="45"/>
        <v>GIANNFRANCO JULIO DE LA CRUZ ALVAREZModeladoEVALUACION ANTERIOR</v>
      </c>
      <c r="Q602" t="str">
        <f>BASE[[#This Row],[NombresCalificado]]&amp;BASE[[#This Row],[TipoEvaluacion]]</f>
        <v>GIANNFRANCO JULIO DE LA CRUZ ALVAREZEVALUACION ANTERIOR</v>
      </c>
      <c r="R602">
        <v>3</v>
      </c>
      <c r="S602" t="s">
        <v>5</v>
      </c>
      <c r="T602" t="s">
        <v>21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325</v>
      </c>
    </row>
    <row r="603" spans="1:31" x14ac:dyDescent="0.25">
      <c r="A603" t="s">
        <v>204</v>
      </c>
      <c r="B603" t="s">
        <v>210</v>
      </c>
      <c r="C603" t="s">
        <v>185</v>
      </c>
      <c r="D603" t="s">
        <v>216</v>
      </c>
      <c r="E603" t="s">
        <v>240</v>
      </c>
      <c r="F603" t="s">
        <v>272</v>
      </c>
      <c r="G603" t="s">
        <v>303</v>
      </c>
      <c r="H603" s="4"/>
      <c r="I603" s="1">
        <f t="shared" ca="1" si="42"/>
        <v>1483</v>
      </c>
      <c r="J603" s="1" t="str">
        <f t="shared" ca="1" si="43"/>
        <v>3. Mayor a 6 meses</v>
      </c>
      <c r="K603" t="str">
        <f t="shared" si="44"/>
        <v>NO</v>
      </c>
      <c r="L603" t="s">
        <v>186</v>
      </c>
      <c r="M603" t="s">
        <v>199</v>
      </c>
      <c r="N603" t="s">
        <v>188</v>
      </c>
      <c r="O603" t="s">
        <v>188</v>
      </c>
      <c r="P603" t="str">
        <f t="shared" si="45"/>
        <v>GIANNFRANCO JULIO DE LA CRUZ ALVAREZComplianceEVALUACION ANTERIOR</v>
      </c>
      <c r="Q603" t="str">
        <f>BASE[[#This Row],[NombresCalificado]]&amp;BASE[[#This Row],[TipoEvaluacion]]</f>
        <v>GIANNFRANCO JULIO DE LA CRUZ ALVAREZEVALUACION ANTERIOR</v>
      </c>
      <c r="R603">
        <v>3</v>
      </c>
      <c r="S603" t="s">
        <v>5</v>
      </c>
      <c r="T603" t="s">
        <v>21</v>
      </c>
      <c r="U603" s="17">
        <v>1</v>
      </c>
      <c r="V603" s="17" t="str" cm="1">
        <f t="array" ref="V603">_xlfn.IFS(U603=0,"Prenovato",U603=1,"Novato",U603=2,"Principiante avanzado",U603=3,"Competente",U603=4,"Proficiente",U603=5,"Master")</f>
        <v>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1</v>
      </c>
      <c r="AD603" s="17" t="str" cm="1">
        <f t="array" ref="AD603">_xlfn.IFS(AC603=0,"Prenovato",AC603=1,"Novato",AC603=2,"Principiante avanzado",AC603=3,"Competente",AC603=4,"Proficiente",AC603=5,"Master")</f>
        <v>Novato</v>
      </c>
      <c r="AE603" s="17" t="s">
        <v>325</v>
      </c>
    </row>
    <row r="604" spans="1:31" x14ac:dyDescent="0.25">
      <c r="A604" t="s">
        <v>204</v>
      </c>
      <c r="B604" t="s">
        <v>210</v>
      </c>
      <c r="C604" t="s">
        <v>185</v>
      </c>
      <c r="D604" t="s">
        <v>216</v>
      </c>
      <c r="E604" t="s">
        <v>240</v>
      </c>
      <c r="F604" t="s">
        <v>272</v>
      </c>
      <c r="G604" t="s">
        <v>303</v>
      </c>
      <c r="H604" s="4"/>
      <c r="I604" s="1">
        <f t="shared" ca="1" si="42"/>
        <v>1483</v>
      </c>
      <c r="J604" s="1" t="str">
        <f t="shared" ca="1" si="43"/>
        <v>3. Mayor a 6 meses</v>
      </c>
      <c r="K604" t="str">
        <f t="shared" si="44"/>
        <v>NO</v>
      </c>
      <c r="L604" t="s">
        <v>186</v>
      </c>
      <c r="M604" t="s">
        <v>317</v>
      </c>
      <c r="N604" t="s">
        <v>29</v>
      </c>
      <c r="O604" t="s">
        <v>29</v>
      </c>
      <c r="P604" t="str">
        <f t="shared" si="45"/>
        <v>GIANNFRANCO JULIO DE LA CRUZ ALVAREZNegocio bancarioEVALUACION ANTERIOR</v>
      </c>
      <c r="Q604" t="str">
        <f>BASE[[#This Row],[NombresCalificado]]&amp;BASE[[#This Row],[TipoEvaluacion]]</f>
        <v>GIANNFRANCO JULIO DE LA CRUZ ALVAREZEVALUACION ANTERIOR</v>
      </c>
      <c r="R604">
        <v>2</v>
      </c>
      <c r="S604" t="s">
        <v>4</v>
      </c>
      <c r="T604" t="s">
        <v>21</v>
      </c>
      <c r="U604" s="17">
        <v>1</v>
      </c>
      <c r="V604" s="17" t="str" cm="1">
        <f t="array" ref="V604">_xlfn.IFS(U604=0,"Prenovato",U604=1,"Novato",U604=2,"Principiante avanzado",U604=3,"Competente",U604=4,"Proficiente",U604=5,"Master")</f>
        <v>Novato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1</v>
      </c>
      <c r="AD604" s="17" t="str" cm="1">
        <f t="array" ref="AD604">_xlfn.IFS(AC604=0,"Prenovato",AC604=1,"Novato",AC604=2,"Principiante avanzado",AC604=3,"Competente",AC604=4,"Proficiente",AC604=5,"Master")</f>
        <v>Novato</v>
      </c>
      <c r="AE604" s="17" t="s">
        <v>325</v>
      </c>
    </row>
    <row r="605" spans="1:31" x14ac:dyDescent="0.25">
      <c r="A605" t="s">
        <v>204</v>
      </c>
      <c r="B605" t="s">
        <v>210</v>
      </c>
      <c r="C605" t="s">
        <v>185</v>
      </c>
      <c r="D605" t="s">
        <v>216</v>
      </c>
      <c r="E605" t="s">
        <v>240</v>
      </c>
      <c r="F605" t="s">
        <v>272</v>
      </c>
      <c r="G605" t="s">
        <v>303</v>
      </c>
      <c r="H605" s="4"/>
      <c r="I605" s="1">
        <f t="shared" ca="1" si="42"/>
        <v>1483</v>
      </c>
      <c r="J605" s="1" t="str">
        <f t="shared" ca="1" si="43"/>
        <v>3. Mayor a 6 meses</v>
      </c>
      <c r="K605" t="str">
        <f t="shared" si="44"/>
        <v>NO</v>
      </c>
      <c r="L605" t="s">
        <v>186</v>
      </c>
      <c r="M605" t="s">
        <v>318</v>
      </c>
      <c r="N605" t="s">
        <v>188</v>
      </c>
      <c r="O605" t="s">
        <v>188</v>
      </c>
      <c r="P605" t="str">
        <f t="shared" si="45"/>
        <v>GIANNFRANCO JULIO DE LA CRUZ ALVAREZEvolución ágil de productos digitalesEVALUACION ANTERIOR</v>
      </c>
      <c r="Q605" t="str">
        <f>BASE[[#This Row],[NombresCalificado]]&amp;BASE[[#This Row],[TipoEvaluacion]]</f>
        <v>GIANNFRANCO JULIO DE LA CRUZ ALVAREZEVALUACION ANTERIOR</v>
      </c>
      <c r="R605">
        <v>2</v>
      </c>
      <c r="S605" t="s">
        <v>4</v>
      </c>
      <c r="T605" t="s">
        <v>21</v>
      </c>
      <c r="U605" s="17">
        <v>1</v>
      </c>
      <c r="V605" s="17" t="str" cm="1">
        <f t="array" ref="V605">_xlfn.IFS(U605=0,"Prenovato",U605=1,"Novato",U605=2,"Principiante avanzado",U605=3,"Competente",U605=4,"Proficiente",U605=5,"Master")</f>
        <v>Novato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1</v>
      </c>
      <c r="AD605" s="17" t="str" cm="1">
        <f t="array" ref="AD605">_xlfn.IFS(AC605=0,"Prenovato",AC605=1,"Novato",AC605=2,"Principiante avanzado",AC605=3,"Competente",AC605=4,"Proficiente",AC605=5,"Master")</f>
        <v>Novato</v>
      </c>
      <c r="AE605" s="17" t="s">
        <v>325</v>
      </c>
    </row>
    <row r="606" spans="1:31" x14ac:dyDescent="0.25">
      <c r="A606" t="s">
        <v>204</v>
      </c>
      <c r="B606" t="s">
        <v>210</v>
      </c>
      <c r="C606" t="s">
        <v>185</v>
      </c>
      <c r="D606" t="s">
        <v>216</v>
      </c>
      <c r="E606" t="s">
        <v>240</v>
      </c>
      <c r="F606" t="s">
        <v>272</v>
      </c>
      <c r="G606" t="s">
        <v>303</v>
      </c>
      <c r="H606" s="4"/>
      <c r="I606" s="1">
        <f t="shared" ca="1" si="42"/>
        <v>1483</v>
      </c>
      <c r="J606" s="1" t="str">
        <f t="shared" ca="1" si="43"/>
        <v>3. Mayor a 6 meses</v>
      </c>
      <c r="K606" t="str">
        <f t="shared" si="44"/>
        <v>NO</v>
      </c>
      <c r="L606" t="s">
        <v>186</v>
      </c>
      <c r="M606" t="s">
        <v>319</v>
      </c>
      <c r="N606" t="s">
        <v>187</v>
      </c>
      <c r="O606" t="s">
        <v>188</v>
      </c>
      <c r="P606" t="str">
        <f t="shared" si="45"/>
        <v>GIANNFRANCO JULIO DE LA CRUZ ALVAREZStory TellingEVALUACION ANTERIOR</v>
      </c>
      <c r="Q606" t="str">
        <f>BASE[[#This Row],[NombresCalificado]]&amp;BASE[[#This Row],[TipoEvaluacion]]</f>
        <v>GIANNFRANCO JULIO DE LA CRUZ ALVAREZEVALUACION ANTERIOR</v>
      </c>
      <c r="R606">
        <v>3</v>
      </c>
      <c r="S606" t="s">
        <v>5</v>
      </c>
      <c r="T606" t="s">
        <v>21</v>
      </c>
      <c r="U606" s="17">
        <v>1</v>
      </c>
      <c r="V606" s="17" t="str" cm="1">
        <f t="array" ref="V606">_xlfn.IFS(U606=0,"Prenovato",U606=1,"Novato",U606=2,"Principiante avanzado",U606=3,"Competente",U606=4,"Proficiente",U606=5,"Master")</f>
        <v>Novato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1</v>
      </c>
      <c r="AD606" s="17" t="str" cm="1">
        <f t="array" ref="AD606">_xlfn.IFS(AC606=0,"Prenovato",AC606=1,"Novato",AC606=2,"Principiante avanzado",AC606=3,"Competente",AC606=4,"Proficiente",AC606=5,"Master")</f>
        <v>Novato</v>
      </c>
      <c r="AE606" s="17" t="s">
        <v>325</v>
      </c>
    </row>
    <row r="607" spans="1:31" x14ac:dyDescent="0.25">
      <c r="A607" t="s">
        <v>204</v>
      </c>
      <c r="B607" t="s">
        <v>210</v>
      </c>
      <c r="C607" t="s">
        <v>185</v>
      </c>
      <c r="D607" t="s">
        <v>216</v>
      </c>
      <c r="E607" t="s">
        <v>240</v>
      </c>
      <c r="F607" t="s">
        <v>272</v>
      </c>
      <c r="G607" t="s">
        <v>303</v>
      </c>
      <c r="H607" s="4"/>
      <c r="I607" s="1">
        <f t="shared" ca="1" si="42"/>
        <v>1483</v>
      </c>
      <c r="J607" s="1" t="str">
        <f t="shared" ca="1" si="43"/>
        <v>3. Mayor a 6 meses</v>
      </c>
      <c r="K607" t="str">
        <f t="shared" si="44"/>
        <v>NO</v>
      </c>
      <c r="L607" t="s">
        <v>186</v>
      </c>
      <c r="M607" t="s">
        <v>320</v>
      </c>
      <c r="N607" t="s">
        <v>188</v>
      </c>
      <c r="O607" t="s">
        <v>188</v>
      </c>
      <c r="P607" t="str">
        <f t="shared" si="45"/>
        <v>GIANNFRANCO JULIO DE LA CRUZ ALVAREZGestión de cambiosEVALUACION ANTERIOR</v>
      </c>
      <c r="Q607" t="str">
        <f>BASE[[#This Row],[NombresCalificado]]&amp;BASE[[#This Row],[TipoEvaluacion]]</f>
        <v>GIANNFRANCO JULIO DE LA CRUZ ALVAREZEVALUACION ANTERIOR</v>
      </c>
      <c r="R607">
        <v>1</v>
      </c>
      <c r="S607" t="s">
        <v>6</v>
      </c>
      <c r="T607" t="s">
        <v>21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1</v>
      </c>
      <c r="AD607" s="17" t="str" cm="1">
        <f t="array" ref="AD607">_xlfn.IFS(AC607=0,"Prenovato",AC607=1,"Novato",AC607=2,"Principiante avanzado",AC607=3,"Competente",AC607=4,"Proficiente",AC607=5,"Master")</f>
        <v>Novato</v>
      </c>
      <c r="AE607" s="17" t="s">
        <v>325</v>
      </c>
    </row>
    <row r="608" spans="1:31" x14ac:dyDescent="0.25">
      <c r="A608" t="s">
        <v>204</v>
      </c>
      <c r="B608" t="s">
        <v>210</v>
      </c>
      <c r="C608" t="s">
        <v>185</v>
      </c>
      <c r="D608" t="s">
        <v>216</v>
      </c>
      <c r="E608" t="s">
        <v>240</v>
      </c>
      <c r="F608" t="s">
        <v>272</v>
      </c>
      <c r="G608" t="s">
        <v>303</v>
      </c>
      <c r="H608" s="4"/>
      <c r="I608" s="1">
        <f t="shared" ca="1" si="42"/>
        <v>1483</v>
      </c>
      <c r="J608" s="1" t="str">
        <f t="shared" ca="1" si="43"/>
        <v>3. Mayor a 6 meses</v>
      </c>
      <c r="K608" t="str">
        <f t="shared" si="44"/>
        <v>NO</v>
      </c>
      <c r="L608" t="s">
        <v>186</v>
      </c>
      <c r="M608" t="s">
        <v>198</v>
      </c>
      <c r="N608" t="s">
        <v>187</v>
      </c>
      <c r="O608" t="s">
        <v>188</v>
      </c>
      <c r="P608" t="str">
        <f t="shared" si="45"/>
        <v>GIANNFRANCO JULIO DE LA CRUZ ALVAREZCaptura de valorEVALUACION ANTERIOR</v>
      </c>
      <c r="Q608" t="str">
        <f>BASE[[#This Row],[NombresCalificado]]&amp;BASE[[#This Row],[TipoEvaluacion]]</f>
        <v>GIANNFRANCO JULIO DE LA CRUZ ALVAREZEVALUACION ANTERIOR</v>
      </c>
      <c r="R608">
        <v>1</v>
      </c>
      <c r="S608" t="s">
        <v>6</v>
      </c>
      <c r="T608" t="s">
        <v>21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1</v>
      </c>
      <c r="AD608" s="17" t="str" cm="1">
        <f t="array" ref="AD608">_xlfn.IFS(AC608=0,"Prenovato",AC608=1,"Novato",AC608=2,"Principiante avanzado",AC608=3,"Competente",AC608=4,"Proficiente",AC608=5,"Master")</f>
        <v>Novato</v>
      </c>
      <c r="AE608" s="17" t="s">
        <v>325</v>
      </c>
    </row>
    <row r="609" spans="1:31" x14ac:dyDescent="0.25">
      <c r="A609" t="s">
        <v>204</v>
      </c>
      <c r="B609" t="s">
        <v>210</v>
      </c>
      <c r="C609" t="s">
        <v>185</v>
      </c>
      <c r="D609" t="s">
        <v>216</v>
      </c>
      <c r="E609" t="s">
        <v>240</v>
      </c>
      <c r="F609" t="s">
        <v>272</v>
      </c>
      <c r="G609" t="s">
        <v>303</v>
      </c>
      <c r="H609" s="4"/>
      <c r="I609" s="1">
        <f t="shared" ca="1" si="42"/>
        <v>1483</v>
      </c>
      <c r="J609" s="1" t="str">
        <f t="shared" ca="1" si="43"/>
        <v>3. Mayor a 6 meses</v>
      </c>
      <c r="K609" t="str">
        <f t="shared" si="44"/>
        <v>NO</v>
      </c>
      <c r="L609" t="s">
        <v>186</v>
      </c>
      <c r="M609" t="s">
        <v>200</v>
      </c>
      <c r="N609" t="s">
        <v>187</v>
      </c>
      <c r="O609" t="s">
        <v>188</v>
      </c>
      <c r="P609" t="str">
        <f t="shared" si="45"/>
        <v>GIANNFRANCO JULIO DE LA CRUZ ALVAREZCustomer ExperienceEVALUACION ANTERIOR</v>
      </c>
      <c r="Q609" t="str">
        <f>BASE[[#This Row],[NombresCalificado]]&amp;BASE[[#This Row],[TipoEvaluacion]]</f>
        <v>GIANNFRANCO JULIO DE LA CRUZ ALVAREZEVALUACION ANTERIOR</v>
      </c>
      <c r="R609">
        <v>2</v>
      </c>
      <c r="S609" t="s">
        <v>4</v>
      </c>
      <c r="T609" t="s">
        <v>21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1</v>
      </c>
      <c r="AD609" s="17" t="str" cm="1">
        <f t="array" ref="AD609">_xlfn.IFS(AC609=0,"Prenovato",AC609=1,"Novato",AC609=2,"Principiante avanzado",AC609=3,"Competente",AC609=4,"Proficiente",AC609=5,"Master")</f>
        <v>Novato</v>
      </c>
      <c r="AE609" s="17" t="s">
        <v>325</v>
      </c>
    </row>
    <row r="610" spans="1:31" x14ac:dyDescent="0.25">
      <c r="A610" t="s">
        <v>204</v>
      </c>
      <c r="B610" t="s">
        <v>210</v>
      </c>
      <c r="C610" t="s">
        <v>185</v>
      </c>
      <c r="D610" t="s">
        <v>216</v>
      </c>
      <c r="E610" t="s">
        <v>240</v>
      </c>
      <c r="F610" t="s">
        <v>272</v>
      </c>
      <c r="G610" t="s">
        <v>303</v>
      </c>
      <c r="H610" s="4"/>
      <c r="I610" s="1">
        <f t="shared" ca="1" si="42"/>
        <v>1483</v>
      </c>
      <c r="J610" s="1" t="str">
        <f t="shared" ca="1" si="43"/>
        <v>3. Mayor a 6 meses</v>
      </c>
      <c r="K610" t="str">
        <f t="shared" si="44"/>
        <v>NO</v>
      </c>
      <c r="L610" t="s">
        <v>186</v>
      </c>
      <c r="M610" t="s">
        <v>321</v>
      </c>
      <c r="N610" t="s">
        <v>29</v>
      </c>
      <c r="O610" t="s">
        <v>29</v>
      </c>
      <c r="P610" t="str">
        <f t="shared" si="45"/>
        <v>GIANNFRANCO JULIO DE LA CRUZ ALVAREZInnovaciónEVALUACION ANTERIOR</v>
      </c>
      <c r="Q610" t="str">
        <f>BASE[[#This Row],[NombresCalificado]]&amp;BASE[[#This Row],[TipoEvaluacion]]</f>
        <v>GIANNFRANCO JULIO DE LA CRUZ ALVAREZEVALUACION ANTERIOR</v>
      </c>
      <c r="R610">
        <v>2</v>
      </c>
      <c r="S610" t="s">
        <v>4</v>
      </c>
      <c r="T610" t="s">
        <v>21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1</v>
      </c>
      <c r="AD610" s="17" t="str" cm="1">
        <f t="array" ref="AD610">_xlfn.IFS(AC610=0,"Prenovato",AC610=1,"Novato",AC610=2,"Principiante avanzado",AC610=3,"Competente",AC610=4,"Proficiente",AC610=5,"Master")</f>
        <v>Novato</v>
      </c>
      <c r="AE610" s="17" t="s">
        <v>325</v>
      </c>
    </row>
    <row r="611" spans="1:31" x14ac:dyDescent="0.25">
      <c r="A611" t="s">
        <v>204</v>
      </c>
      <c r="B611" t="s">
        <v>210</v>
      </c>
      <c r="C611" t="s">
        <v>185</v>
      </c>
      <c r="D611" t="s">
        <v>216</v>
      </c>
      <c r="E611" t="s">
        <v>240</v>
      </c>
      <c r="F611" t="s">
        <v>272</v>
      </c>
      <c r="G611" t="s">
        <v>303</v>
      </c>
      <c r="H611" s="4"/>
      <c r="I611" s="1">
        <f t="shared" ca="1" si="42"/>
        <v>1483</v>
      </c>
      <c r="J611" s="1" t="str">
        <f t="shared" ca="1" si="43"/>
        <v>3. Mayor a 6 meses</v>
      </c>
      <c r="K611" t="str">
        <f t="shared" si="44"/>
        <v>NO</v>
      </c>
      <c r="L611" t="s">
        <v>186</v>
      </c>
      <c r="M611" t="s">
        <v>323</v>
      </c>
      <c r="N611" t="s">
        <v>188</v>
      </c>
      <c r="O611" t="s">
        <v>188</v>
      </c>
      <c r="P611" t="str">
        <f t="shared" si="45"/>
        <v>GIANNFRANCO JULIO DE LA CRUZ ALVAREZPrincipios de seguridadEVALUACION ANTERIOR</v>
      </c>
      <c r="Q611" t="str">
        <f>BASE[[#This Row],[NombresCalificado]]&amp;BASE[[#This Row],[TipoEvaluacion]]</f>
        <v>GIANNFRANCO JULIO DE LA CRUZ ALVAREZEVALUACION ANTERIOR</v>
      </c>
      <c r="R611">
        <v>2</v>
      </c>
      <c r="S611" t="s">
        <v>4</v>
      </c>
      <c r="T611" t="s">
        <v>21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1</v>
      </c>
      <c r="AD611" s="17" t="str" cm="1">
        <f t="array" ref="AD611">_xlfn.IFS(AC611=0,"Prenovato",AC611=1,"Novato",AC611=2,"Principiante avanzado",AC611=3,"Competente",AC611=4,"Proficiente",AC611=5,"Master")</f>
        <v>Novato</v>
      </c>
      <c r="AE611" s="17" t="s">
        <v>325</v>
      </c>
    </row>
    <row r="612" spans="1:31" x14ac:dyDescent="0.25">
      <c r="A612" t="s">
        <v>204</v>
      </c>
      <c r="B612" t="s">
        <v>210</v>
      </c>
      <c r="C612" t="s">
        <v>185</v>
      </c>
      <c r="D612" t="s">
        <v>216</v>
      </c>
      <c r="E612" t="s">
        <v>240</v>
      </c>
      <c r="F612" t="s">
        <v>272</v>
      </c>
      <c r="G612" t="s">
        <v>303</v>
      </c>
      <c r="H612" s="4"/>
      <c r="I612" s="1">
        <f t="shared" ca="1" si="42"/>
        <v>1483</v>
      </c>
      <c r="J612" s="1" t="str">
        <f t="shared" ca="1" si="43"/>
        <v>3. Mayor a 6 meses</v>
      </c>
      <c r="K612" t="str">
        <f t="shared" si="44"/>
        <v>NO</v>
      </c>
      <c r="L612" t="s">
        <v>186</v>
      </c>
      <c r="M612" t="s">
        <v>322</v>
      </c>
      <c r="N612" t="s">
        <v>29</v>
      </c>
      <c r="O612" t="s">
        <v>29</v>
      </c>
      <c r="P612" t="str">
        <f t="shared" si="45"/>
        <v>GIANNFRANCO JULIO DE LA CRUZ ALVAREZModelos BancariosEVALUACION ANTERIOR</v>
      </c>
      <c r="Q612" t="str">
        <f>BASE[[#This Row],[NombresCalificado]]&amp;BASE[[#This Row],[TipoEvaluacion]]</f>
        <v>GIANNFRANCO JULIO DE LA CRUZ ALVAREZEVALUACION ANTERIOR</v>
      </c>
      <c r="R612">
        <v>3</v>
      </c>
      <c r="S612" t="s">
        <v>5</v>
      </c>
      <c r="T612" t="s">
        <v>21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1</v>
      </c>
      <c r="AD612" s="17" t="str" cm="1">
        <f t="array" ref="AD612">_xlfn.IFS(AC612=0,"Prenovato",AC612=1,"Novato",AC612=2,"Principiante avanzado",AC612=3,"Competente",AC612=4,"Proficiente",AC612=5,"Master")</f>
        <v>Novato</v>
      </c>
      <c r="AE612" s="17" t="s">
        <v>325</v>
      </c>
    </row>
    <row r="613" spans="1:31" x14ac:dyDescent="0.25">
      <c r="A613" t="s">
        <v>204</v>
      </c>
      <c r="B613" t="s">
        <v>210</v>
      </c>
      <c r="C613" t="s">
        <v>185</v>
      </c>
      <c r="D613" t="s">
        <v>216</v>
      </c>
      <c r="E613" t="s">
        <v>240</v>
      </c>
      <c r="F613" t="s">
        <v>272</v>
      </c>
      <c r="G613" t="s">
        <v>303</v>
      </c>
      <c r="H613" s="4"/>
      <c r="I613" s="1">
        <f t="shared" ca="1" si="42"/>
        <v>1483</v>
      </c>
      <c r="J613" s="1" t="str">
        <f t="shared" ca="1" si="43"/>
        <v>3. Mayor a 6 meses</v>
      </c>
      <c r="K613" t="str">
        <f t="shared" si="44"/>
        <v>NO</v>
      </c>
      <c r="L613" t="s">
        <v>186</v>
      </c>
      <c r="M613" t="s">
        <v>324</v>
      </c>
      <c r="N613" t="s">
        <v>29</v>
      </c>
      <c r="O613" t="s">
        <v>29</v>
      </c>
      <c r="P613" t="str">
        <f t="shared" si="45"/>
        <v>GIANNFRANCO JULIO DE LA CRUZ ALVAREZFrameworks de arquitectura empresarialEVALUACION ANTERIOR</v>
      </c>
      <c r="Q613" t="str">
        <f>BASE[[#This Row],[NombresCalificado]]&amp;BASE[[#This Row],[TipoEvaluacion]]</f>
        <v>GIANNFRANCO JULIO DE LA CRUZ ALVAREZEVALUACION ANTERIOR</v>
      </c>
      <c r="R613">
        <v>2</v>
      </c>
      <c r="S613" t="s">
        <v>4</v>
      </c>
      <c r="T613" t="s">
        <v>21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1</v>
      </c>
      <c r="AD613" s="17" t="str" cm="1">
        <f t="array" ref="AD613">_xlfn.IFS(AC613=0,"Prenovato",AC613=1,"Novato",AC613=2,"Principiante avanzado",AC613=3,"Competente",AC613=4,"Proficiente",AC613=5,"Master")</f>
        <v>Novato</v>
      </c>
      <c r="AE613" s="17" t="s">
        <v>325</v>
      </c>
    </row>
    <row r="614" spans="1:31" x14ac:dyDescent="0.25">
      <c r="A614" t="s">
        <v>206</v>
      </c>
      <c r="B614" t="s">
        <v>212</v>
      </c>
      <c r="C614" t="s">
        <v>185</v>
      </c>
      <c r="D614" t="s">
        <v>216</v>
      </c>
      <c r="E614" t="s">
        <v>241</v>
      </c>
      <c r="F614" t="s">
        <v>273</v>
      </c>
      <c r="G614" t="s">
        <v>304</v>
      </c>
      <c r="H614" s="4"/>
      <c r="I614" s="1">
        <f t="shared" ca="1" si="42"/>
        <v>1483</v>
      </c>
      <c r="J614" s="1" t="str">
        <f t="shared" ca="1" si="43"/>
        <v>3. Mayor a 6 meses</v>
      </c>
      <c r="K614" t="str">
        <f t="shared" si="44"/>
        <v>NO</v>
      </c>
      <c r="L614" t="s">
        <v>186</v>
      </c>
      <c r="M614" t="s">
        <v>324</v>
      </c>
      <c r="N614" t="s">
        <v>29</v>
      </c>
      <c r="O614" t="s">
        <v>29</v>
      </c>
      <c r="P614" t="str">
        <f t="shared" si="45"/>
        <v>RENÁN ESNOVER GALLARDO YUPANQUIFrameworks de arquitectura empresarialEVALUACION ANTERIOR</v>
      </c>
      <c r="Q614" t="str">
        <f>BASE[[#This Row],[NombresCalificado]]&amp;BASE[[#This Row],[TipoEvaluacion]]</f>
        <v>RENÁN ESNOVER GALLARDO YUPANQUIEVALUACION ANTERIOR</v>
      </c>
      <c r="R614">
        <v>2</v>
      </c>
      <c r="S614" t="s">
        <v>4</v>
      </c>
      <c r="T614" t="s">
        <v>21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325</v>
      </c>
    </row>
    <row r="615" spans="1:31" x14ac:dyDescent="0.25">
      <c r="A615" t="s">
        <v>206</v>
      </c>
      <c r="B615" t="s">
        <v>212</v>
      </c>
      <c r="C615" t="s">
        <v>185</v>
      </c>
      <c r="D615" t="s">
        <v>216</v>
      </c>
      <c r="E615" t="s">
        <v>241</v>
      </c>
      <c r="F615" t="s">
        <v>273</v>
      </c>
      <c r="G615" t="s">
        <v>304</v>
      </c>
      <c r="H615" s="4"/>
      <c r="I615" s="1">
        <f t="shared" ca="1" si="42"/>
        <v>1483</v>
      </c>
      <c r="J615" s="1" t="str">
        <f t="shared" ca="1" si="43"/>
        <v>3. Mayor a 6 meses</v>
      </c>
      <c r="K615" t="str">
        <f t="shared" si="44"/>
        <v>NO</v>
      </c>
      <c r="L615" t="s">
        <v>186</v>
      </c>
      <c r="M615" t="s">
        <v>322</v>
      </c>
      <c r="N615" t="s">
        <v>29</v>
      </c>
      <c r="O615" t="s">
        <v>29</v>
      </c>
      <c r="P615" t="str">
        <f t="shared" si="45"/>
        <v>RENÁN ESNOVER GALLARDO YUPANQUIModelos BancariosEVALUACION ANTERIOR</v>
      </c>
      <c r="Q615" t="str">
        <f>BASE[[#This Row],[NombresCalificado]]&amp;BASE[[#This Row],[TipoEvaluacion]]</f>
        <v>RENÁN ESNOVER GALLARDO YUPANQUIEVALUACION ANTERIOR</v>
      </c>
      <c r="R615">
        <v>3</v>
      </c>
      <c r="S615" t="s">
        <v>5</v>
      </c>
      <c r="T615" t="s">
        <v>21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325</v>
      </c>
    </row>
    <row r="616" spans="1:31" x14ac:dyDescent="0.25">
      <c r="A616" t="s">
        <v>206</v>
      </c>
      <c r="B616" t="s">
        <v>212</v>
      </c>
      <c r="C616" t="s">
        <v>185</v>
      </c>
      <c r="D616" t="s">
        <v>216</v>
      </c>
      <c r="E616" t="s">
        <v>241</v>
      </c>
      <c r="F616" t="s">
        <v>273</v>
      </c>
      <c r="G616" t="s">
        <v>304</v>
      </c>
      <c r="H616" s="4"/>
      <c r="I616" s="1">
        <f t="shared" ca="1" si="42"/>
        <v>1483</v>
      </c>
      <c r="J616" s="1" t="str">
        <f t="shared" ca="1" si="43"/>
        <v>3. Mayor a 6 meses</v>
      </c>
      <c r="K616" t="str">
        <f t="shared" si="44"/>
        <v>NO</v>
      </c>
      <c r="L616" t="s">
        <v>186</v>
      </c>
      <c r="M616" t="s">
        <v>323</v>
      </c>
      <c r="N616" t="s">
        <v>188</v>
      </c>
      <c r="O616" t="s">
        <v>188</v>
      </c>
      <c r="P616" t="str">
        <f t="shared" si="45"/>
        <v>RENÁN ESNOVER GALLARDO YUPANQUIPrincipios de seguridadEVALUACION ANTERIOR</v>
      </c>
      <c r="Q616" t="str">
        <f>BASE[[#This Row],[NombresCalificado]]&amp;BASE[[#This Row],[TipoEvaluacion]]</f>
        <v>RENÁN ESNOVER GALLARDO YUPANQUIEVALUACION ANTERIOR</v>
      </c>
      <c r="R616">
        <v>1</v>
      </c>
      <c r="S616" t="s">
        <v>6</v>
      </c>
      <c r="T616" t="s">
        <v>21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325</v>
      </c>
    </row>
    <row r="617" spans="1:31" x14ac:dyDescent="0.25">
      <c r="A617" t="s">
        <v>206</v>
      </c>
      <c r="B617" t="s">
        <v>212</v>
      </c>
      <c r="C617" t="s">
        <v>185</v>
      </c>
      <c r="D617" t="s">
        <v>216</v>
      </c>
      <c r="E617" t="s">
        <v>241</v>
      </c>
      <c r="F617" t="s">
        <v>273</v>
      </c>
      <c r="G617" t="s">
        <v>304</v>
      </c>
      <c r="H617" s="4"/>
      <c r="I617" s="1">
        <f t="shared" ca="1" si="42"/>
        <v>1483</v>
      </c>
      <c r="J617" s="1" t="str">
        <f t="shared" ca="1" si="43"/>
        <v>3. Mayor a 6 meses</v>
      </c>
      <c r="K617" t="str">
        <f t="shared" si="44"/>
        <v>NO</v>
      </c>
      <c r="L617" t="s">
        <v>186</v>
      </c>
      <c r="M617" t="s">
        <v>321</v>
      </c>
      <c r="N617" t="s">
        <v>29</v>
      </c>
      <c r="O617" t="s">
        <v>29</v>
      </c>
      <c r="P617" t="str">
        <f t="shared" si="45"/>
        <v>RENÁN ESNOVER GALLARDO YUPANQUIInnovaciónEVALUACION ANTERIOR</v>
      </c>
      <c r="Q617" t="str">
        <f>BASE[[#This Row],[NombresCalificado]]&amp;BASE[[#This Row],[TipoEvaluacion]]</f>
        <v>RENÁN ESNOVER GALLARDO YUPANQUIEVALUACION ANTERIOR</v>
      </c>
      <c r="R617">
        <v>1</v>
      </c>
      <c r="S617" t="s">
        <v>6</v>
      </c>
      <c r="T617" t="s">
        <v>21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325</v>
      </c>
    </row>
    <row r="618" spans="1:31" x14ac:dyDescent="0.25">
      <c r="A618" t="s">
        <v>206</v>
      </c>
      <c r="B618" t="s">
        <v>212</v>
      </c>
      <c r="C618" t="s">
        <v>185</v>
      </c>
      <c r="D618" t="s">
        <v>216</v>
      </c>
      <c r="E618" t="s">
        <v>241</v>
      </c>
      <c r="F618" t="s">
        <v>273</v>
      </c>
      <c r="G618" t="s">
        <v>304</v>
      </c>
      <c r="H618" s="4"/>
      <c r="I618" s="1">
        <f t="shared" ca="1" si="42"/>
        <v>1483</v>
      </c>
      <c r="J618" s="1" t="str">
        <f t="shared" ca="1" si="43"/>
        <v>3. Mayor a 6 meses</v>
      </c>
      <c r="K618" t="str">
        <f t="shared" si="44"/>
        <v>NO</v>
      </c>
      <c r="L618" t="s">
        <v>186</v>
      </c>
      <c r="M618" t="s">
        <v>198</v>
      </c>
      <c r="N618" t="s">
        <v>187</v>
      </c>
      <c r="O618" t="s">
        <v>188</v>
      </c>
      <c r="P618" t="str">
        <f t="shared" si="45"/>
        <v>RENÁN ESNOVER GALLARDO YUPANQUICaptura de valorEVALUACION ANTERIOR</v>
      </c>
      <c r="Q618" t="str">
        <f>BASE[[#This Row],[NombresCalificado]]&amp;BASE[[#This Row],[TipoEvaluacion]]</f>
        <v>RENÁN ESNOVER GALLARDO YUPANQUIEVALUACION ANTERIOR</v>
      </c>
      <c r="R618">
        <v>1</v>
      </c>
      <c r="S618" t="s">
        <v>6</v>
      </c>
      <c r="T618" t="s">
        <v>21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2</v>
      </c>
      <c r="Z618" s="17" t="str" cm="1">
        <f t="array" ref="Z618">_xlfn.IFS(Y618=0,"No evidenciado",Y618=1,"Novato",Y618=2,"Principiante avanzado",Y618=3,"Competente",Y618=4,"Proficiente",Y618=5,"Master")</f>
        <v>Principiante avanzado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325</v>
      </c>
    </row>
    <row r="619" spans="1:31" x14ac:dyDescent="0.25">
      <c r="A619" t="s">
        <v>206</v>
      </c>
      <c r="B619" t="s">
        <v>212</v>
      </c>
      <c r="C619" t="s">
        <v>185</v>
      </c>
      <c r="D619" t="s">
        <v>216</v>
      </c>
      <c r="E619" t="s">
        <v>241</v>
      </c>
      <c r="F619" t="s">
        <v>273</v>
      </c>
      <c r="G619" t="s">
        <v>304</v>
      </c>
      <c r="H619" s="4"/>
      <c r="I619" s="1">
        <f t="shared" ca="1" si="42"/>
        <v>1483</v>
      </c>
      <c r="J619" s="1" t="str">
        <f t="shared" ca="1" si="43"/>
        <v>3. Mayor a 6 meses</v>
      </c>
      <c r="K619" t="str">
        <f t="shared" si="44"/>
        <v>NO</v>
      </c>
      <c r="L619" t="s">
        <v>186</v>
      </c>
      <c r="M619" t="s">
        <v>319</v>
      </c>
      <c r="N619" t="s">
        <v>187</v>
      </c>
      <c r="O619" t="s">
        <v>188</v>
      </c>
      <c r="P619" t="str">
        <f t="shared" si="45"/>
        <v>RENÁN ESNOVER GALLARDO YUPANQUIStory TellingEVALUACION ANTERIOR</v>
      </c>
      <c r="Q619" t="str">
        <f>BASE[[#This Row],[NombresCalificado]]&amp;BASE[[#This Row],[TipoEvaluacion]]</f>
        <v>RENÁN ESNOVER GALLARDO YUPANQUIEVALUACION ANTERIOR</v>
      </c>
      <c r="R619">
        <v>2</v>
      </c>
      <c r="S619" t="s">
        <v>4</v>
      </c>
      <c r="T619" t="s">
        <v>21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2</v>
      </c>
      <c r="Z619" s="17" t="str" cm="1">
        <f t="array" ref="Z619">_xlfn.IFS(Y619=0,"No evidenciado",Y619=1,"Novato",Y619=2,"Principiante avanzado",Y619=3,"Competente",Y619=4,"Proficiente",Y619=5,"Master")</f>
        <v>Principiante avanzado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325</v>
      </c>
    </row>
    <row r="620" spans="1:31" x14ac:dyDescent="0.25">
      <c r="A620" t="s">
        <v>206</v>
      </c>
      <c r="B620" t="s">
        <v>212</v>
      </c>
      <c r="C620" t="s">
        <v>185</v>
      </c>
      <c r="D620" t="s">
        <v>216</v>
      </c>
      <c r="E620" t="s">
        <v>241</v>
      </c>
      <c r="F620" t="s">
        <v>273</v>
      </c>
      <c r="G620" t="s">
        <v>304</v>
      </c>
      <c r="H620" s="4"/>
      <c r="I620" s="1">
        <f t="shared" ca="1" si="42"/>
        <v>1483</v>
      </c>
      <c r="J620" s="1" t="str">
        <f t="shared" ca="1" si="43"/>
        <v>3. Mayor a 6 meses</v>
      </c>
      <c r="K620" t="str">
        <f t="shared" si="44"/>
        <v>NO</v>
      </c>
      <c r="L620" t="s">
        <v>186</v>
      </c>
      <c r="M620" t="s">
        <v>320</v>
      </c>
      <c r="N620" t="s">
        <v>188</v>
      </c>
      <c r="O620" t="s">
        <v>188</v>
      </c>
      <c r="P620" t="str">
        <f t="shared" si="45"/>
        <v>RENÁN ESNOVER GALLARDO YUPANQUIGestión de cambiosEVALUACION ANTERIOR</v>
      </c>
      <c r="Q620" t="str">
        <f>BASE[[#This Row],[NombresCalificado]]&amp;BASE[[#This Row],[TipoEvaluacion]]</f>
        <v>RENÁN ESNOVER GALLARDO YUPANQUIEVALUACION ANTERIOR</v>
      </c>
      <c r="R620">
        <v>1</v>
      </c>
      <c r="S620" t="s">
        <v>6</v>
      </c>
      <c r="T620" t="s">
        <v>21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2</v>
      </c>
      <c r="Z620" s="17" t="str" cm="1">
        <f t="array" ref="Z620">_xlfn.IFS(Y620=0,"No evidenciado",Y620=1,"Novato",Y620=2,"Principiante avanzado",Y620=3,"Competente",Y620=4,"Proficiente",Y620=5,"Master")</f>
        <v>Principiante avanzado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325</v>
      </c>
    </row>
    <row r="621" spans="1:31" x14ac:dyDescent="0.25">
      <c r="A621" t="s">
        <v>206</v>
      </c>
      <c r="B621" t="s">
        <v>212</v>
      </c>
      <c r="C621" t="s">
        <v>185</v>
      </c>
      <c r="D621" t="s">
        <v>216</v>
      </c>
      <c r="E621" t="s">
        <v>241</v>
      </c>
      <c r="F621" t="s">
        <v>273</v>
      </c>
      <c r="G621" t="s">
        <v>304</v>
      </c>
      <c r="H621" s="4"/>
      <c r="I621" s="1">
        <f t="shared" ca="1" si="42"/>
        <v>1483</v>
      </c>
      <c r="J621" s="1" t="str">
        <f t="shared" ca="1" si="43"/>
        <v>3. Mayor a 6 meses</v>
      </c>
      <c r="K621" t="str">
        <f t="shared" si="44"/>
        <v>NO</v>
      </c>
      <c r="L621" t="s">
        <v>186</v>
      </c>
      <c r="M621" t="s">
        <v>317</v>
      </c>
      <c r="N621" t="s">
        <v>29</v>
      </c>
      <c r="O621" t="s">
        <v>29</v>
      </c>
      <c r="P621" t="str">
        <f t="shared" si="45"/>
        <v>RENÁN ESNOVER GALLARDO YUPANQUINegocio bancarioEVALUACION ANTERIOR</v>
      </c>
      <c r="Q621" t="str">
        <f>BASE[[#This Row],[NombresCalificado]]&amp;BASE[[#This Row],[TipoEvaluacion]]</f>
        <v>RENÁN ESNOVER GALLARDO YUPANQUIEVALUACION ANTERIOR</v>
      </c>
      <c r="R621">
        <v>3</v>
      </c>
      <c r="S621" t="s">
        <v>5</v>
      </c>
      <c r="T621" t="s">
        <v>21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2</v>
      </c>
      <c r="Z621" s="17" t="str" cm="1">
        <f t="array" ref="Z621">_xlfn.IFS(Y621=0,"No evidenciado",Y621=1,"Novato",Y621=2,"Principiante avanzado",Y621=3,"Competente",Y621=4,"Proficiente",Y621=5,"Master")</f>
        <v>Principiante avanzado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325</v>
      </c>
    </row>
    <row r="622" spans="1:31" x14ac:dyDescent="0.25">
      <c r="A622" t="s">
        <v>206</v>
      </c>
      <c r="B622" t="s">
        <v>212</v>
      </c>
      <c r="C622" t="s">
        <v>185</v>
      </c>
      <c r="D622" t="s">
        <v>216</v>
      </c>
      <c r="E622" t="s">
        <v>241</v>
      </c>
      <c r="F622" t="s">
        <v>273</v>
      </c>
      <c r="G622" t="s">
        <v>304</v>
      </c>
      <c r="H622" s="4"/>
      <c r="I622" s="1">
        <f t="shared" ca="1" si="42"/>
        <v>1483</v>
      </c>
      <c r="J622" s="1" t="str">
        <f t="shared" ca="1" si="43"/>
        <v>3. Mayor a 6 meses</v>
      </c>
      <c r="K622" t="str">
        <f t="shared" si="44"/>
        <v>NO</v>
      </c>
      <c r="L622" t="s">
        <v>186</v>
      </c>
      <c r="M622" t="s">
        <v>200</v>
      </c>
      <c r="N622" t="s">
        <v>187</v>
      </c>
      <c r="O622" t="s">
        <v>188</v>
      </c>
      <c r="P622" t="str">
        <f t="shared" si="45"/>
        <v>RENÁN ESNOVER GALLARDO YUPANQUICustomer ExperienceEVALUACION ANTERIOR</v>
      </c>
      <c r="Q622" t="str">
        <f>BASE[[#This Row],[NombresCalificado]]&amp;BASE[[#This Row],[TipoEvaluacion]]</f>
        <v>RENÁN ESNOVER GALLARDO YUPANQUIEVALUACION ANTERIOR</v>
      </c>
      <c r="R622">
        <v>2</v>
      </c>
      <c r="S622" t="s">
        <v>4</v>
      </c>
      <c r="T622" t="s">
        <v>21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2</v>
      </c>
      <c r="Z622" s="17" t="str" cm="1">
        <f t="array" ref="Z622">_xlfn.IFS(Y622=0,"No evidenciado",Y622=1,"Novato",Y622=2,"Principiante avanzado",Y622=3,"Competente",Y622=4,"Proficiente",Y622=5,"Master")</f>
        <v>Principiante avanzado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325</v>
      </c>
    </row>
    <row r="623" spans="1:31" x14ac:dyDescent="0.25">
      <c r="A623" t="s">
        <v>206</v>
      </c>
      <c r="B623" t="s">
        <v>212</v>
      </c>
      <c r="C623" t="s">
        <v>185</v>
      </c>
      <c r="D623" t="s">
        <v>216</v>
      </c>
      <c r="E623" t="s">
        <v>241</v>
      </c>
      <c r="F623" t="s">
        <v>273</v>
      </c>
      <c r="G623" t="s">
        <v>304</v>
      </c>
      <c r="H623" s="4"/>
      <c r="I623" s="1">
        <f t="shared" ca="1" si="42"/>
        <v>1483</v>
      </c>
      <c r="J623" s="1" t="str">
        <f t="shared" ca="1" si="43"/>
        <v>3. Mayor a 6 meses</v>
      </c>
      <c r="K623" t="str">
        <f t="shared" si="44"/>
        <v>NO</v>
      </c>
      <c r="L623" t="s">
        <v>186</v>
      </c>
      <c r="M623" t="s">
        <v>318</v>
      </c>
      <c r="N623" t="s">
        <v>188</v>
      </c>
      <c r="O623" t="s">
        <v>188</v>
      </c>
      <c r="P623" t="str">
        <f t="shared" si="45"/>
        <v>RENÁN ESNOVER GALLARDO YUPANQUIEvolución ágil de productos digitalesEVALUACION ANTERIOR</v>
      </c>
      <c r="Q623" t="str">
        <f>BASE[[#This Row],[NombresCalificado]]&amp;BASE[[#This Row],[TipoEvaluacion]]</f>
        <v>RENÁN ESNOVER GALLARDO YUPANQUIEVALUACION ANTERIOR</v>
      </c>
      <c r="R623">
        <v>2</v>
      </c>
      <c r="S623" t="s">
        <v>4</v>
      </c>
      <c r="T623" t="s">
        <v>21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2</v>
      </c>
      <c r="Z623" s="17" t="str" cm="1">
        <f t="array" ref="Z623">_xlfn.IFS(Y623=0,"No evidenciado",Y623=1,"Novato",Y623=2,"Principiante avanzado",Y623=3,"Competente",Y623=4,"Proficiente",Y623=5,"Master")</f>
        <v>Principiante avanzado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325</v>
      </c>
    </row>
    <row r="624" spans="1:31" x14ac:dyDescent="0.25">
      <c r="A624" t="s">
        <v>206</v>
      </c>
      <c r="B624" t="s">
        <v>212</v>
      </c>
      <c r="C624" t="s">
        <v>185</v>
      </c>
      <c r="D624" t="s">
        <v>216</v>
      </c>
      <c r="E624" t="s">
        <v>241</v>
      </c>
      <c r="F624" t="s">
        <v>273</v>
      </c>
      <c r="G624" t="s">
        <v>304</v>
      </c>
      <c r="H624" s="4"/>
      <c r="I624" s="1">
        <f t="shared" ca="1" si="42"/>
        <v>1483</v>
      </c>
      <c r="J624" s="1" t="str">
        <f t="shared" ca="1" si="43"/>
        <v>3. Mayor a 6 meses</v>
      </c>
      <c r="K624" t="str">
        <f t="shared" si="44"/>
        <v>NO</v>
      </c>
      <c r="L624" t="s">
        <v>186</v>
      </c>
      <c r="M624" t="s">
        <v>197</v>
      </c>
      <c r="N624" t="s">
        <v>187</v>
      </c>
      <c r="O624" t="s">
        <v>188</v>
      </c>
      <c r="P624" t="str">
        <f t="shared" si="45"/>
        <v>RENÁN ESNOVER GALLARDO YUPANQUIArquitectura de datos BCPEVALUACION ANTERIOR</v>
      </c>
      <c r="Q624" t="str">
        <f>BASE[[#This Row],[NombresCalificado]]&amp;BASE[[#This Row],[TipoEvaluacion]]</f>
        <v>RENÁN ESNOVER GALLARDO YUPANQUIEVALUACION ANTERIOR</v>
      </c>
      <c r="R624">
        <v>2</v>
      </c>
      <c r="S624" t="s">
        <v>4</v>
      </c>
      <c r="T624" t="s">
        <v>21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2</v>
      </c>
      <c r="Z624" s="17" t="str" cm="1">
        <f t="array" ref="Z624">_xlfn.IFS(Y624=0,"No evidenciado",Y624=1,"Novato",Y624=2,"Principiante avanzado",Y624=3,"Competente",Y624=4,"Proficiente",Y624=5,"Master")</f>
        <v>Principiante avanzado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325</v>
      </c>
    </row>
    <row r="625" spans="1:31" x14ac:dyDescent="0.25">
      <c r="A625" t="s">
        <v>206</v>
      </c>
      <c r="B625" t="s">
        <v>212</v>
      </c>
      <c r="C625" t="s">
        <v>185</v>
      </c>
      <c r="D625" t="s">
        <v>216</v>
      </c>
      <c r="E625" t="s">
        <v>241</v>
      </c>
      <c r="F625" t="s">
        <v>273</v>
      </c>
      <c r="G625" t="s">
        <v>304</v>
      </c>
      <c r="H625" s="4"/>
      <c r="I625" s="1">
        <f t="shared" ca="1" si="42"/>
        <v>1483</v>
      </c>
      <c r="J625" s="1" t="str">
        <f t="shared" ca="1" si="43"/>
        <v>3. Mayor a 6 meses</v>
      </c>
      <c r="K625" t="str">
        <f t="shared" si="44"/>
        <v>NO</v>
      </c>
      <c r="L625" t="s">
        <v>186</v>
      </c>
      <c r="M625" t="s">
        <v>316</v>
      </c>
      <c r="N625" t="s">
        <v>187</v>
      </c>
      <c r="O625" t="s">
        <v>188</v>
      </c>
      <c r="P625" t="str">
        <f t="shared" si="45"/>
        <v>RENÁN ESNOVER GALLARDO YUPANQUIPlataforma de soluciones BCPEVALUACION ANTERIOR</v>
      </c>
      <c r="Q625" t="str">
        <f>BASE[[#This Row],[NombresCalificado]]&amp;BASE[[#This Row],[TipoEvaluacion]]</f>
        <v>RENÁN ESNOVER GALLARDO YUPANQUIEVALUACION ANTERIOR</v>
      </c>
      <c r="R625">
        <v>2</v>
      </c>
      <c r="S625" t="s">
        <v>4</v>
      </c>
      <c r="T625" t="s">
        <v>21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2</v>
      </c>
      <c r="Z625" s="17" t="str" cm="1">
        <f t="array" ref="Z625">_xlfn.IFS(Y625=0,"No evidenciado",Y625=1,"Novato",Y625=2,"Principiante avanzado",Y625=3,"Competente",Y625=4,"Proficiente",Y625=5,"Master")</f>
        <v>Principiante avanzado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325</v>
      </c>
    </row>
    <row r="626" spans="1:31" x14ac:dyDescent="0.25">
      <c r="A626" t="s">
        <v>206</v>
      </c>
      <c r="B626" t="s">
        <v>212</v>
      </c>
      <c r="C626" t="s">
        <v>185</v>
      </c>
      <c r="D626" t="s">
        <v>216</v>
      </c>
      <c r="E626" t="s">
        <v>241</v>
      </c>
      <c r="F626" t="s">
        <v>273</v>
      </c>
      <c r="G626" t="s">
        <v>304</v>
      </c>
      <c r="H626" s="4"/>
      <c r="I626" s="1">
        <f t="shared" ca="1" si="42"/>
        <v>1483</v>
      </c>
      <c r="J626" s="1" t="str">
        <f t="shared" ca="1" si="43"/>
        <v>3. Mayor a 6 meses</v>
      </c>
      <c r="K626" t="str">
        <f t="shared" si="44"/>
        <v>NO</v>
      </c>
      <c r="L626" t="s">
        <v>186</v>
      </c>
      <c r="M626" t="s">
        <v>315</v>
      </c>
      <c r="N626" t="s">
        <v>29</v>
      </c>
      <c r="O626" t="s">
        <v>29</v>
      </c>
      <c r="P626" t="str">
        <f t="shared" si="45"/>
        <v>RENÁN ESNOVER GALLARDO YUPANQUIModeladoEVALUACION ANTERIOR</v>
      </c>
      <c r="Q626" t="str">
        <f>BASE[[#This Row],[NombresCalificado]]&amp;BASE[[#This Row],[TipoEvaluacion]]</f>
        <v>RENÁN ESNOVER GALLARDO YUPANQUIEVALUACION ANTERIOR</v>
      </c>
      <c r="R626">
        <v>3</v>
      </c>
      <c r="S626" t="s">
        <v>5</v>
      </c>
      <c r="T626" t="s">
        <v>21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2</v>
      </c>
      <c r="Z626" s="17" t="str" cm="1">
        <f t="array" ref="Z626">_xlfn.IFS(Y626=0,"No evidenciado",Y626=1,"Novato",Y626=2,"Principiante avanzado",Y626=3,"Competente",Y626=4,"Proficiente",Y626=5,"Master")</f>
        <v>Principiante avanzado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325</v>
      </c>
    </row>
    <row r="627" spans="1:31" x14ac:dyDescent="0.25">
      <c r="A627" t="s">
        <v>206</v>
      </c>
      <c r="B627" t="s">
        <v>212</v>
      </c>
      <c r="C627" t="s">
        <v>185</v>
      </c>
      <c r="D627" t="s">
        <v>216</v>
      </c>
      <c r="E627" t="s">
        <v>241</v>
      </c>
      <c r="F627" t="s">
        <v>273</v>
      </c>
      <c r="G627" t="s">
        <v>304</v>
      </c>
      <c r="H627" s="4"/>
      <c r="I627" s="1">
        <f t="shared" ca="1" si="42"/>
        <v>1483</v>
      </c>
      <c r="J627" s="1" t="str">
        <f t="shared" ca="1" si="43"/>
        <v>3. Mayor a 6 meses</v>
      </c>
      <c r="K627" t="str">
        <f t="shared" si="44"/>
        <v>NO</v>
      </c>
      <c r="L627" t="s">
        <v>186</v>
      </c>
      <c r="M627" t="s">
        <v>199</v>
      </c>
      <c r="N627" t="s">
        <v>188</v>
      </c>
      <c r="O627" t="s">
        <v>188</v>
      </c>
      <c r="P627" t="str">
        <f t="shared" si="45"/>
        <v>RENÁN ESNOVER GALLARDO YUPANQUIComplianceEVALUACION ANTERIOR</v>
      </c>
      <c r="Q627" t="str">
        <f>BASE[[#This Row],[NombresCalificado]]&amp;BASE[[#This Row],[TipoEvaluacion]]</f>
        <v>RENÁN ESNOVER GALLARDO YUPANQUIEVALUACION ANTERIOR</v>
      </c>
      <c r="R627">
        <v>2</v>
      </c>
      <c r="S627" t="s">
        <v>4</v>
      </c>
      <c r="T627" t="s">
        <v>21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2</v>
      </c>
      <c r="Z627" s="17" t="str" cm="1">
        <f t="array" ref="Z627">_xlfn.IFS(Y627=0,"No evidenciado",Y627=1,"Novato",Y627=2,"Principiante avanzado",Y627=3,"Competente",Y627=4,"Proficiente",Y627=5,"Master")</f>
        <v>Principiante avanzado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325</v>
      </c>
    </row>
    <row r="628" spans="1:31" x14ac:dyDescent="0.25">
      <c r="A628" t="s">
        <v>206</v>
      </c>
      <c r="B628" t="s">
        <v>212</v>
      </c>
      <c r="C628" t="s">
        <v>185</v>
      </c>
      <c r="D628" t="s">
        <v>216</v>
      </c>
      <c r="E628" t="s">
        <v>241</v>
      </c>
      <c r="F628" t="s">
        <v>273</v>
      </c>
      <c r="G628" t="s">
        <v>304</v>
      </c>
      <c r="H628" s="4"/>
      <c r="I628" s="1">
        <f t="shared" ca="1" si="42"/>
        <v>1483</v>
      </c>
      <c r="J628" s="1" t="str">
        <f t="shared" ca="1" si="43"/>
        <v>3. Mayor a 6 meses</v>
      </c>
      <c r="K628" t="str">
        <f t="shared" si="44"/>
        <v>NO</v>
      </c>
      <c r="L628" t="s">
        <v>186</v>
      </c>
      <c r="M628" t="s">
        <v>313</v>
      </c>
      <c r="N628" t="s">
        <v>188</v>
      </c>
      <c r="O628" t="s">
        <v>188</v>
      </c>
      <c r="P628" t="str">
        <f t="shared" si="45"/>
        <v>RENÁN ESNOVER GALLARDO YUPANQUIPatrones de arquitectura tecnológicaEVALUACION ANTERIOR</v>
      </c>
      <c r="Q628" t="str">
        <f>BASE[[#This Row],[NombresCalificado]]&amp;BASE[[#This Row],[TipoEvaluacion]]</f>
        <v>RENÁN ESNOVER GALLARDO YUPANQUIEVALUACION ANTERIOR</v>
      </c>
      <c r="R628">
        <v>2</v>
      </c>
      <c r="S628" t="s">
        <v>4</v>
      </c>
      <c r="T628" t="s">
        <v>21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2</v>
      </c>
      <c r="Z628" s="17" t="str" cm="1">
        <f t="array" ref="Z628">_xlfn.IFS(Y628=0,"No evidenciado",Y628=1,"Novato",Y628=2,"Principiante avanzado",Y628=3,"Competente",Y628=4,"Proficiente",Y628=5,"Master")</f>
        <v>Principiante avanzado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325</v>
      </c>
    </row>
    <row r="629" spans="1:31" x14ac:dyDescent="0.25">
      <c r="A629" t="s">
        <v>206</v>
      </c>
      <c r="B629" t="s">
        <v>212</v>
      </c>
      <c r="C629" t="s">
        <v>185</v>
      </c>
      <c r="D629" t="s">
        <v>216</v>
      </c>
      <c r="E629" t="s">
        <v>241</v>
      </c>
      <c r="F629" t="s">
        <v>273</v>
      </c>
      <c r="G629" t="s">
        <v>304</v>
      </c>
      <c r="H629" s="4"/>
      <c r="I629" s="1">
        <f t="shared" ca="1" si="42"/>
        <v>1483</v>
      </c>
      <c r="J629" s="1" t="str">
        <f t="shared" ca="1" si="43"/>
        <v>3. Mayor a 6 meses</v>
      </c>
      <c r="K629" t="str">
        <f t="shared" si="44"/>
        <v>NO</v>
      </c>
      <c r="L629" t="s">
        <v>186</v>
      </c>
      <c r="M629" t="s">
        <v>314</v>
      </c>
      <c r="N629" t="s">
        <v>187</v>
      </c>
      <c r="O629" t="s">
        <v>188</v>
      </c>
      <c r="P629" t="str">
        <f t="shared" si="45"/>
        <v>RENÁN ESNOVER GALLARDO YUPANQUISoluciones de industriaEVALUACION ANTERIOR</v>
      </c>
      <c r="Q629" t="str">
        <f>BASE[[#This Row],[NombresCalificado]]&amp;BASE[[#This Row],[TipoEvaluacion]]</f>
        <v>RENÁN ESNOVER GALLARDO YUPANQUIEVALUACION ANTERIOR</v>
      </c>
      <c r="R629">
        <v>3</v>
      </c>
      <c r="S629" t="s">
        <v>5</v>
      </c>
      <c r="T629" t="s">
        <v>21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325</v>
      </c>
    </row>
    <row r="630" spans="1:31" x14ac:dyDescent="0.25">
      <c r="A630" t="s">
        <v>206</v>
      </c>
      <c r="B630" t="s">
        <v>212</v>
      </c>
      <c r="C630" t="s">
        <v>185</v>
      </c>
      <c r="D630" t="s">
        <v>216</v>
      </c>
      <c r="E630" t="s">
        <v>241</v>
      </c>
      <c r="F630" t="s">
        <v>273</v>
      </c>
      <c r="G630" t="s">
        <v>304</v>
      </c>
      <c r="H630" s="4"/>
      <c r="I630" s="1">
        <f t="shared" ca="1" si="42"/>
        <v>1483</v>
      </c>
      <c r="J630" s="1" t="str">
        <f t="shared" ca="1" si="43"/>
        <v>3. Mayor a 6 meses</v>
      </c>
      <c r="K630" t="str">
        <f t="shared" si="44"/>
        <v>NO</v>
      </c>
      <c r="L630" t="s">
        <v>186</v>
      </c>
      <c r="M630" t="s">
        <v>193</v>
      </c>
      <c r="N630" t="s">
        <v>188</v>
      </c>
      <c r="O630" t="s">
        <v>188</v>
      </c>
      <c r="P630" t="str">
        <f t="shared" si="45"/>
        <v>RENÁN ESNOVER GALLARDO YUPANQUICloudEVALUACION ANTERIOR</v>
      </c>
      <c r="Q630" t="str">
        <f>BASE[[#This Row],[NombresCalificado]]&amp;BASE[[#This Row],[TipoEvaluacion]]</f>
        <v>RENÁN ESNOVER GALLARDO YUPANQUIEVALUACION ANTERIOR</v>
      </c>
      <c r="R630">
        <v>1</v>
      </c>
      <c r="S630" t="s">
        <v>6</v>
      </c>
      <c r="T630" t="s">
        <v>21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325</v>
      </c>
    </row>
    <row r="631" spans="1:31" x14ac:dyDescent="0.25">
      <c r="A631" t="s">
        <v>206</v>
      </c>
      <c r="B631" t="s">
        <v>212</v>
      </c>
      <c r="C631" t="s">
        <v>185</v>
      </c>
      <c r="D631" t="s">
        <v>216</v>
      </c>
      <c r="E631" t="s">
        <v>242</v>
      </c>
      <c r="F631" t="s">
        <v>274</v>
      </c>
      <c r="G631" t="s">
        <v>305</v>
      </c>
      <c r="H631" s="4"/>
      <c r="I631" s="1">
        <f t="shared" ca="1" si="42"/>
        <v>1483</v>
      </c>
      <c r="J631" s="1" t="str">
        <f t="shared" ca="1" si="43"/>
        <v>3. Mayor a 6 meses</v>
      </c>
      <c r="K631" t="str">
        <f t="shared" si="44"/>
        <v>NO</v>
      </c>
      <c r="L631" t="s">
        <v>186</v>
      </c>
      <c r="M631" t="s">
        <v>314</v>
      </c>
      <c r="N631" t="s">
        <v>187</v>
      </c>
      <c r="O631" t="s">
        <v>188</v>
      </c>
      <c r="P631" t="str">
        <f t="shared" si="45"/>
        <v>MARTHA ELENA GUERRERO ORTIZSoluciones de industriaEVALUACION ANTERIOR</v>
      </c>
      <c r="Q631" t="str">
        <f>BASE[[#This Row],[NombresCalificado]]&amp;BASE[[#This Row],[TipoEvaluacion]]</f>
        <v>MARTHA ELENA GUERRERO ORTIZEVALUACION ANTERIOR</v>
      </c>
      <c r="R631">
        <v>3</v>
      </c>
      <c r="S631" t="s">
        <v>5</v>
      </c>
      <c r="T631" t="s">
        <v>21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325</v>
      </c>
    </row>
    <row r="632" spans="1:31" x14ac:dyDescent="0.25">
      <c r="A632" t="s">
        <v>206</v>
      </c>
      <c r="B632" t="s">
        <v>212</v>
      </c>
      <c r="C632" t="s">
        <v>185</v>
      </c>
      <c r="D632" t="s">
        <v>216</v>
      </c>
      <c r="E632" t="s">
        <v>242</v>
      </c>
      <c r="F632" t="s">
        <v>274</v>
      </c>
      <c r="G632" t="s">
        <v>305</v>
      </c>
      <c r="H632" s="4"/>
      <c r="I632" s="1">
        <f t="shared" ca="1" si="42"/>
        <v>1483</v>
      </c>
      <c r="J632" s="1" t="str">
        <f t="shared" ca="1" si="43"/>
        <v>3. Mayor a 6 meses</v>
      </c>
      <c r="K632" t="str">
        <f t="shared" si="44"/>
        <v>NO</v>
      </c>
      <c r="L632" t="s">
        <v>186</v>
      </c>
      <c r="M632" t="s">
        <v>313</v>
      </c>
      <c r="N632" t="s">
        <v>188</v>
      </c>
      <c r="O632" t="s">
        <v>188</v>
      </c>
      <c r="P632" t="str">
        <f t="shared" si="45"/>
        <v>MARTHA ELENA GUERRERO ORTIZPatrones de arquitectura tecnológicaEVALUACION ANTERIOR</v>
      </c>
      <c r="Q632" t="str">
        <f>BASE[[#This Row],[NombresCalificado]]&amp;BASE[[#This Row],[TipoEvaluacion]]</f>
        <v>MARTHA ELENA GUERRERO ORTIZEVALUACION ANTERIOR</v>
      </c>
      <c r="R632">
        <v>3</v>
      </c>
      <c r="S632" t="s">
        <v>5</v>
      </c>
      <c r="T632" t="s">
        <v>21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325</v>
      </c>
    </row>
    <row r="633" spans="1:31" x14ac:dyDescent="0.25">
      <c r="A633" t="s">
        <v>206</v>
      </c>
      <c r="B633" t="s">
        <v>212</v>
      </c>
      <c r="C633" t="s">
        <v>185</v>
      </c>
      <c r="D633" t="s">
        <v>216</v>
      </c>
      <c r="E633" t="s">
        <v>242</v>
      </c>
      <c r="F633" t="s">
        <v>274</v>
      </c>
      <c r="G633" t="s">
        <v>305</v>
      </c>
      <c r="H633" s="4"/>
      <c r="I633" s="1">
        <f t="shared" ca="1" si="42"/>
        <v>1483</v>
      </c>
      <c r="J633" s="1" t="str">
        <f t="shared" ca="1" si="43"/>
        <v>3. Mayor a 6 meses</v>
      </c>
      <c r="K633" t="str">
        <f t="shared" si="44"/>
        <v>NO</v>
      </c>
      <c r="L633" t="s">
        <v>186</v>
      </c>
      <c r="M633" t="s">
        <v>315</v>
      </c>
      <c r="N633" t="s">
        <v>29</v>
      </c>
      <c r="O633" t="s">
        <v>29</v>
      </c>
      <c r="P633" t="str">
        <f t="shared" si="45"/>
        <v>MARTHA ELENA GUERRERO ORTIZModeladoEVALUACION ANTERIOR</v>
      </c>
      <c r="Q633" t="str">
        <f>BASE[[#This Row],[NombresCalificado]]&amp;BASE[[#This Row],[TipoEvaluacion]]</f>
        <v>MARTHA ELENA GUERRERO ORTIZEVALUACION ANTERIOR</v>
      </c>
      <c r="R633">
        <v>2</v>
      </c>
      <c r="S633" t="s">
        <v>4</v>
      </c>
      <c r="T633" t="s">
        <v>21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325</v>
      </c>
    </row>
    <row r="634" spans="1:31" x14ac:dyDescent="0.25">
      <c r="A634" t="s">
        <v>206</v>
      </c>
      <c r="B634" t="s">
        <v>212</v>
      </c>
      <c r="C634" t="s">
        <v>185</v>
      </c>
      <c r="D634" t="s">
        <v>216</v>
      </c>
      <c r="E634" t="s">
        <v>242</v>
      </c>
      <c r="F634" t="s">
        <v>274</v>
      </c>
      <c r="G634" t="s">
        <v>305</v>
      </c>
      <c r="H634" s="4"/>
      <c r="I634" s="1">
        <f t="shared" ca="1" si="42"/>
        <v>1483</v>
      </c>
      <c r="J634" s="1" t="str">
        <f t="shared" ca="1" si="43"/>
        <v>3. Mayor a 6 meses</v>
      </c>
      <c r="K634" t="str">
        <f t="shared" si="44"/>
        <v>NO</v>
      </c>
      <c r="L634" t="s">
        <v>186</v>
      </c>
      <c r="M634" t="s">
        <v>197</v>
      </c>
      <c r="N634" t="s">
        <v>187</v>
      </c>
      <c r="O634" t="s">
        <v>188</v>
      </c>
      <c r="P634" t="str">
        <f t="shared" si="45"/>
        <v>MARTHA ELENA GUERRERO ORTIZArquitectura de datos BCPEVALUACION ANTERIOR</v>
      </c>
      <c r="Q634" t="str">
        <f>BASE[[#This Row],[NombresCalificado]]&amp;BASE[[#This Row],[TipoEvaluacion]]</f>
        <v>MARTHA ELENA GUERRERO ORTIZEVALUACION ANTERIOR</v>
      </c>
      <c r="R634">
        <v>3</v>
      </c>
      <c r="S634" t="s">
        <v>5</v>
      </c>
      <c r="T634" t="s">
        <v>21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325</v>
      </c>
    </row>
    <row r="635" spans="1:31" x14ac:dyDescent="0.25">
      <c r="A635" t="s">
        <v>206</v>
      </c>
      <c r="B635" t="s">
        <v>212</v>
      </c>
      <c r="C635" t="s">
        <v>185</v>
      </c>
      <c r="D635" t="s">
        <v>216</v>
      </c>
      <c r="E635" t="s">
        <v>242</v>
      </c>
      <c r="F635" t="s">
        <v>274</v>
      </c>
      <c r="G635" t="s">
        <v>305</v>
      </c>
      <c r="H635" s="4"/>
      <c r="I635" s="1">
        <f t="shared" ca="1" si="42"/>
        <v>1483</v>
      </c>
      <c r="J635" s="1" t="str">
        <f t="shared" ca="1" si="43"/>
        <v>3. Mayor a 6 meses</v>
      </c>
      <c r="K635" t="str">
        <f t="shared" si="44"/>
        <v>NO</v>
      </c>
      <c r="L635" t="s">
        <v>186</v>
      </c>
      <c r="M635" t="s">
        <v>316</v>
      </c>
      <c r="N635" t="s">
        <v>187</v>
      </c>
      <c r="O635" t="s">
        <v>188</v>
      </c>
      <c r="P635" t="str">
        <f t="shared" si="45"/>
        <v>MARTHA ELENA GUERRERO ORTIZPlataforma de soluciones BCPEVALUACION ANTERIOR</v>
      </c>
      <c r="Q635" t="str">
        <f>BASE[[#This Row],[NombresCalificado]]&amp;BASE[[#This Row],[TipoEvaluacion]]</f>
        <v>MARTHA ELENA GUERRERO ORTIZEVALUACION ANTERIOR</v>
      </c>
      <c r="R635">
        <v>4</v>
      </c>
      <c r="S635" t="s">
        <v>7</v>
      </c>
      <c r="T635" t="s">
        <v>21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325</v>
      </c>
    </row>
    <row r="636" spans="1:31" x14ac:dyDescent="0.25">
      <c r="A636" t="s">
        <v>206</v>
      </c>
      <c r="B636" t="s">
        <v>212</v>
      </c>
      <c r="C636" t="s">
        <v>185</v>
      </c>
      <c r="D636" t="s">
        <v>216</v>
      </c>
      <c r="E636" t="s">
        <v>242</v>
      </c>
      <c r="F636" t="s">
        <v>274</v>
      </c>
      <c r="G636" t="s">
        <v>305</v>
      </c>
      <c r="H636" s="4"/>
      <c r="I636" s="1">
        <f t="shared" ca="1" si="42"/>
        <v>1483</v>
      </c>
      <c r="J636" s="1" t="str">
        <f t="shared" ca="1" si="43"/>
        <v>3. Mayor a 6 meses</v>
      </c>
      <c r="K636" t="str">
        <f t="shared" si="44"/>
        <v>NO</v>
      </c>
      <c r="L636" t="s">
        <v>186</v>
      </c>
      <c r="M636" t="s">
        <v>318</v>
      </c>
      <c r="N636" t="s">
        <v>188</v>
      </c>
      <c r="O636" t="s">
        <v>188</v>
      </c>
      <c r="P636" t="str">
        <f t="shared" si="45"/>
        <v>MARTHA ELENA GUERRERO ORTIZEvolución ágil de productos digitalesEVALUACION ANTERIOR</v>
      </c>
      <c r="Q636" t="str">
        <f>BASE[[#This Row],[NombresCalificado]]&amp;BASE[[#This Row],[TipoEvaluacion]]</f>
        <v>MARTHA ELENA GUERRERO ORTIZEVALUACION ANTERIOR</v>
      </c>
      <c r="R636">
        <v>3</v>
      </c>
      <c r="S636" t="s">
        <v>5</v>
      </c>
      <c r="T636" t="s">
        <v>21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325</v>
      </c>
    </row>
    <row r="637" spans="1:31" x14ac:dyDescent="0.25">
      <c r="A637" t="s">
        <v>206</v>
      </c>
      <c r="B637" t="s">
        <v>212</v>
      </c>
      <c r="C637" t="s">
        <v>185</v>
      </c>
      <c r="D637" t="s">
        <v>216</v>
      </c>
      <c r="E637" t="s">
        <v>242</v>
      </c>
      <c r="F637" t="s">
        <v>274</v>
      </c>
      <c r="G637" t="s">
        <v>305</v>
      </c>
      <c r="H637" s="4"/>
      <c r="I637" s="1">
        <f t="shared" ca="1" si="42"/>
        <v>1483</v>
      </c>
      <c r="J637" s="1" t="str">
        <f t="shared" ca="1" si="43"/>
        <v>3. Mayor a 6 meses</v>
      </c>
      <c r="K637" t="str">
        <f t="shared" si="44"/>
        <v>NO</v>
      </c>
      <c r="L637" t="s">
        <v>186</v>
      </c>
      <c r="M637" t="s">
        <v>200</v>
      </c>
      <c r="N637" t="s">
        <v>187</v>
      </c>
      <c r="O637" t="s">
        <v>188</v>
      </c>
      <c r="P637" t="str">
        <f t="shared" si="45"/>
        <v>MARTHA ELENA GUERRERO ORTIZCustomer ExperienceEVALUACION ANTERIOR</v>
      </c>
      <c r="Q637" t="str">
        <f>BASE[[#This Row],[NombresCalificado]]&amp;BASE[[#This Row],[TipoEvaluacion]]</f>
        <v>MARTHA ELENA GUERRERO ORTIZEVALUACION ANTERIOR</v>
      </c>
      <c r="R637">
        <v>1</v>
      </c>
      <c r="S637" t="s">
        <v>6</v>
      </c>
      <c r="T637" t="s">
        <v>21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325</v>
      </c>
    </row>
    <row r="638" spans="1:31" x14ac:dyDescent="0.25">
      <c r="A638" t="s">
        <v>206</v>
      </c>
      <c r="B638" t="s">
        <v>212</v>
      </c>
      <c r="C638" t="s">
        <v>185</v>
      </c>
      <c r="D638" t="s">
        <v>216</v>
      </c>
      <c r="E638" t="s">
        <v>242</v>
      </c>
      <c r="F638" t="s">
        <v>274</v>
      </c>
      <c r="G638" t="s">
        <v>305</v>
      </c>
      <c r="H638" s="4"/>
      <c r="I638" s="1">
        <f t="shared" ca="1" si="42"/>
        <v>1483</v>
      </c>
      <c r="J638" s="1" t="str">
        <f t="shared" ca="1" si="43"/>
        <v>3. Mayor a 6 meses</v>
      </c>
      <c r="K638" t="str">
        <f t="shared" si="44"/>
        <v>NO</v>
      </c>
      <c r="L638" t="s">
        <v>186</v>
      </c>
      <c r="M638" t="s">
        <v>199</v>
      </c>
      <c r="N638" t="s">
        <v>188</v>
      </c>
      <c r="O638" t="s">
        <v>188</v>
      </c>
      <c r="P638" t="str">
        <f t="shared" si="45"/>
        <v>MARTHA ELENA GUERRERO ORTIZComplianceEVALUACION ANTERIOR</v>
      </c>
      <c r="Q638" t="str">
        <f>BASE[[#This Row],[NombresCalificado]]&amp;BASE[[#This Row],[TipoEvaluacion]]</f>
        <v>MARTHA ELENA GUERRERO ORTIZEVALUACION ANTERIOR</v>
      </c>
      <c r="R638">
        <v>3</v>
      </c>
      <c r="S638" t="s">
        <v>5</v>
      </c>
      <c r="T638" t="s">
        <v>21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325</v>
      </c>
    </row>
    <row r="639" spans="1:31" x14ac:dyDescent="0.25">
      <c r="A639" t="s">
        <v>206</v>
      </c>
      <c r="B639" t="s">
        <v>212</v>
      </c>
      <c r="C639" t="s">
        <v>185</v>
      </c>
      <c r="D639" t="s">
        <v>216</v>
      </c>
      <c r="E639" t="s">
        <v>242</v>
      </c>
      <c r="F639" t="s">
        <v>274</v>
      </c>
      <c r="G639" t="s">
        <v>305</v>
      </c>
      <c r="H639" s="4"/>
      <c r="I639" s="1">
        <f t="shared" ca="1" si="42"/>
        <v>1483</v>
      </c>
      <c r="J639" s="1" t="str">
        <f t="shared" ca="1" si="43"/>
        <v>3. Mayor a 6 meses</v>
      </c>
      <c r="K639" t="str">
        <f t="shared" si="44"/>
        <v>NO</v>
      </c>
      <c r="L639" t="s">
        <v>186</v>
      </c>
      <c r="M639" t="s">
        <v>317</v>
      </c>
      <c r="N639" t="s">
        <v>29</v>
      </c>
      <c r="O639" t="s">
        <v>29</v>
      </c>
      <c r="P639" t="str">
        <f t="shared" si="45"/>
        <v>MARTHA ELENA GUERRERO ORTIZNegocio bancarioEVALUACION ANTERIOR</v>
      </c>
      <c r="Q639" t="str">
        <f>BASE[[#This Row],[NombresCalificado]]&amp;BASE[[#This Row],[TipoEvaluacion]]</f>
        <v>MARTHA ELENA GUERRERO ORTIZEVALUACION ANTERIOR</v>
      </c>
      <c r="R639">
        <v>3</v>
      </c>
      <c r="S639" t="s">
        <v>5</v>
      </c>
      <c r="T639" t="s">
        <v>21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325</v>
      </c>
    </row>
    <row r="640" spans="1:31" x14ac:dyDescent="0.25">
      <c r="A640" t="s">
        <v>206</v>
      </c>
      <c r="B640" t="s">
        <v>212</v>
      </c>
      <c r="C640" t="s">
        <v>185</v>
      </c>
      <c r="D640" t="s">
        <v>216</v>
      </c>
      <c r="E640" t="s">
        <v>242</v>
      </c>
      <c r="F640" t="s">
        <v>274</v>
      </c>
      <c r="G640" t="s">
        <v>305</v>
      </c>
      <c r="H640" s="4"/>
      <c r="I640" s="1">
        <f t="shared" ca="1" si="42"/>
        <v>1483</v>
      </c>
      <c r="J640" s="1" t="str">
        <f t="shared" ca="1" si="43"/>
        <v>3. Mayor a 6 meses</v>
      </c>
      <c r="K640" t="str">
        <f t="shared" si="44"/>
        <v>NO</v>
      </c>
      <c r="L640" t="s">
        <v>186</v>
      </c>
      <c r="M640" t="s">
        <v>320</v>
      </c>
      <c r="N640" t="s">
        <v>188</v>
      </c>
      <c r="O640" t="s">
        <v>188</v>
      </c>
      <c r="P640" t="str">
        <f t="shared" si="45"/>
        <v>MARTHA ELENA GUERRERO ORTIZGestión de cambiosEVALUACION ANTERIOR</v>
      </c>
      <c r="Q640" t="str">
        <f>BASE[[#This Row],[NombresCalificado]]&amp;BASE[[#This Row],[TipoEvaluacion]]</f>
        <v>MARTHA ELENA GUERRERO ORTIZEVALUACION ANTERIOR</v>
      </c>
      <c r="R640">
        <v>2</v>
      </c>
      <c r="S640" t="s">
        <v>4</v>
      </c>
      <c r="T640" t="s">
        <v>21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325</v>
      </c>
    </row>
    <row r="641" spans="1:31" x14ac:dyDescent="0.25">
      <c r="A641" t="s">
        <v>206</v>
      </c>
      <c r="B641" t="s">
        <v>212</v>
      </c>
      <c r="C641" t="s">
        <v>185</v>
      </c>
      <c r="D641" t="s">
        <v>216</v>
      </c>
      <c r="E641" t="s">
        <v>242</v>
      </c>
      <c r="F641" t="s">
        <v>274</v>
      </c>
      <c r="G641" t="s">
        <v>305</v>
      </c>
      <c r="H641" s="4"/>
      <c r="I641" s="1">
        <f t="shared" ca="1" si="42"/>
        <v>1483</v>
      </c>
      <c r="J641" s="1" t="str">
        <f t="shared" ca="1" si="43"/>
        <v>3. Mayor a 6 meses</v>
      </c>
      <c r="K641" t="str">
        <f t="shared" si="44"/>
        <v>NO</v>
      </c>
      <c r="L641" t="s">
        <v>186</v>
      </c>
      <c r="M641" t="s">
        <v>319</v>
      </c>
      <c r="N641" t="s">
        <v>187</v>
      </c>
      <c r="O641" t="s">
        <v>188</v>
      </c>
      <c r="P641" t="str">
        <f t="shared" si="45"/>
        <v>MARTHA ELENA GUERRERO ORTIZStory TellingEVALUACION ANTERIOR</v>
      </c>
      <c r="Q641" t="str">
        <f>BASE[[#This Row],[NombresCalificado]]&amp;BASE[[#This Row],[TipoEvaluacion]]</f>
        <v>MARTHA ELENA GUERRERO ORTIZEVALUACION ANTERIOR</v>
      </c>
      <c r="R641">
        <v>2</v>
      </c>
      <c r="S641" t="s">
        <v>4</v>
      </c>
      <c r="T641" t="s">
        <v>21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325</v>
      </c>
    </row>
    <row r="642" spans="1:31" x14ac:dyDescent="0.25">
      <c r="A642" t="s">
        <v>206</v>
      </c>
      <c r="B642" t="s">
        <v>212</v>
      </c>
      <c r="C642" t="s">
        <v>185</v>
      </c>
      <c r="D642" t="s">
        <v>216</v>
      </c>
      <c r="E642" t="s">
        <v>242</v>
      </c>
      <c r="F642" t="s">
        <v>274</v>
      </c>
      <c r="G642" t="s">
        <v>305</v>
      </c>
      <c r="H642" s="4"/>
      <c r="I642" s="1">
        <f t="shared" ca="1" si="42"/>
        <v>1483</v>
      </c>
      <c r="J642" s="1" t="str">
        <f t="shared" ca="1" si="43"/>
        <v>3. Mayor a 6 meses</v>
      </c>
      <c r="K642" t="str">
        <f t="shared" si="44"/>
        <v>NO</v>
      </c>
      <c r="L642" t="s">
        <v>186</v>
      </c>
      <c r="M642" t="s">
        <v>198</v>
      </c>
      <c r="N642" t="s">
        <v>187</v>
      </c>
      <c r="O642" t="s">
        <v>188</v>
      </c>
      <c r="P642" t="str">
        <f t="shared" si="45"/>
        <v>MARTHA ELENA GUERRERO ORTIZCaptura de valorEVALUACION ANTERIOR</v>
      </c>
      <c r="Q642" t="str">
        <f>BASE[[#This Row],[NombresCalificado]]&amp;BASE[[#This Row],[TipoEvaluacion]]</f>
        <v>MARTHA ELENA GUERRERO ORTIZEVALUACION ANTERIOR</v>
      </c>
      <c r="R642">
        <v>1</v>
      </c>
      <c r="S642" t="s">
        <v>6</v>
      </c>
      <c r="T642" t="s">
        <v>21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325</v>
      </c>
    </row>
    <row r="643" spans="1:31" x14ac:dyDescent="0.25">
      <c r="A643" t="s">
        <v>206</v>
      </c>
      <c r="B643" t="s">
        <v>212</v>
      </c>
      <c r="C643" t="s">
        <v>185</v>
      </c>
      <c r="D643" t="s">
        <v>216</v>
      </c>
      <c r="E643" t="s">
        <v>242</v>
      </c>
      <c r="F643" t="s">
        <v>274</v>
      </c>
      <c r="G643" t="s">
        <v>305</v>
      </c>
      <c r="H643" s="4"/>
      <c r="I643" s="1">
        <f t="shared" ca="1" si="42"/>
        <v>1483</v>
      </c>
      <c r="J643" s="1" t="str">
        <f t="shared" ca="1" si="43"/>
        <v>3. Mayor a 6 meses</v>
      </c>
      <c r="K643" t="str">
        <f t="shared" si="44"/>
        <v>NO</v>
      </c>
      <c r="L643" t="s">
        <v>186</v>
      </c>
      <c r="M643" t="s">
        <v>321</v>
      </c>
      <c r="N643" t="s">
        <v>29</v>
      </c>
      <c r="O643" t="s">
        <v>29</v>
      </c>
      <c r="P643" t="str">
        <f t="shared" si="45"/>
        <v>MARTHA ELENA GUERRERO ORTIZInnovaciónEVALUACION ANTERIOR</v>
      </c>
      <c r="Q643" t="str">
        <f>BASE[[#This Row],[NombresCalificado]]&amp;BASE[[#This Row],[TipoEvaluacion]]</f>
        <v>MARTHA ELENA GUERRERO ORTIZEVALUACION ANTERIOR</v>
      </c>
      <c r="R643">
        <v>2</v>
      </c>
      <c r="S643" t="s">
        <v>4</v>
      </c>
      <c r="T643" t="s">
        <v>21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325</v>
      </c>
    </row>
    <row r="644" spans="1:31" x14ac:dyDescent="0.25">
      <c r="A644" t="s">
        <v>206</v>
      </c>
      <c r="B644" t="s">
        <v>212</v>
      </c>
      <c r="C644" t="s">
        <v>185</v>
      </c>
      <c r="D644" t="s">
        <v>216</v>
      </c>
      <c r="E644" t="s">
        <v>242</v>
      </c>
      <c r="F644" t="s">
        <v>274</v>
      </c>
      <c r="G644" t="s">
        <v>305</v>
      </c>
      <c r="H644" s="4"/>
      <c r="I644" s="1">
        <f t="shared" ca="1" si="42"/>
        <v>1483</v>
      </c>
      <c r="J644" s="1" t="str">
        <f t="shared" ca="1" si="43"/>
        <v>3. Mayor a 6 meses</v>
      </c>
      <c r="K644" t="str">
        <f t="shared" si="44"/>
        <v>NO</v>
      </c>
      <c r="L644" t="s">
        <v>186</v>
      </c>
      <c r="M644" t="s">
        <v>323</v>
      </c>
      <c r="N644" t="s">
        <v>188</v>
      </c>
      <c r="O644" t="s">
        <v>188</v>
      </c>
      <c r="P644" t="str">
        <f t="shared" si="45"/>
        <v>MARTHA ELENA GUERRERO ORTIZPrincipios de seguridadEVALUACION ANTERIOR</v>
      </c>
      <c r="Q644" t="str">
        <f>BASE[[#This Row],[NombresCalificado]]&amp;BASE[[#This Row],[TipoEvaluacion]]</f>
        <v>MARTHA ELENA GUERRERO ORTIZEVALUACION ANTERIOR</v>
      </c>
      <c r="R644">
        <v>2</v>
      </c>
      <c r="S644" t="s">
        <v>4</v>
      </c>
      <c r="T644" t="s">
        <v>21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325</v>
      </c>
    </row>
    <row r="645" spans="1:31" x14ac:dyDescent="0.25">
      <c r="A645" t="s">
        <v>206</v>
      </c>
      <c r="B645" t="s">
        <v>212</v>
      </c>
      <c r="C645" t="s">
        <v>185</v>
      </c>
      <c r="D645" t="s">
        <v>216</v>
      </c>
      <c r="E645" t="s">
        <v>242</v>
      </c>
      <c r="F645" t="s">
        <v>274</v>
      </c>
      <c r="G645" t="s">
        <v>305</v>
      </c>
      <c r="H645" s="4"/>
      <c r="I645" s="1">
        <f t="shared" ca="1" si="42"/>
        <v>1483</v>
      </c>
      <c r="J645" s="1" t="str">
        <f t="shared" ca="1" si="43"/>
        <v>3. Mayor a 6 meses</v>
      </c>
      <c r="K645" t="str">
        <f t="shared" si="44"/>
        <v>NO</v>
      </c>
      <c r="L645" t="s">
        <v>186</v>
      </c>
      <c r="M645" t="s">
        <v>322</v>
      </c>
      <c r="N645" t="s">
        <v>29</v>
      </c>
      <c r="O645" t="s">
        <v>29</v>
      </c>
      <c r="P645" t="str">
        <f t="shared" si="45"/>
        <v>MARTHA ELENA GUERRERO ORTIZModelos BancariosEVALUACION ANTERIOR</v>
      </c>
      <c r="Q645" t="str">
        <f>BASE[[#This Row],[NombresCalificado]]&amp;BASE[[#This Row],[TipoEvaluacion]]</f>
        <v>MARTHA ELENA GUERRERO ORTIZEVALUACION ANTERIOR</v>
      </c>
      <c r="R645">
        <v>2</v>
      </c>
      <c r="S645" t="s">
        <v>4</v>
      </c>
      <c r="T645" t="s">
        <v>21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325</v>
      </c>
    </row>
    <row r="646" spans="1:31" x14ac:dyDescent="0.25">
      <c r="A646" t="s">
        <v>206</v>
      </c>
      <c r="B646" t="s">
        <v>212</v>
      </c>
      <c r="C646" t="s">
        <v>185</v>
      </c>
      <c r="D646" t="s">
        <v>216</v>
      </c>
      <c r="E646" t="s">
        <v>242</v>
      </c>
      <c r="F646" t="s">
        <v>274</v>
      </c>
      <c r="G646" t="s">
        <v>305</v>
      </c>
      <c r="H646" s="4"/>
      <c r="I646" s="1">
        <f t="shared" ca="1" si="42"/>
        <v>1483</v>
      </c>
      <c r="J646" s="1" t="str">
        <f t="shared" ca="1" si="43"/>
        <v>3. Mayor a 6 meses</v>
      </c>
      <c r="K646" t="str">
        <f t="shared" si="44"/>
        <v>NO</v>
      </c>
      <c r="L646" t="s">
        <v>186</v>
      </c>
      <c r="M646" t="s">
        <v>324</v>
      </c>
      <c r="N646" t="s">
        <v>29</v>
      </c>
      <c r="O646" t="s">
        <v>29</v>
      </c>
      <c r="P646" t="str">
        <f t="shared" si="45"/>
        <v>MARTHA ELENA GUERRERO ORTIZFrameworks de arquitectura empresarialEVALUACION ANTERIOR</v>
      </c>
      <c r="Q646" t="str">
        <f>BASE[[#This Row],[NombresCalificado]]&amp;BASE[[#This Row],[TipoEvaluacion]]</f>
        <v>MARTHA ELENA GUERRERO ORTIZEVALUACION ANTERIOR</v>
      </c>
      <c r="R646">
        <v>2</v>
      </c>
      <c r="S646" t="s">
        <v>4</v>
      </c>
      <c r="T646" t="s">
        <v>21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325</v>
      </c>
    </row>
    <row r="647" spans="1:31" x14ac:dyDescent="0.25">
      <c r="A647" t="s">
        <v>206</v>
      </c>
      <c r="B647" t="s">
        <v>212</v>
      </c>
      <c r="C647" t="s">
        <v>185</v>
      </c>
      <c r="D647" t="s">
        <v>216</v>
      </c>
      <c r="E647" t="s">
        <v>242</v>
      </c>
      <c r="F647" t="s">
        <v>274</v>
      </c>
      <c r="G647" t="s">
        <v>305</v>
      </c>
      <c r="H647" s="4"/>
      <c r="I647" s="1">
        <f t="shared" ca="1" si="42"/>
        <v>1483</v>
      </c>
      <c r="J647" s="1" t="str">
        <f t="shared" ca="1" si="43"/>
        <v>3. Mayor a 6 meses</v>
      </c>
      <c r="K647" t="str">
        <f t="shared" si="44"/>
        <v>NO</v>
      </c>
      <c r="L647" t="s">
        <v>186</v>
      </c>
      <c r="M647" t="s">
        <v>193</v>
      </c>
      <c r="N647" t="s">
        <v>188</v>
      </c>
      <c r="O647" t="s">
        <v>188</v>
      </c>
      <c r="P647" t="str">
        <f t="shared" si="45"/>
        <v>MARTHA ELENA GUERRERO ORTIZCloudEVALUACION ANTERIOR</v>
      </c>
      <c r="Q647" t="str">
        <f>BASE[[#This Row],[NombresCalificado]]&amp;BASE[[#This Row],[TipoEvaluacion]]</f>
        <v>MARTHA ELENA GUERRERO ORTIZEVALUACION ANTERIOR</v>
      </c>
      <c r="R647">
        <v>1</v>
      </c>
      <c r="S647" t="s">
        <v>6</v>
      </c>
      <c r="T647" t="s">
        <v>21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325</v>
      </c>
    </row>
    <row r="648" spans="1:31" x14ac:dyDescent="0.25">
      <c r="A648" t="s">
        <v>206</v>
      </c>
      <c r="B648" t="s">
        <v>212</v>
      </c>
      <c r="C648" t="s">
        <v>185</v>
      </c>
      <c r="D648" t="s">
        <v>216</v>
      </c>
      <c r="E648" t="s">
        <v>243</v>
      </c>
      <c r="F648" t="s">
        <v>275</v>
      </c>
      <c r="G648" t="s">
        <v>306</v>
      </c>
      <c r="H648" s="4"/>
      <c r="I648" s="1">
        <f t="shared" ca="1" si="42"/>
        <v>1483</v>
      </c>
      <c r="J648" s="1" t="str">
        <f t="shared" ca="1" si="43"/>
        <v>3. Mayor a 6 meses</v>
      </c>
      <c r="K648" t="str">
        <f t="shared" si="44"/>
        <v>NO</v>
      </c>
      <c r="L648" t="s">
        <v>186</v>
      </c>
      <c r="M648" t="s">
        <v>193</v>
      </c>
      <c r="N648" t="s">
        <v>188</v>
      </c>
      <c r="O648" t="s">
        <v>188</v>
      </c>
      <c r="P648" t="str">
        <f t="shared" si="45"/>
        <v>LAURA MARIA ESPINOZA JUSTOCloudEVALUACION ANTERIOR</v>
      </c>
      <c r="Q648" t="str">
        <f>BASE[[#This Row],[NombresCalificado]]&amp;BASE[[#This Row],[TipoEvaluacion]]</f>
        <v>LAURA MARIA ESPINOZA JUSTOEVALUACION ANTERIOR</v>
      </c>
      <c r="R648">
        <v>1</v>
      </c>
      <c r="S648" t="s">
        <v>6</v>
      </c>
      <c r="T648" t="s">
        <v>21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325</v>
      </c>
    </row>
    <row r="649" spans="1:31" x14ac:dyDescent="0.25">
      <c r="A649" t="s">
        <v>206</v>
      </c>
      <c r="B649" t="s">
        <v>212</v>
      </c>
      <c r="C649" t="s">
        <v>185</v>
      </c>
      <c r="D649" t="s">
        <v>216</v>
      </c>
      <c r="E649" t="s">
        <v>243</v>
      </c>
      <c r="F649" t="s">
        <v>275</v>
      </c>
      <c r="G649" t="s">
        <v>306</v>
      </c>
      <c r="H649" s="4"/>
      <c r="I649" s="1">
        <f t="shared" ca="1" si="42"/>
        <v>1483</v>
      </c>
      <c r="J649" s="1" t="str">
        <f t="shared" ca="1" si="43"/>
        <v>3. Mayor a 6 meses</v>
      </c>
      <c r="K649" t="str">
        <f t="shared" si="44"/>
        <v>NO</v>
      </c>
      <c r="L649" t="s">
        <v>186</v>
      </c>
      <c r="M649" t="s">
        <v>324</v>
      </c>
      <c r="N649" t="s">
        <v>29</v>
      </c>
      <c r="O649" t="s">
        <v>29</v>
      </c>
      <c r="P649" t="str">
        <f t="shared" si="45"/>
        <v>LAURA MARIA ESPINOZA JUSTOFrameworks de arquitectura empresarialEVALUACION ANTERIOR</v>
      </c>
      <c r="Q649" t="str">
        <f>BASE[[#This Row],[NombresCalificado]]&amp;BASE[[#This Row],[TipoEvaluacion]]</f>
        <v>LAURA MARIA ESPINOZA JUSTOEVALUACION ANTERIOR</v>
      </c>
      <c r="R649">
        <v>2</v>
      </c>
      <c r="S649" t="s">
        <v>4</v>
      </c>
      <c r="T649" t="s">
        <v>21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325</v>
      </c>
    </row>
    <row r="650" spans="1:31" x14ac:dyDescent="0.25">
      <c r="A650" t="s">
        <v>206</v>
      </c>
      <c r="B650" t="s">
        <v>212</v>
      </c>
      <c r="C650" t="s">
        <v>185</v>
      </c>
      <c r="D650" t="s">
        <v>216</v>
      </c>
      <c r="E650" t="s">
        <v>243</v>
      </c>
      <c r="F650" t="s">
        <v>275</v>
      </c>
      <c r="G650" t="s">
        <v>306</v>
      </c>
      <c r="H650" s="4"/>
      <c r="I650" s="1">
        <f t="shared" ca="1" si="42"/>
        <v>1483</v>
      </c>
      <c r="J650" s="1" t="str">
        <f t="shared" ca="1" si="43"/>
        <v>3. Mayor a 6 meses</v>
      </c>
      <c r="K650" t="str">
        <f t="shared" si="44"/>
        <v>NO</v>
      </c>
      <c r="L650" t="s">
        <v>186</v>
      </c>
      <c r="M650" t="s">
        <v>322</v>
      </c>
      <c r="N650" t="s">
        <v>29</v>
      </c>
      <c r="O650" t="s">
        <v>29</v>
      </c>
      <c r="P650" t="str">
        <f t="shared" si="45"/>
        <v>LAURA MARIA ESPINOZA JUSTOModelos BancariosEVALUACION ANTERIOR</v>
      </c>
      <c r="Q650" t="str">
        <f>BASE[[#This Row],[NombresCalificado]]&amp;BASE[[#This Row],[TipoEvaluacion]]</f>
        <v>LAURA MARIA ESPINOZA JUSTOEVALUACION ANTERIOR</v>
      </c>
      <c r="R650">
        <v>2</v>
      </c>
      <c r="S650" t="s">
        <v>4</v>
      </c>
      <c r="T650" t="s">
        <v>21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325</v>
      </c>
    </row>
    <row r="651" spans="1:31" x14ac:dyDescent="0.25">
      <c r="A651" t="s">
        <v>206</v>
      </c>
      <c r="B651" t="s">
        <v>212</v>
      </c>
      <c r="C651" t="s">
        <v>185</v>
      </c>
      <c r="D651" t="s">
        <v>216</v>
      </c>
      <c r="E651" t="s">
        <v>243</v>
      </c>
      <c r="F651" t="s">
        <v>275</v>
      </c>
      <c r="G651" t="s">
        <v>306</v>
      </c>
      <c r="H651" s="4"/>
      <c r="I651" s="1">
        <f t="shared" ca="1" si="42"/>
        <v>1483</v>
      </c>
      <c r="J651" s="1" t="str">
        <f t="shared" ca="1" si="43"/>
        <v>3. Mayor a 6 meses</v>
      </c>
      <c r="K651" t="str">
        <f t="shared" si="44"/>
        <v>NO</v>
      </c>
      <c r="L651" t="s">
        <v>186</v>
      </c>
      <c r="M651" t="s">
        <v>323</v>
      </c>
      <c r="N651" t="s">
        <v>188</v>
      </c>
      <c r="O651" t="s">
        <v>188</v>
      </c>
      <c r="P651" t="str">
        <f t="shared" si="45"/>
        <v>LAURA MARIA ESPINOZA JUSTOPrincipios de seguridadEVALUACION ANTERIOR</v>
      </c>
      <c r="Q651" t="str">
        <f>BASE[[#This Row],[NombresCalificado]]&amp;BASE[[#This Row],[TipoEvaluacion]]</f>
        <v>LAURA MARIA ESPINOZA JUSTOEVALUACION ANTERIOR</v>
      </c>
      <c r="R651">
        <v>2</v>
      </c>
      <c r="S651" t="s">
        <v>4</v>
      </c>
      <c r="T651" t="s">
        <v>21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325</v>
      </c>
    </row>
    <row r="652" spans="1:31" x14ac:dyDescent="0.25">
      <c r="A652" t="s">
        <v>206</v>
      </c>
      <c r="B652" t="s">
        <v>212</v>
      </c>
      <c r="C652" t="s">
        <v>185</v>
      </c>
      <c r="D652" t="s">
        <v>216</v>
      </c>
      <c r="E652" t="s">
        <v>243</v>
      </c>
      <c r="F652" t="s">
        <v>275</v>
      </c>
      <c r="G652" t="s">
        <v>306</v>
      </c>
      <c r="H652" s="4"/>
      <c r="I652" s="1">
        <f t="shared" ca="1" si="42"/>
        <v>1483</v>
      </c>
      <c r="J652" s="1" t="str">
        <f t="shared" ca="1" si="43"/>
        <v>3. Mayor a 6 meses</v>
      </c>
      <c r="K652" t="str">
        <f t="shared" si="44"/>
        <v>NO</v>
      </c>
      <c r="L652" t="s">
        <v>186</v>
      </c>
      <c r="M652" t="s">
        <v>198</v>
      </c>
      <c r="N652" t="s">
        <v>187</v>
      </c>
      <c r="O652" t="s">
        <v>188</v>
      </c>
      <c r="P652" t="str">
        <f t="shared" si="45"/>
        <v>LAURA MARIA ESPINOZA JUSTOCaptura de valorEVALUACION ANTERIOR</v>
      </c>
      <c r="Q652" t="str">
        <f>BASE[[#This Row],[NombresCalificado]]&amp;BASE[[#This Row],[TipoEvaluacion]]</f>
        <v>LAURA MARIA ESPINOZA JUSTOEVALUACION ANTERIOR</v>
      </c>
      <c r="R652">
        <v>1</v>
      </c>
      <c r="S652" t="s">
        <v>6</v>
      </c>
      <c r="T652" t="s">
        <v>21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325</v>
      </c>
    </row>
    <row r="653" spans="1:31" x14ac:dyDescent="0.25">
      <c r="A653" t="s">
        <v>206</v>
      </c>
      <c r="B653" t="s">
        <v>212</v>
      </c>
      <c r="C653" t="s">
        <v>185</v>
      </c>
      <c r="D653" t="s">
        <v>216</v>
      </c>
      <c r="E653" t="s">
        <v>243</v>
      </c>
      <c r="F653" t="s">
        <v>275</v>
      </c>
      <c r="G653" t="s">
        <v>306</v>
      </c>
      <c r="H653" s="4"/>
      <c r="I653" s="1">
        <f t="shared" ca="1" si="42"/>
        <v>1483</v>
      </c>
      <c r="J653" s="1" t="str">
        <f t="shared" ca="1" si="43"/>
        <v>3. Mayor a 6 meses</v>
      </c>
      <c r="K653" t="str">
        <f t="shared" si="44"/>
        <v>NO</v>
      </c>
      <c r="L653" t="s">
        <v>186</v>
      </c>
      <c r="M653" t="s">
        <v>321</v>
      </c>
      <c r="N653" t="s">
        <v>29</v>
      </c>
      <c r="O653" t="s">
        <v>29</v>
      </c>
      <c r="P653" t="str">
        <f t="shared" si="45"/>
        <v>LAURA MARIA ESPINOZA JUSTOInnovaciónEVALUACION ANTERIOR</v>
      </c>
      <c r="Q653" t="str">
        <f>BASE[[#This Row],[NombresCalificado]]&amp;BASE[[#This Row],[TipoEvaluacion]]</f>
        <v>LAURA MARIA ESPINOZA JUSTOEVALUACION ANTERIOR</v>
      </c>
      <c r="R653">
        <v>2</v>
      </c>
      <c r="S653" t="s">
        <v>4</v>
      </c>
      <c r="T653" t="s">
        <v>21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325</v>
      </c>
    </row>
    <row r="654" spans="1:31" x14ac:dyDescent="0.25">
      <c r="A654" t="s">
        <v>206</v>
      </c>
      <c r="B654" t="s">
        <v>212</v>
      </c>
      <c r="C654" t="s">
        <v>185</v>
      </c>
      <c r="D654" t="s">
        <v>216</v>
      </c>
      <c r="E654" t="s">
        <v>243</v>
      </c>
      <c r="F654" t="s">
        <v>275</v>
      </c>
      <c r="G654" t="s">
        <v>306</v>
      </c>
      <c r="H654" s="4"/>
      <c r="I654" s="1">
        <f t="shared" ca="1" si="42"/>
        <v>1483</v>
      </c>
      <c r="J654" s="1" t="str">
        <f t="shared" ca="1" si="43"/>
        <v>3. Mayor a 6 meses</v>
      </c>
      <c r="K654" t="str">
        <f t="shared" si="44"/>
        <v>NO</v>
      </c>
      <c r="L654" t="s">
        <v>186</v>
      </c>
      <c r="M654" t="s">
        <v>320</v>
      </c>
      <c r="N654" t="s">
        <v>188</v>
      </c>
      <c r="O654" t="s">
        <v>188</v>
      </c>
      <c r="P654" t="str">
        <f t="shared" si="45"/>
        <v>LAURA MARIA ESPINOZA JUSTOGestión de cambiosEVALUACION ANTERIOR</v>
      </c>
      <c r="Q654" t="str">
        <f>BASE[[#This Row],[NombresCalificado]]&amp;BASE[[#This Row],[TipoEvaluacion]]</f>
        <v>LAURA MARIA ESPINOZA JUSTOEVALUACION ANTERIOR</v>
      </c>
      <c r="R654">
        <v>1</v>
      </c>
      <c r="S654" t="s">
        <v>6</v>
      </c>
      <c r="T654" t="s">
        <v>21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325</v>
      </c>
    </row>
    <row r="655" spans="1:31" x14ac:dyDescent="0.25">
      <c r="A655" t="s">
        <v>206</v>
      </c>
      <c r="B655" t="s">
        <v>212</v>
      </c>
      <c r="C655" t="s">
        <v>185</v>
      </c>
      <c r="D655" t="s">
        <v>216</v>
      </c>
      <c r="E655" t="s">
        <v>243</v>
      </c>
      <c r="F655" t="s">
        <v>275</v>
      </c>
      <c r="G655" t="s">
        <v>306</v>
      </c>
      <c r="H655" s="4"/>
      <c r="I655" s="1">
        <f t="shared" ca="1" si="42"/>
        <v>1483</v>
      </c>
      <c r="J655" s="1" t="str">
        <f t="shared" ca="1" si="43"/>
        <v>3. Mayor a 6 meses</v>
      </c>
      <c r="K655" t="str">
        <f t="shared" si="44"/>
        <v>NO</v>
      </c>
      <c r="L655" t="s">
        <v>186</v>
      </c>
      <c r="M655" t="s">
        <v>319</v>
      </c>
      <c r="N655" t="s">
        <v>187</v>
      </c>
      <c r="O655" t="s">
        <v>188</v>
      </c>
      <c r="P655" t="str">
        <f t="shared" si="45"/>
        <v>LAURA MARIA ESPINOZA JUSTOStory TellingEVALUACION ANTERIOR</v>
      </c>
      <c r="Q655" t="str">
        <f>BASE[[#This Row],[NombresCalificado]]&amp;BASE[[#This Row],[TipoEvaluacion]]</f>
        <v>LAURA MARIA ESPINOZA JUSTOEVALUACION ANTERIOR</v>
      </c>
      <c r="R655">
        <v>2</v>
      </c>
      <c r="S655" t="s">
        <v>4</v>
      </c>
      <c r="T655" t="s">
        <v>21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325</v>
      </c>
    </row>
    <row r="656" spans="1:31" x14ac:dyDescent="0.25">
      <c r="A656" t="s">
        <v>206</v>
      </c>
      <c r="B656" t="s">
        <v>212</v>
      </c>
      <c r="C656" t="s">
        <v>185</v>
      </c>
      <c r="D656" t="s">
        <v>216</v>
      </c>
      <c r="E656" t="s">
        <v>243</v>
      </c>
      <c r="F656" t="s">
        <v>275</v>
      </c>
      <c r="G656" t="s">
        <v>306</v>
      </c>
      <c r="H656" s="4"/>
      <c r="I656" s="1">
        <f t="shared" ca="1" si="42"/>
        <v>1483</v>
      </c>
      <c r="J656" s="1" t="str">
        <f t="shared" ca="1" si="43"/>
        <v>3. Mayor a 6 meses</v>
      </c>
      <c r="K656" t="str">
        <f t="shared" si="44"/>
        <v>NO</v>
      </c>
      <c r="L656" t="s">
        <v>186</v>
      </c>
      <c r="M656" t="s">
        <v>317</v>
      </c>
      <c r="N656" t="s">
        <v>29</v>
      </c>
      <c r="O656" t="s">
        <v>29</v>
      </c>
      <c r="P656" t="str">
        <f t="shared" si="45"/>
        <v>LAURA MARIA ESPINOZA JUSTONegocio bancarioEVALUACION ANTERIOR</v>
      </c>
      <c r="Q656" t="str">
        <f>BASE[[#This Row],[NombresCalificado]]&amp;BASE[[#This Row],[TipoEvaluacion]]</f>
        <v>LAURA MARIA ESPINOZA JUSTOEVALUACION ANTERIOR</v>
      </c>
      <c r="R656">
        <v>3</v>
      </c>
      <c r="S656" t="s">
        <v>5</v>
      </c>
      <c r="T656" t="s">
        <v>21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325</v>
      </c>
    </row>
    <row r="657" spans="1:31" x14ac:dyDescent="0.25">
      <c r="A657" t="s">
        <v>206</v>
      </c>
      <c r="B657" t="s">
        <v>212</v>
      </c>
      <c r="C657" t="s">
        <v>185</v>
      </c>
      <c r="D657" t="s">
        <v>216</v>
      </c>
      <c r="E657" t="s">
        <v>243</v>
      </c>
      <c r="F657" t="s">
        <v>275</v>
      </c>
      <c r="G657" t="s">
        <v>306</v>
      </c>
      <c r="H657" s="4"/>
      <c r="I657" s="1">
        <f t="shared" ref="I657:I720" ca="1" si="46">DATEDIF(H657,TODAY(),"m")</f>
        <v>1483</v>
      </c>
      <c r="J657" s="1" t="str">
        <f t="shared" ref="J657:J720" ca="1" si="47">IF(I657&lt;=3,"1. Menor o igual a 3 meses",IF(I657&lt;=6,"2. Entre 4 - 6 meses","3. Mayor a 6 meses"))</f>
        <v>3. Mayor a 6 meses</v>
      </c>
      <c r="K657" t="str">
        <f t="shared" ref="K657:K720" si="48">IF(COUNTIFS($E$2:$E$1174,E657,$O$2:$O$1174,"PRINCIPAL",$R$2:$R$1174,0)&gt;0,"SI","NO")</f>
        <v>NO</v>
      </c>
      <c r="L657" t="s">
        <v>186</v>
      </c>
      <c r="M657" t="s">
        <v>199</v>
      </c>
      <c r="N657" t="s">
        <v>188</v>
      </c>
      <c r="O657" t="s">
        <v>188</v>
      </c>
      <c r="P657" t="str">
        <f t="shared" ref="P657:P720" si="49">F657&amp;M657&amp;AE657</f>
        <v>LAURA MARIA ESPINOZA JUSTOComplianceEVALUACION ANTERIOR</v>
      </c>
      <c r="Q657" t="str">
        <f>BASE[[#This Row],[NombresCalificado]]&amp;BASE[[#This Row],[TipoEvaluacion]]</f>
        <v>LAURA MARIA ESPINOZA JUSTOEVALUACION ANTERIOR</v>
      </c>
      <c r="R657">
        <v>3</v>
      </c>
      <c r="S657" t="s">
        <v>5</v>
      </c>
      <c r="T657" t="s">
        <v>21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325</v>
      </c>
    </row>
    <row r="658" spans="1:31" x14ac:dyDescent="0.25">
      <c r="A658" t="s">
        <v>206</v>
      </c>
      <c r="B658" t="s">
        <v>212</v>
      </c>
      <c r="C658" t="s">
        <v>185</v>
      </c>
      <c r="D658" t="s">
        <v>216</v>
      </c>
      <c r="E658" t="s">
        <v>243</v>
      </c>
      <c r="F658" t="s">
        <v>275</v>
      </c>
      <c r="G658" t="s">
        <v>306</v>
      </c>
      <c r="H658" s="4"/>
      <c r="I658" s="1">
        <f t="shared" ca="1" si="46"/>
        <v>1483</v>
      </c>
      <c r="J658" s="1" t="str">
        <f t="shared" ca="1" si="47"/>
        <v>3. Mayor a 6 meses</v>
      </c>
      <c r="K658" t="str">
        <f t="shared" si="48"/>
        <v>NO</v>
      </c>
      <c r="L658" t="s">
        <v>186</v>
      </c>
      <c r="M658" t="s">
        <v>200</v>
      </c>
      <c r="N658" t="s">
        <v>187</v>
      </c>
      <c r="O658" t="s">
        <v>188</v>
      </c>
      <c r="P658" t="str">
        <f t="shared" si="49"/>
        <v>LAURA MARIA ESPINOZA JUSTOCustomer ExperienceEVALUACION ANTERIOR</v>
      </c>
      <c r="Q658" t="str">
        <f>BASE[[#This Row],[NombresCalificado]]&amp;BASE[[#This Row],[TipoEvaluacion]]</f>
        <v>LAURA MARIA ESPINOZA JUSTOEVALUACION ANTERIOR</v>
      </c>
      <c r="R658">
        <v>1</v>
      </c>
      <c r="S658" t="s">
        <v>6</v>
      </c>
      <c r="T658" t="s">
        <v>21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325</v>
      </c>
    </row>
    <row r="659" spans="1:31" x14ac:dyDescent="0.25">
      <c r="A659" t="s">
        <v>206</v>
      </c>
      <c r="B659" t="s">
        <v>212</v>
      </c>
      <c r="C659" t="s">
        <v>185</v>
      </c>
      <c r="D659" t="s">
        <v>216</v>
      </c>
      <c r="E659" t="s">
        <v>243</v>
      </c>
      <c r="F659" t="s">
        <v>275</v>
      </c>
      <c r="G659" t="s">
        <v>306</v>
      </c>
      <c r="H659" s="4"/>
      <c r="I659" s="1">
        <f t="shared" ca="1" si="46"/>
        <v>1483</v>
      </c>
      <c r="J659" s="1" t="str">
        <f t="shared" ca="1" si="47"/>
        <v>3. Mayor a 6 meses</v>
      </c>
      <c r="K659" t="str">
        <f t="shared" si="48"/>
        <v>NO</v>
      </c>
      <c r="L659" t="s">
        <v>186</v>
      </c>
      <c r="M659" t="s">
        <v>318</v>
      </c>
      <c r="N659" t="s">
        <v>188</v>
      </c>
      <c r="O659" t="s">
        <v>188</v>
      </c>
      <c r="P659" t="str">
        <f t="shared" si="49"/>
        <v>LAURA MARIA ESPINOZA JUSTOEvolución ágil de productos digitalesEVALUACION ANTERIOR</v>
      </c>
      <c r="Q659" t="str">
        <f>BASE[[#This Row],[NombresCalificado]]&amp;BASE[[#This Row],[TipoEvaluacion]]</f>
        <v>LAURA MARIA ESPINOZA JUSTOEVALUACION ANTERIOR</v>
      </c>
      <c r="R659">
        <v>3</v>
      </c>
      <c r="S659" t="s">
        <v>5</v>
      </c>
      <c r="T659" t="s">
        <v>21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325</v>
      </c>
    </row>
    <row r="660" spans="1:31" x14ac:dyDescent="0.25">
      <c r="A660" t="s">
        <v>206</v>
      </c>
      <c r="B660" t="s">
        <v>212</v>
      </c>
      <c r="C660" t="s">
        <v>185</v>
      </c>
      <c r="D660" t="s">
        <v>216</v>
      </c>
      <c r="E660" t="s">
        <v>243</v>
      </c>
      <c r="F660" t="s">
        <v>275</v>
      </c>
      <c r="G660" t="s">
        <v>306</v>
      </c>
      <c r="H660" s="4"/>
      <c r="I660" s="1">
        <f t="shared" ca="1" si="46"/>
        <v>1483</v>
      </c>
      <c r="J660" s="1" t="str">
        <f t="shared" ca="1" si="47"/>
        <v>3. Mayor a 6 meses</v>
      </c>
      <c r="K660" t="str">
        <f t="shared" si="48"/>
        <v>NO</v>
      </c>
      <c r="L660" t="s">
        <v>186</v>
      </c>
      <c r="M660" t="s">
        <v>316</v>
      </c>
      <c r="N660" t="s">
        <v>187</v>
      </c>
      <c r="O660" t="s">
        <v>188</v>
      </c>
      <c r="P660" t="str">
        <f t="shared" si="49"/>
        <v>LAURA MARIA ESPINOZA JUSTOPlataforma de soluciones BCPEVALUACION ANTERIOR</v>
      </c>
      <c r="Q660" t="str">
        <f>BASE[[#This Row],[NombresCalificado]]&amp;BASE[[#This Row],[TipoEvaluacion]]</f>
        <v>LAURA MARIA ESPINOZA JUSTOEVALUACION ANTERIOR</v>
      </c>
      <c r="R660">
        <v>4</v>
      </c>
      <c r="S660" t="s">
        <v>7</v>
      </c>
      <c r="T660" t="s">
        <v>21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325</v>
      </c>
    </row>
    <row r="661" spans="1:31" x14ac:dyDescent="0.25">
      <c r="A661" t="s">
        <v>206</v>
      </c>
      <c r="B661" t="s">
        <v>212</v>
      </c>
      <c r="C661" t="s">
        <v>185</v>
      </c>
      <c r="D661" t="s">
        <v>216</v>
      </c>
      <c r="E661" t="s">
        <v>243</v>
      </c>
      <c r="F661" t="s">
        <v>275</v>
      </c>
      <c r="G661" t="s">
        <v>306</v>
      </c>
      <c r="H661" s="4"/>
      <c r="I661" s="1">
        <f t="shared" ca="1" si="46"/>
        <v>1483</v>
      </c>
      <c r="J661" s="1" t="str">
        <f t="shared" ca="1" si="47"/>
        <v>3. Mayor a 6 meses</v>
      </c>
      <c r="K661" t="str">
        <f t="shared" si="48"/>
        <v>NO</v>
      </c>
      <c r="L661" t="s">
        <v>186</v>
      </c>
      <c r="M661" t="s">
        <v>315</v>
      </c>
      <c r="N661" t="s">
        <v>29</v>
      </c>
      <c r="O661" t="s">
        <v>29</v>
      </c>
      <c r="P661" t="str">
        <f t="shared" si="49"/>
        <v>LAURA MARIA ESPINOZA JUSTOModeladoEVALUACION ANTERIOR</v>
      </c>
      <c r="Q661" t="str">
        <f>BASE[[#This Row],[NombresCalificado]]&amp;BASE[[#This Row],[TipoEvaluacion]]</f>
        <v>LAURA MARIA ESPINOZA JUSTOEVALUACION ANTERIOR</v>
      </c>
      <c r="R661">
        <v>3</v>
      </c>
      <c r="S661" t="s">
        <v>5</v>
      </c>
      <c r="T661" t="s">
        <v>21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325</v>
      </c>
    </row>
    <row r="662" spans="1:31" x14ac:dyDescent="0.25">
      <c r="A662" t="s">
        <v>206</v>
      </c>
      <c r="B662" t="s">
        <v>212</v>
      </c>
      <c r="C662" t="s">
        <v>185</v>
      </c>
      <c r="D662" t="s">
        <v>216</v>
      </c>
      <c r="E662" t="s">
        <v>243</v>
      </c>
      <c r="F662" t="s">
        <v>275</v>
      </c>
      <c r="G662" t="s">
        <v>306</v>
      </c>
      <c r="H662" s="4"/>
      <c r="I662" s="1">
        <f t="shared" ca="1" si="46"/>
        <v>1483</v>
      </c>
      <c r="J662" s="1" t="str">
        <f t="shared" ca="1" si="47"/>
        <v>3. Mayor a 6 meses</v>
      </c>
      <c r="K662" t="str">
        <f t="shared" si="48"/>
        <v>NO</v>
      </c>
      <c r="L662" t="s">
        <v>186</v>
      </c>
      <c r="M662" t="s">
        <v>313</v>
      </c>
      <c r="N662" t="s">
        <v>188</v>
      </c>
      <c r="O662" t="s">
        <v>188</v>
      </c>
      <c r="P662" t="str">
        <f t="shared" si="49"/>
        <v>LAURA MARIA ESPINOZA JUSTOPatrones de arquitectura tecnológicaEVALUACION ANTERIOR</v>
      </c>
      <c r="Q662" t="str">
        <f>BASE[[#This Row],[NombresCalificado]]&amp;BASE[[#This Row],[TipoEvaluacion]]</f>
        <v>LAURA MARIA ESPINOZA JUSTOEVALUACION ANTERIOR</v>
      </c>
      <c r="R662">
        <v>3</v>
      </c>
      <c r="S662" t="s">
        <v>5</v>
      </c>
      <c r="T662" t="s">
        <v>21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2</v>
      </c>
      <c r="Z662" s="17" t="str" cm="1">
        <f t="array" ref="Z662">_xlfn.IFS(Y662=0,"No evidenciado",Y662=1,"Novato",Y662=2,"Principiante avanzado",Y662=3,"Competente",Y662=4,"Proficiente",Y662=5,"Master")</f>
        <v>Principiante avanzado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325</v>
      </c>
    </row>
    <row r="663" spans="1:31" x14ac:dyDescent="0.25">
      <c r="A663" t="s">
        <v>206</v>
      </c>
      <c r="B663" t="s">
        <v>212</v>
      </c>
      <c r="C663" t="s">
        <v>185</v>
      </c>
      <c r="D663" t="s">
        <v>216</v>
      </c>
      <c r="E663" t="s">
        <v>243</v>
      </c>
      <c r="F663" t="s">
        <v>275</v>
      </c>
      <c r="G663" t="s">
        <v>306</v>
      </c>
      <c r="H663" s="4"/>
      <c r="I663" s="1">
        <f t="shared" ca="1" si="46"/>
        <v>1483</v>
      </c>
      <c r="J663" s="1" t="str">
        <f t="shared" ca="1" si="47"/>
        <v>3. Mayor a 6 meses</v>
      </c>
      <c r="K663" t="str">
        <f t="shared" si="48"/>
        <v>NO</v>
      </c>
      <c r="L663" t="s">
        <v>186</v>
      </c>
      <c r="M663" t="s">
        <v>197</v>
      </c>
      <c r="N663" t="s">
        <v>187</v>
      </c>
      <c r="O663" t="s">
        <v>188</v>
      </c>
      <c r="P663" t="str">
        <f t="shared" si="49"/>
        <v>LAURA MARIA ESPINOZA JUSTOArquitectura de datos BCPEVALUACION ANTERIOR</v>
      </c>
      <c r="Q663" t="str">
        <f>BASE[[#This Row],[NombresCalificado]]&amp;BASE[[#This Row],[TipoEvaluacion]]</f>
        <v>LAURA MARIA ESPINOZA JUSTOEVALUACION ANTERIOR</v>
      </c>
      <c r="R663">
        <v>3</v>
      </c>
      <c r="S663" t="s">
        <v>5</v>
      </c>
      <c r="T663" t="s">
        <v>21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2</v>
      </c>
      <c r="Z663" s="17" t="str" cm="1">
        <f t="array" ref="Z663">_xlfn.IFS(Y663=0,"No evidenciado",Y663=1,"Novato",Y663=2,"Principiante avanzado",Y663=3,"Competente",Y663=4,"Proficiente",Y663=5,"Master")</f>
        <v>Principiante avanzado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325</v>
      </c>
    </row>
    <row r="664" spans="1:31" x14ac:dyDescent="0.25">
      <c r="A664" t="s">
        <v>206</v>
      </c>
      <c r="B664" t="s">
        <v>212</v>
      </c>
      <c r="C664" t="s">
        <v>185</v>
      </c>
      <c r="D664" t="s">
        <v>216</v>
      </c>
      <c r="E664" t="s">
        <v>243</v>
      </c>
      <c r="F664" t="s">
        <v>275</v>
      </c>
      <c r="G664" t="s">
        <v>306</v>
      </c>
      <c r="H664" s="4"/>
      <c r="I664" s="1">
        <f t="shared" ca="1" si="46"/>
        <v>1483</v>
      </c>
      <c r="J664" s="1" t="str">
        <f t="shared" ca="1" si="47"/>
        <v>3. Mayor a 6 meses</v>
      </c>
      <c r="K664" t="str">
        <f t="shared" si="48"/>
        <v>NO</v>
      </c>
      <c r="L664" t="s">
        <v>186</v>
      </c>
      <c r="M664" t="s">
        <v>314</v>
      </c>
      <c r="N664" t="s">
        <v>187</v>
      </c>
      <c r="O664" t="s">
        <v>188</v>
      </c>
      <c r="P664" t="str">
        <f t="shared" si="49"/>
        <v>LAURA MARIA ESPINOZA JUSTOSoluciones de industriaEVALUACION ANTERIOR</v>
      </c>
      <c r="Q664" t="str">
        <f>BASE[[#This Row],[NombresCalificado]]&amp;BASE[[#This Row],[TipoEvaluacion]]</f>
        <v>LAURA MARIA ESPINOZA JUSTOEVALUACION ANTERIOR</v>
      </c>
      <c r="R664">
        <v>3</v>
      </c>
      <c r="S664" t="s">
        <v>5</v>
      </c>
      <c r="T664" t="s">
        <v>21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2</v>
      </c>
      <c r="Z664" s="17" t="str" cm="1">
        <f t="array" ref="Z664">_xlfn.IFS(Y664=0,"No evidenciado",Y664=1,"Novato",Y664=2,"Principiante avanzado",Y664=3,"Competente",Y664=4,"Proficiente",Y664=5,"Master")</f>
        <v>Principiante avanzado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325</v>
      </c>
    </row>
    <row r="665" spans="1:31" x14ac:dyDescent="0.25">
      <c r="A665" t="s">
        <v>205</v>
      </c>
      <c r="B665" t="s">
        <v>211</v>
      </c>
      <c r="C665" t="s">
        <v>185</v>
      </c>
      <c r="D665" t="s">
        <v>216</v>
      </c>
      <c r="E665" t="s">
        <v>244</v>
      </c>
      <c r="F665" t="s">
        <v>276</v>
      </c>
      <c r="G665" t="s">
        <v>307</v>
      </c>
      <c r="H665" s="4"/>
      <c r="I665" s="1">
        <f t="shared" ca="1" si="46"/>
        <v>1483</v>
      </c>
      <c r="J665" s="1" t="str">
        <f t="shared" ca="1" si="47"/>
        <v>3. Mayor a 6 meses</v>
      </c>
      <c r="K665" t="str">
        <f t="shared" si="48"/>
        <v>NO</v>
      </c>
      <c r="L665" t="s">
        <v>186</v>
      </c>
      <c r="M665" t="s">
        <v>324</v>
      </c>
      <c r="N665" t="s">
        <v>29</v>
      </c>
      <c r="O665" t="s">
        <v>29</v>
      </c>
      <c r="P665" t="str">
        <f t="shared" si="49"/>
        <v>CAREN SOTIL POZOFrameworks de arquitectura empresarialEVALUACION ANTERIOR</v>
      </c>
      <c r="Q665" t="str">
        <f>BASE[[#This Row],[NombresCalificado]]&amp;BASE[[#This Row],[TipoEvaluacion]]</f>
        <v>CAREN SOTIL POZOEVALUACION ANTERIOR</v>
      </c>
      <c r="R665">
        <v>2</v>
      </c>
      <c r="S665" t="s">
        <v>4</v>
      </c>
      <c r="T665" t="s">
        <v>21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4</v>
      </c>
      <c r="AB665" s="17" t="str" cm="1">
        <f t="array" ref="AB665">_xlfn.IFS(AA665=0,"No evidenciado",AA665=1,"Novato",AA665=2,"Principiante avanzado",AA665=3,"Competente",AA665=4,"Proficiente",AA665=5,"Master")</f>
        <v>Proficiente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325</v>
      </c>
    </row>
    <row r="666" spans="1:31" x14ac:dyDescent="0.25">
      <c r="A666" t="s">
        <v>205</v>
      </c>
      <c r="B666" t="s">
        <v>211</v>
      </c>
      <c r="C666" t="s">
        <v>185</v>
      </c>
      <c r="D666" t="s">
        <v>216</v>
      </c>
      <c r="E666" t="s">
        <v>244</v>
      </c>
      <c r="F666" t="s">
        <v>276</v>
      </c>
      <c r="G666" t="s">
        <v>307</v>
      </c>
      <c r="H666" s="4"/>
      <c r="I666" s="1">
        <f t="shared" ca="1" si="46"/>
        <v>1483</v>
      </c>
      <c r="J666" s="1" t="str">
        <f t="shared" ca="1" si="47"/>
        <v>3. Mayor a 6 meses</v>
      </c>
      <c r="K666" t="str">
        <f t="shared" si="48"/>
        <v>NO</v>
      </c>
      <c r="L666" t="s">
        <v>186</v>
      </c>
      <c r="M666" t="s">
        <v>322</v>
      </c>
      <c r="N666" t="s">
        <v>29</v>
      </c>
      <c r="O666" t="s">
        <v>29</v>
      </c>
      <c r="P666" t="str">
        <f t="shared" si="49"/>
        <v>CAREN SOTIL POZOModelos BancariosEVALUACION ANTERIOR</v>
      </c>
      <c r="Q666" t="str">
        <f>BASE[[#This Row],[NombresCalificado]]&amp;BASE[[#This Row],[TipoEvaluacion]]</f>
        <v>CAREN SOTIL POZOEVALUACION ANTERIOR</v>
      </c>
      <c r="R666">
        <v>3</v>
      </c>
      <c r="S666" t="s">
        <v>5</v>
      </c>
      <c r="T666" t="s">
        <v>21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4</v>
      </c>
      <c r="AB666" s="17" t="str" cm="1">
        <f t="array" ref="AB666">_xlfn.IFS(AA666=0,"No evidenciado",AA666=1,"Novato",AA666=2,"Principiante avanzado",AA666=3,"Competente",AA666=4,"Proficiente",AA666=5,"Master")</f>
        <v>Proficiente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325</v>
      </c>
    </row>
    <row r="667" spans="1:31" x14ac:dyDescent="0.25">
      <c r="A667" t="s">
        <v>205</v>
      </c>
      <c r="B667" t="s">
        <v>211</v>
      </c>
      <c r="C667" t="s">
        <v>185</v>
      </c>
      <c r="D667" t="s">
        <v>216</v>
      </c>
      <c r="E667" t="s">
        <v>244</v>
      </c>
      <c r="F667" t="s">
        <v>276</v>
      </c>
      <c r="G667" t="s">
        <v>307</v>
      </c>
      <c r="H667" s="4"/>
      <c r="I667" s="1">
        <f t="shared" ca="1" si="46"/>
        <v>1483</v>
      </c>
      <c r="J667" s="1" t="str">
        <f t="shared" ca="1" si="47"/>
        <v>3. Mayor a 6 meses</v>
      </c>
      <c r="K667" t="str">
        <f t="shared" si="48"/>
        <v>NO</v>
      </c>
      <c r="L667" t="s">
        <v>186</v>
      </c>
      <c r="M667" t="s">
        <v>323</v>
      </c>
      <c r="N667" t="s">
        <v>188</v>
      </c>
      <c r="O667" t="s">
        <v>188</v>
      </c>
      <c r="P667" t="str">
        <f t="shared" si="49"/>
        <v>CAREN SOTIL POZOPrincipios de seguridadEVALUACION ANTERIOR</v>
      </c>
      <c r="Q667" t="str">
        <f>BASE[[#This Row],[NombresCalificado]]&amp;BASE[[#This Row],[TipoEvaluacion]]</f>
        <v>CAREN SOTIL POZOEVALUACION ANTERIOR</v>
      </c>
      <c r="R667">
        <v>2</v>
      </c>
      <c r="S667" t="s">
        <v>4</v>
      </c>
      <c r="T667" t="s">
        <v>21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4</v>
      </c>
      <c r="AB667" s="17" t="str" cm="1">
        <f t="array" ref="AB667">_xlfn.IFS(AA667=0,"No evidenciado",AA667=1,"Novato",AA667=2,"Principiante avanzado",AA667=3,"Competente",AA667=4,"Proficiente",AA667=5,"Master")</f>
        <v>Proficiente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325</v>
      </c>
    </row>
    <row r="668" spans="1:31" x14ac:dyDescent="0.25">
      <c r="A668" t="s">
        <v>205</v>
      </c>
      <c r="B668" t="s">
        <v>211</v>
      </c>
      <c r="C668" t="s">
        <v>185</v>
      </c>
      <c r="D668" t="s">
        <v>216</v>
      </c>
      <c r="E668" t="s">
        <v>244</v>
      </c>
      <c r="F668" t="s">
        <v>276</v>
      </c>
      <c r="G668" t="s">
        <v>307</v>
      </c>
      <c r="H668" s="4"/>
      <c r="I668" s="1">
        <f t="shared" ca="1" si="46"/>
        <v>1483</v>
      </c>
      <c r="J668" s="1" t="str">
        <f t="shared" ca="1" si="47"/>
        <v>3. Mayor a 6 meses</v>
      </c>
      <c r="K668" t="str">
        <f t="shared" si="48"/>
        <v>NO</v>
      </c>
      <c r="L668" t="s">
        <v>186</v>
      </c>
      <c r="M668" t="s">
        <v>321</v>
      </c>
      <c r="N668" t="s">
        <v>29</v>
      </c>
      <c r="O668" t="s">
        <v>29</v>
      </c>
      <c r="P668" t="str">
        <f t="shared" si="49"/>
        <v>CAREN SOTIL POZOInnovaciónEVALUACION ANTERIOR</v>
      </c>
      <c r="Q668" t="str">
        <f>BASE[[#This Row],[NombresCalificado]]&amp;BASE[[#This Row],[TipoEvaluacion]]</f>
        <v>CAREN SOTIL POZOEVALUACION ANTERIOR</v>
      </c>
      <c r="R668">
        <v>1</v>
      </c>
      <c r="S668" t="s">
        <v>6</v>
      </c>
      <c r="T668" t="s">
        <v>21</v>
      </c>
      <c r="U668" s="17">
        <v>1</v>
      </c>
      <c r="V668" s="17" t="str" cm="1">
        <f t="array" ref="V668">_xlfn.IFS(U668=0,"Prenovato",U668=1,"Novato",U668=2,"Principiante avanzado",U668=3,"Competente",U668=4,"Proficiente",U668=5,"Master")</f>
        <v>Novato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1</v>
      </c>
      <c r="AD668" s="17" t="str" cm="1">
        <f t="array" ref="AD668">_xlfn.IFS(AC668=0,"Prenovato",AC668=1,"Novato",AC668=2,"Principiante avanzado",AC668=3,"Competente",AC668=4,"Proficiente",AC668=5,"Master")</f>
        <v>Novato</v>
      </c>
      <c r="AE668" s="17" t="s">
        <v>325</v>
      </c>
    </row>
    <row r="669" spans="1:31" x14ac:dyDescent="0.25">
      <c r="A669" t="s">
        <v>205</v>
      </c>
      <c r="B669" t="s">
        <v>211</v>
      </c>
      <c r="C669" t="s">
        <v>185</v>
      </c>
      <c r="D669" t="s">
        <v>216</v>
      </c>
      <c r="E669" t="s">
        <v>244</v>
      </c>
      <c r="F669" t="s">
        <v>276</v>
      </c>
      <c r="G669" t="s">
        <v>307</v>
      </c>
      <c r="H669" s="4"/>
      <c r="I669" s="1">
        <f t="shared" ca="1" si="46"/>
        <v>1483</v>
      </c>
      <c r="J669" s="1" t="str">
        <f t="shared" ca="1" si="47"/>
        <v>3. Mayor a 6 meses</v>
      </c>
      <c r="K669" t="str">
        <f t="shared" si="48"/>
        <v>NO</v>
      </c>
      <c r="L669" t="s">
        <v>186</v>
      </c>
      <c r="M669" t="s">
        <v>319</v>
      </c>
      <c r="N669" t="s">
        <v>187</v>
      </c>
      <c r="O669" t="s">
        <v>188</v>
      </c>
      <c r="P669" t="str">
        <f t="shared" si="49"/>
        <v>CAREN SOTIL POZOStory TellingEVALUACION ANTERIOR</v>
      </c>
      <c r="Q669" t="str">
        <f>BASE[[#This Row],[NombresCalificado]]&amp;BASE[[#This Row],[TipoEvaluacion]]</f>
        <v>CAREN SOTIL POZOEVALUACION ANTERIOR</v>
      </c>
      <c r="R669">
        <v>2</v>
      </c>
      <c r="S669" t="s">
        <v>4</v>
      </c>
      <c r="T669" t="s">
        <v>21</v>
      </c>
      <c r="U669" s="17">
        <v>1</v>
      </c>
      <c r="V669" s="17" t="str" cm="1">
        <f t="array" ref="V669">_xlfn.IFS(U669=0,"Prenovato",U669=1,"Novato",U669=2,"Principiante avanzado",U669=3,"Competente",U669=4,"Proficiente",U669=5,"Master")</f>
        <v>Novato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1</v>
      </c>
      <c r="AD669" s="17" t="str" cm="1">
        <f t="array" ref="AD669">_xlfn.IFS(AC669=0,"Prenovato",AC669=1,"Novato",AC669=2,"Principiante avanzado",AC669=3,"Competente",AC669=4,"Proficiente",AC669=5,"Master")</f>
        <v>Novato</v>
      </c>
      <c r="AE669" s="17" t="s">
        <v>325</v>
      </c>
    </row>
    <row r="670" spans="1:31" x14ac:dyDescent="0.25">
      <c r="A670" t="s">
        <v>205</v>
      </c>
      <c r="B670" t="s">
        <v>211</v>
      </c>
      <c r="C670" t="s">
        <v>185</v>
      </c>
      <c r="D670" t="s">
        <v>216</v>
      </c>
      <c r="E670" t="s">
        <v>244</v>
      </c>
      <c r="F670" t="s">
        <v>276</v>
      </c>
      <c r="G670" t="s">
        <v>307</v>
      </c>
      <c r="H670" s="4"/>
      <c r="I670" s="1">
        <f t="shared" ca="1" si="46"/>
        <v>1483</v>
      </c>
      <c r="J670" s="1" t="str">
        <f t="shared" ca="1" si="47"/>
        <v>3. Mayor a 6 meses</v>
      </c>
      <c r="K670" t="str">
        <f t="shared" si="48"/>
        <v>NO</v>
      </c>
      <c r="L670" t="s">
        <v>186</v>
      </c>
      <c r="M670" t="s">
        <v>320</v>
      </c>
      <c r="N670" t="s">
        <v>188</v>
      </c>
      <c r="O670" t="s">
        <v>188</v>
      </c>
      <c r="P670" t="str">
        <f t="shared" si="49"/>
        <v>CAREN SOTIL POZOGestión de cambiosEVALUACION ANTERIOR</v>
      </c>
      <c r="Q670" t="str">
        <f>BASE[[#This Row],[NombresCalificado]]&amp;BASE[[#This Row],[TipoEvaluacion]]</f>
        <v>CAREN SOTIL POZOEVALUACION ANTERIOR</v>
      </c>
      <c r="R670">
        <v>1</v>
      </c>
      <c r="S670" t="s">
        <v>6</v>
      </c>
      <c r="T670" t="s">
        <v>21</v>
      </c>
      <c r="U670" s="17">
        <v>1</v>
      </c>
      <c r="V670" s="17" t="str" cm="1">
        <f t="array" ref="V670">_xlfn.IFS(U670=0,"Prenovato",U670=1,"Novato",U670=2,"Principiante avanzado",U670=3,"Competente",U670=4,"Proficiente",U670=5,"Master")</f>
        <v>Novato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1</v>
      </c>
      <c r="AD670" s="17" t="str" cm="1">
        <f t="array" ref="AD670">_xlfn.IFS(AC670=0,"Prenovato",AC670=1,"Novato",AC670=2,"Principiante avanzado",AC670=3,"Competente",AC670=4,"Proficiente",AC670=5,"Master")</f>
        <v>Novato</v>
      </c>
      <c r="AE670" s="17" t="s">
        <v>325</v>
      </c>
    </row>
    <row r="671" spans="1:31" x14ac:dyDescent="0.25">
      <c r="A671" t="s">
        <v>205</v>
      </c>
      <c r="B671" t="s">
        <v>211</v>
      </c>
      <c r="C671" t="s">
        <v>185</v>
      </c>
      <c r="D671" t="s">
        <v>216</v>
      </c>
      <c r="E671" t="s">
        <v>244</v>
      </c>
      <c r="F671" t="s">
        <v>276</v>
      </c>
      <c r="G671" t="s">
        <v>307</v>
      </c>
      <c r="H671" s="4"/>
      <c r="I671" s="1">
        <f t="shared" ca="1" si="46"/>
        <v>1483</v>
      </c>
      <c r="J671" s="1" t="str">
        <f t="shared" ca="1" si="47"/>
        <v>3. Mayor a 6 meses</v>
      </c>
      <c r="K671" t="str">
        <f t="shared" si="48"/>
        <v>NO</v>
      </c>
      <c r="L671" t="s">
        <v>186</v>
      </c>
      <c r="M671" t="s">
        <v>198</v>
      </c>
      <c r="N671" t="s">
        <v>187</v>
      </c>
      <c r="O671" t="s">
        <v>188</v>
      </c>
      <c r="P671" t="str">
        <f t="shared" si="49"/>
        <v>CAREN SOTIL POZOCaptura de valorEVALUACION ANTERIOR</v>
      </c>
      <c r="Q671" t="str">
        <f>BASE[[#This Row],[NombresCalificado]]&amp;BASE[[#This Row],[TipoEvaluacion]]</f>
        <v>CAREN SOTIL POZOEVALUACION ANTERIOR</v>
      </c>
      <c r="R671">
        <v>1</v>
      </c>
      <c r="S671" t="s">
        <v>6</v>
      </c>
      <c r="T671" t="s">
        <v>21</v>
      </c>
      <c r="U671" s="17">
        <v>1</v>
      </c>
      <c r="V671" s="17" t="str" cm="1">
        <f t="array" ref="V671">_xlfn.IFS(U671=0,"Prenovato",U671=1,"Novato",U671=2,"Principiante avanzado",U671=3,"Competente",U671=4,"Proficiente",U671=5,"Master")</f>
        <v>Novato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1</v>
      </c>
      <c r="AD671" s="17" t="str" cm="1">
        <f t="array" ref="AD671">_xlfn.IFS(AC671=0,"Prenovato",AC671=1,"Novato",AC671=2,"Principiante avanzado",AC671=3,"Competente",AC671=4,"Proficiente",AC671=5,"Master")</f>
        <v>Novato</v>
      </c>
      <c r="AE671" s="17" t="s">
        <v>325</v>
      </c>
    </row>
    <row r="672" spans="1:31" x14ac:dyDescent="0.25">
      <c r="A672" t="s">
        <v>205</v>
      </c>
      <c r="B672" t="s">
        <v>211</v>
      </c>
      <c r="C672" t="s">
        <v>185</v>
      </c>
      <c r="D672" t="s">
        <v>216</v>
      </c>
      <c r="E672" t="s">
        <v>244</v>
      </c>
      <c r="F672" t="s">
        <v>276</v>
      </c>
      <c r="G672" t="s">
        <v>307</v>
      </c>
      <c r="H672" s="4"/>
      <c r="I672" s="1">
        <f t="shared" ca="1" si="46"/>
        <v>1483</v>
      </c>
      <c r="J672" s="1" t="str">
        <f t="shared" ca="1" si="47"/>
        <v>3. Mayor a 6 meses</v>
      </c>
      <c r="K672" t="str">
        <f t="shared" si="48"/>
        <v>NO</v>
      </c>
      <c r="L672" t="s">
        <v>186</v>
      </c>
      <c r="M672" t="s">
        <v>193</v>
      </c>
      <c r="N672" t="s">
        <v>188</v>
      </c>
      <c r="O672" t="s">
        <v>188</v>
      </c>
      <c r="P672" t="str">
        <f t="shared" si="49"/>
        <v>CAREN SOTIL POZOCloudEVALUACION ANTERIOR</v>
      </c>
      <c r="Q672" t="str">
        <f>BASE[[#This Row],[NombresCalificado]]&amp;BASE[[#This Row],[TipoEvaluacion]]</f>
        <v>CAREN SOTIL POZOEVALUACION ANTERIOR</v>
      </c>
      <c r="R672">
        <v>1</v>
      </c>
      <c r="S672" t="s">
        <v>6</v>
      </c>
      <c r="T672" t="s">
        <v>21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1</v>
      </c>
      <c r="AD672" s="17" t="str" cm="1">
        <f t="array" ref="AD672">_xlfn.IFS(AC672=0,"Prenovato",AC672=1,"Novato",AC672=2,"Principiante avanzado",AC672=3,"Competente",AC672=4,"Proficiente",AC672=5,"Master")</f>
        <v>Novato</v>
      </c>
      <c r="AE672" s="17" t="s">
        <v>325</v>
      </c>
    </row>
    <row r="673" spans="1:31" x14ac:dyDescent="0.25">
      <c r="A673" t="s">
        <v>205</v>
      </c>
      <c r="B673" t="s">
        <v>211</v>
      </c>
      <c r="C673" t="s">
        <v>185</v>
      </c>
      <c r="D673" t="s">
        <v>216</v>
      </c>
      <c r="E673" t="s">
        <v>244</v>
      </c>
      <c r="F673" t="s">
        <v>276</v>
      </c>
      <c r="G673" t="s">
        <v>307</v>
      </c>
      <c r="H673" s="4"/>
      <c r="I673" s="1">
        <f t="shared" ca="1" si="46"/>
        <v>1483</v>
      </c>
      <c r="J673" s="1" t="str">
        <f t="shared" ca="1" si="47"/>
        <v>3. Mayor a 6 meses</v>
      </c>
      <c r="K673" t="str">
        <f t="shared" si="48"/>
        <v>NO</v>
      </c>
      <c r="L673" t="s">
        <v>186</v>
      </c>
      <c r="M673" t="s">
        <v>313</v>
      </c>
      <c r="N673" t="s">
        <v>188</v>
      </c>
      <c r="O673" t="s">
        <v>188</v>
      </c>
      <c r="P673" t="str">
        <f t="shared" si="49"/>
        <v>CAREN SOTIL POZOPatrones de arquitectura tecnológicaEVALUACION ANTERIOR</v>
      </c>
      <c r="Q673" t="str">
        <f>BASE[[#This Row],[NombresCalificado]]&amp;BASE[[#This Row],[TipoEvaluacion]]</f>
        <v>CAREN SOTIL POZOEVALUACION ANTERIOR</v>
      </c>
      <c r="R673">
        <v>2</v>
      </c>
      <c r="S673" t="s">
        <v>4</v>
      </c>
      <c r="T673" t="s">
        <v>21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1</v>
      </c>
      <c r="AD673" s="17" t="str" cm="1">
        <f t="array" ref="AD673">_xlfn.IFS(AC673=0,"Prenovato",AC673=1,"Novato",AC673=2,"Principiante avanzado",AC673=3,"Competente",AC673=4,"Proficiente",AC673=5,"Master")</f>
        <v>Novato</v>
      </c>
      <c r="AE673" s="17" t="s">
        <v>325</v>
      </c>
    </row>
    <row r="674" spans="1:31" x14ac:dyDescent="0.25">
      <c r="A674" t="s">
        <v>205</v>
      </c>
      <c r="B674" t="s">
        <v>211</v>
      </c>
      <c r="C674" t="s">
        <v>185</v>
      </c>
      <c r="D674" t="s">
        <v>216</v>
      </c>
      <c r="E674" t="s">
        <v>244</v>
      </c>
      <c r="F674" t="s">
        <v>276</v>
      </c>
      <c r="G674" t="s">
        <v>307</v>
      </c>
      <c r="H674" s="4"/>
      <c r="I674" s="1">
        <f t="shared" ca="1" si="46"/>
        <v>1483</v>
      </c>
      <c r="J674" s="1" t="str">
        <f t="shared" ca="1" si="47"/>
        <v>3. Mayor a 6 meses</v>
      </c>
      <c r="K674" t="str">
        <f t="shared" si="48"/>
        <v>NO</v>
      </c>
      <c r="L674" t="s">
        <v>186</v>
      </c>
      <c r="M674" t="s">
        <v>314</v>
      </c>
      <c r="N674" t="s">
        <v>187</v>
      </c>
      <c r="O674" t="s">
        <v>188</v>
      </c>
      <c r="P674" t="str">
        <f t="shared" si="49"/>
        <v>CAREN SOTIL POZOSoluciones de industriaEVALUACION ANTERIOR</v>
      </c>
      <c r="Q674" t="str">
        <f>BASE[[#This Row],[NombresCalificado]]&amp;BASE[[#This Row],[TipoEvaluacion]]</f>
        <v>CAREN SOTIL POZOEVALUACION ANTERIOR</v>
      </c>
      <c r="R674">
        <v>2</v>
      </c>
      <c r="S674" t="s">
        <v>4</v>
      </c>
      <c r="T674" t="s">
        <v>21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1</v>
      </c>
      <c r="AD674" s="17" t="str" cm="1">
        <f t="array" ref="AD674">_xlfn.IFS(AC674=0,"Prenovato",AC674=1,"Novato",AC674=2,"Principiante avanzado",AC674=3,"Competente",AC674=4,"Proficiente",AC674=5,"Master")</f>
        <v>Novato</v>
      </c>
      <c r="AE674" s="17" t="s">
        <v>325</v>
      </c>
    </row>
    <row r="675" spans="1:31" x14ac:dyDescent="0.25">
      <c r="A675" t="s">
        <v>205</v>
      </c>
      <c r="B675" t="s">
        <v>211</v>
      </c>
      <c r="C675" t="s">
        <v>185</v>
      </c>
      <c r="D675" t="s">
        <v>216</v>
      </c>
      <c r="E675" t="s">
        <v>244</v>
      </c>
      <c r="F675" t="s">
        <v>276</v>
      </c>
      <c r="G675" t="s">
        <v>307</v>
      </c>
      <c r="H675" s="4"/>
      <c r="I675" s="1">
        <f t="shared" ca="1" si="46"/>
        <v>1483</v>
      </c>
      <c r="J675" s="1" t="str">
        <f t="shared" ca="1" si="47"/>
        <v>3. Mayor a 6 meses</v>
      </c>
      <c r="K675" t="str">
        <f t="shared" si="48"/>
        <v>NO</v>
      </c>
      <c r="L675" t="s">
        <v>186</v>
      </c>
      <c r="M675" t="s">
        <v>197</v>
      </c>
      <c r="N675" t="s">
        <v>187</v>
      </c>
      <c r="O675" t="s">
        <v>188</v>
      </c>
      <c r="P675" t="str">
        <f t="shared" si="49"/>
        <v>CAREN SOTIL POZOArquitectura de datos BCPEVALUACION ANTERIOR</v>
      </c>
      <c r="Q675" t="str">
        <f>BASE[[#This Row],[NombresCalificado]]&amp;BASE[[#This Row],[TipoEvaluacion]]</f>
        <v>CAREN SOTIL POZOEVALUACION ANTERIOR</v>
      </c>
      <c r="R675">
        <v>3</v>
      </c>
      <c r="S675" t="s">
        <v>5</v>
      </c>
      <c r="T675" t="s">
        <v>21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1</v>
      </c>
      <c r="AD675" s="17" t="str" cm="1">
        <f t="array" ref="AD675">_xlfn.IFS(AC675=0,"Prenovato",AC675=1,"Novato",AC675=2,"Principiante avanzado",AC675=3,"Competente",AC675=4,"Proficiente",AC675=5,"Master")</f>
        <v>Novato</v>
      </c>
      <c r="AE675" s="17" t="s">
        <v>325</v>
      </c>
    </row>
    <row r="676" spans="1:31" x14ac:dyDescent="0.25">
      <c r="A676" t="s">
        <v>205</v>
      </c>
      <c r="B676" t="s">
        <v>211</v>
      </c>
      <c r="C676" t="s">
        <v>185</v>
      </c>
      <c r="D676" t="s">
        <v>216</v>
      </c>
      <c r="E676" t="s">
        <v>244</v>
      </c>
      <c r="F676" t="s">
        <v>276</v>
      </c>
      <c r="G676" t="s">
        <v>307</v>
      </c>
      <c r="H676" s="4"/>
      <c r="I676" s="1">
        <f t="shared" ca="1" si="46"/>
        <v>1483</v>
      </c>
      <c r="J676" s="1" t="str">
        <f t="shared" ca="1" si="47"/>
        <v>3. Mayor a 6 meses</v>
      </c>
      <c r="K676" t="str">
        <f t="shared" si="48"/>
        <v>NO</v>
      </c>
      <c r="L676" t="s">
        <v>186</v>
      </c>
      <c r="M676" t="s">
        <v>316</v>
      </c>
      <c r="N676" t="s">
        <v>187</v>
      </c>
      <c r="O676" t="s">
        <v>188</v>
      </c>
      <c r="P676" t="str">
        <f t="shared" si="49"/>
        <v>CAREN SOTIL POZOPlataforma de soluciones BCPEVALUACION ANTERIOR</v>
      </c>
      <c r="Q676" t="str">
        <f>BASE[[#This Row],[NombresCalificado]]&amp;BASE[[#This Row],[TipoEvaluacion]]</f>
        <v>CAREN SOTIL POZOEVALUACION ANTERIOR</v>
      </c>
      <c r="R676">
        <v>3</v>
      </c>
      <c r="S676" t="s">
        <v>5</v>
      </c>
      <c r="T676" t="s">
        <v>21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1</v>
      </c>
      <c r="AD676" s="17" t="str" cm="1">
        <f t="array" ref="AD676">_xlfn.IFS(AC676=0,"Prenovato",AC676=1,"Novato",AC676=2,"Principiante avanzado",AC676=3,"Competente",AC676=4,"Proficiente",AC676=5,"Master")</f>
        <v>Novato</v>
      </c>
      <c r="AE676" s="17" t="s">
        <v>325</v>
      </c>
    </row>
    <row r="677" spans="1:31" x14ac:dyDescent="0.25">
      <c r="A677" t="s">
        <v>205</v>
      </c>
      <c r="B677" t="s">
        <v>211</v>
      </c>
      <c r="C677" t="s">
        <v>185</v>
      </c>
      <c r="D677" t="s">
        <v>216</v>
      </c>
      <c r="E677" t="s">
        <v>244</v>
      </c>
      <c r="F677" t="s">
        <v>276</v>
      </c>
      <c r="G677" t="s">
        <v>307</v>
      </c>
      <c r="H677" s="4"/>
      <c r="I677" s="1">
        <f t="shared" ca="1" si="46"/>
        <v>1483</v>
      </c>
      <c r="J677" s="1" t="str">
        <f t="shared" ca="1" si="47"/>
        <v>3. Mayor a 6 meses</v>
      </c>
      <c r="K677" t="str">
        <f t="shared" si="48"/>
        <v>NO</v>
      </c>
      <c r="L677" t="s">
        <v>186</v>
      </c>
      <c r="M677" t="s">
        <v>315</v>
      </c>
      <c r="N677" t="s">
        <v>29</v>
      </c>
      <c r="O677" t="s">
        <v>29</v>
      </c>
      <c r="P677" t="str">
        <f t="shared" si="49"/>
        <v>CAREN SOTIL POZOModeladoEVALUACION ANTERIOR</v>
      </c>
      <c r="Q677" t="str">
        <f>BASE[[#This Row],[NombresCalificado]]&amp;BASE[[#This Row],[TipoEvaluacion]]</f>
        <v>CAREN SOTIL POZOEVALUACION ANTERIOR</v>
      </c>
      <c r="R677">
        <v>2</v>
      </c>
      <c r="S677" t="s">
        <v>4</v>
      </c>
      <c r="T677" t="s">
        <v>21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1</v>
      </c>
      <c r="AD677" s="17" t="str" cm="1">
        <f t="array" ref="AD677">_xlfn.IFS(AC677=0,"Prenovato",AC677=1,"Novato",AC677=2,"Principiante avanzado",AC677=3,"Competente",AC677=4,"Proficiente",AC677=5,"Master")</f>
        <v>Novato</v>
      </c>
      <c r="AE677" s="17" t="s">
        <v>325</v>
      </c>
    </row>
    <row r="678" spans="1:31" x14ac:dyDescent="0.25">
      <c r="A678" t="s">
        <v>205</v>
      </c>
      <c r="B678" t="s">
        <v>211</v>
      </c>
      <c r="C678" t="s">
        <v>185</v>
      </c>
      <c r="D678" t="s">
        <v>216</v>
      </c>
      <c r="E678" t="s">
        <v>244</v>
      </c>
      <c r="F678" t="s">
        <v>276</v>
      </c>
      <c r="G678" t="s">
        <v>307</v>
      </c>
      <c r="H678" s="4"/>
      <c r="I678" s="1">
        <f t="shared" ca="1" si="46"/>
        <v>1483</v>
      </c>
      <c r="J678" s="1" t="str">
        <f t="shared" ca="1" si="47"/>
        <v>3. Mayor a 6 meses</v>
      </c>
      <c r="K678" t="str">
        <f t="shared" si="48"/>
        <v>NO</v>
      </c>
      <c r="L678" t="s">
        <v>186</v>
      </c>
      <c r="M678" t="s">
        <v>199</v>
      </c>
      <c r="N678" t="s">
        <v>188</v>
      </c>
      <c r="O678" t="s">
        <v>188</v>
      </c>
      <c r="P678" t="str">
        <f t="shared" si="49"/>
        <v>CAREN SOTIL POZOComplianceEVALUACION ANTERIOR</v>
      </c>
      <c r="Q678" t="str">
        <f>BASE[[#This Row],[NombresCalificado]]&amp;BASE[[#This Row],[TipoEvaluacion]]</f>
        <v>CAREN SOTIL POZOEVALUACION ANTERIOR</v>
      </c>
      <c r="R678">
        <v>2</v>
      </c>
      <c r="S678" t="s">
        <v>4</v>
      </c>
      <c r="T678" t="s">
        <v>21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1</v>
      </c>
      <c r="AD678" s="17" t="str" cm="1">
        <f t="array" ref="AD678">_xlfn.IFS(AC678=0,"Prenovato",AC678=1,"Novato",AC678=2,"Principiante avanzado",AC678=3,"Competente",AC678=4,"Proficiente",AC678=5,"Master")</f>
        <v>Novato</v>
      </c>
      <c r="AE678" s="17" t="s">
        <v>325</v>
      </c>
    </row>
    <row r="679" spans="1:31" x14ac:dyDescent="0.25">
      <c r="A679" t="s">
        <v>205</v>
      </c>
      <c r="B679" t="s">
        <v>211</v>
      </c>
      <c r="C679" t="s">
        <v>185</v>
      </c>
      <c r="D679" t="s">
        <v>216</v>
      </c>
      <c r="E679" t="s">
        <v>244</v>
      </c>
      <c r="F679" t="s">
        <v>276</v>
      </c>
      <c r="G679" t="s">
        <v>307</v>
      </c>
      <c r="H679" s="4"/>
      <c r="I679" s="1">
        <f t="shared" ca="1" si="46"/>
        <v>1483</v>
      </c>
      <c r="J679" s="1" t="str">
        <f t="shared" ca="1" si="47"/>
        <v>3. Mayor a 6 meses</v>
      </c>
      <c r="K679" t="str">
        <f t="shared" si="48"/>
        <v>NO</v>
      </c>
      <c r="L679" t="s">
        <v>186</v>
      </c>
      <c r="M679" t="s">
        <v>317</v>
      </c>
      <c r="N679" t="s">
        <v>29</v>
      </c>
      <c r="O679" t="s">
        <v>29</v>
      </c>
      <c r="P679" t="str">
        <f t="shared" si="49"/>
        <v>CAREN SOTIL POZONegocio bancarioEVALUACION ANTERIOR</v>
      </c>
      <c r="Q679" t="str">
        <f>BASE[[#This Row],[NombresCalificado]]&amp;BASE[[#This Row],[TipoEvaluacion]]</f>
        <v>CAREN SOTIL POZOEVALUACION ANTERIOR</v>
      </c>
      <c r="R679">
        <v>3</v>
      </c>
      <c r="S679" t="s">
        <v>5</v>
      </c>
      <c r="T679" t="s">
        <v>21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1</v>
      </c>
      <c r="AD679" s="17" t="str" cm="1">
        <f t="array" ref="AD679">_xlfn.IFS(AC679=0,"Prenovato",AC679=1,"Novato",AC679=2,"Principiante avanzado",AC679=3,"Competente",AC679=4,"Proficiente",AC679=5,"Master")</f>
        <v>Novato</v>
      </c>
      <c r="AE679" s="17" t="s">
        <v>325</v>
      </c>
    </row>
    <row r="680" spans="1:31" x14ac:dyDescent="0.25">
      <c r="A680" t="s">
        <v>205</v>
      </c>
      <c r="B680" t="s">
        <v>211</v>
      </c>
      <c r="C680" t="s">
        <v>185</v>
      </c>
      <c r="D680" t="s">
        <v>216</v>
      </c>
      <c r="E680" t="s">
        <v>244</v>
      </c>
      <c r="F680" t="s">
        <v>276</v>
      </c>
      <c r="G680" t="s">
        <v>307</v>
      </c>
      <c r="H680" s="4"/>
      <c r="I680" s="1">
        <f t="shared" ca="1" si="46"/>
        <v>1483</v>
      </c>
      <c r="J680" s="1" t="str">
        <f t="shared" ca="1" si="47"/>
        <v>3. Mayor a 6 meses</v>
      </c>
      <c r="K680" t="str">
        <f t="shared" si="48"/>
        <v>NO</v>
      </c>
      <c r="L680" t="s">
        <v>186</v>
      </c>
      <c r="M680" t="s">
        <v>318</v>
      </c>
      <c r="N680" t="s">
        <v>188</v>
      </c>
      <c r="O680" t="s">
        <v>188</v>
      </c>
      <c r="P680" t="str">
        <f t="shared" si="49"/>
        <v>CAREN SOTIL POZOEvolución ágil de productos digitalesEVALUACION ANTERIOR</v>
      </c>
      <c r="Q680" t="str">
        <f>BASE[[#This Row],[NombresCalificado]]&amp;BASE[[#This Row],[TipoEvaluacion]]</f>
        <v>CAREN SOTIL POZOEVALUACION ANTERIOR</v>
      </c>
      <c r="R680">
        <v>3</v>
      </c>
      <c r="S680" t="s">
        <v>5</v>
      </c>
      <c r="T680" t="s">
        <v>21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325</v>
      </c>
    </row>
    <row r="681" spans="1:31" x14ac:dyDescent="0.25">
      <c r="A681" t="s">
        <v>205</v>
      </c>
      <c r="B681" t="s">
        <v>211</v>
      </c>
      <c r="C681" t="s">
        <v>185</v>
      </c>
      <c r="D681" t="s">
        <v>216</v>
      </c>
      <c r="E681" t="s">
        <v>244</v>
      </c>
      <c r="F681" t="s">
        <v>276</v>
      </c>
      <c r="G681" t="s">
        <v>307</v>
      </c>
      <c r="H681" s="4"/>
      <c r="I681" s="1">
        <f t="shared" ca="1" si="46"/>
        <v>1483</v>
      </c>
      <c r="J681" s="1" t="str">
        <f t="shared" ca="1" si="47"/>
        <v>3. Mayor a 6 meses</v>
      </c>
      <c r="K681" t="str">
        <f t="shared" si="48"/>
        <v>NO</v>
      </c>
      <c r="L681" t="s">
        <v>186</v>
      </c>
      <c r="M681" t="s">
        <v>200</v>
      </c>
      <c r="N681" t="s">
        <v>187</v>
      </c>
      <c r="O681" t="s">
        <v>188</v>
      </c>
      <c r="P681" t="str">
        <f t="shared" si="49"/>
        <v>CAREN SOTIL POZOCustomer ExperienceEVALUACION ANTERIOR</v>
      </c>
      <c r="Q681" t="str">
        <f>BASE[[#This Row],[NombresCalificado]]&amp;BASE[[#This Row],[TipoEvaluacion]]</f>
        <v>CAREN SOTIL POZOEVALUACION ANTERIOR</v>
      </c>
      <c r="R681">
        <v>2</v>
      </c>
      <c r="S681" t="s">
        <v>4</v>
      </c>
      <c r="T681" t="s">
        <v>21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325</v>
      </c>
    </row>
    <row r="682" spans="1:31" x14ac:dyDescent="0.25">
      <c r="A682" t="s">
        <v>204</v>
      </c>
      <c r="B682" t="s">
        <v>210</v>
      </c>
      <c r="C682" t="s">
        <v>185</v>
      </c>
      <c r="D682" t="s">
        <v>216</v>
      </c>
      <c r="E682" t="s">
        <v>245</v>
      </c>
      <c r="F682" t="s">
        <v>277</v>
      </c>
      <c r="G682" t="s">
        <v>308</v>
      </c>
      <c r="H682" s="4"/>
      <c r="I682" s="1">
        <f t="shared" ca="1" si="46"/>
        <v>1483</v>
      </c>
      <c r="J682" s="1" t="str">
        <f t="shared" ca="1" si="47"/>
        <v>3. Mayor a 6 meses</v>
      </c>
      <c r="K682" t="str">
        <f t="shared" si="48"/>
        <v>NO</v>
      </c>
      <c r="L682" t="s">
        <v>186</v>
      </c>
      <c r="M682" t="s">
        <v>193</v>
      </c>
      <c r="N682" t="s">
        <v>188</v>
      </c>
      <c r="O682" t="s">
        <v>188</v>
      </c>
      <c r="P682" t="str">
        <f t="shared" si="49"/>
        <v>JOSE MARTIN JARA ESTRADACloudEVALUACION ANTERIOR</v>
      </c>
      <c r="Q682" t="str">
        <f>BASE[[#This Row],[NombresCalificado]]&amp;BASE[[#This Row],[TipoEvaluacion]]</f>
        <v>JOSE MARTIN JARA ESTRADAEVALUACION ANTERIOR</v>
      </c>
      <c r="R682">
        <v>1</v>
      </c>
      <c r="S682" t="s">
        <v>6</v>
      </c>
      <c r="T682" t="s">
        <v>21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4</v>
      </c>
      <c r="X682" s="17" t="str" cm="1">
        <f t="array" ref="X682">_xlfn.IFS(W682=0,"No evidenciado",W682=1,"Novato",W682=2,"Principiante avanzado",W682=3,"Competente",W682=4,"Proficiente",W682=5,"Master")</f>
        <v>Proficiente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325</v>
      </c>
    </row>
    <row r="683" spans="1:31" x14ac:dyDescent="0.25">
      <c r="A683" t="s">
        <v>204</v>
      </c>
      <c r="B683" t="s">
        <v>210</v>
      </c>
      <c r="C683" t="s">
        <v>185</v>
      </c>
      <c r="D683" t="s">
        <v>216</v>
      </c>
      <c r="E683" t="s">
        <v>245</v>
      </c>
      <c r="F683" t="s">
        <v>277</v>
      </c>
      <c r="G683" t="s">
        <v>308</v>
      </c>
      <c r="H683" s="4"/>
      <c r="I683" s="1">
        <f t="shared" ca="1" si="46"/>
        <v>1483</v>
      </c>
      <c r="J683" s="1" t="str">
        <f t="shared" ca="1" si="47"/>
        <v>3. Mayor a 6 meses</v>
      </c>
      <c r="K683" t="str">
        <f t="shared" si="48"/>
        <v>NO</v>
      </c>
      <c r="L683" t="s">
        <v>186</v>
      </c>
      <c r="M683" t="s">
        <v>318</v>
      </c>
      <c r="N683" t="s">
        <v>188</v>
      </c>
      <c r="O683" t="s">
        <v>188</v>
      </c>
      <c r="P683" t="str">
        <f t="shared" si="49"/>
        <v>JOSE MARTIN JARA ESTRADAEvolución ágil de productos digitalesEVALUACION ANTERIOR</v>
      </c>
      <c r="Q683" t="str">
        <f>BASE[[#This Row],[NombresCalificado]]&amp;BASE[[#This Row],[TipoEvaluacion]]</f>
        <v>JOSE MARTIN JARA ESTRADAEVALUACION ANTERIOR</v>
      </c>
      <c r="R683">
        <v>3</v>
      </c>
      <c r="S683" t="s">
        <v>5</v>
      </c>
      <c r="T683" t="s">
        <v>21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325</v>
      </c>
    </row>
    <row r="684" spans="1:31" x14ac:dyDescent="0.25">
      <c r="A684" t="s">
        <v>204</v>
      </c>
      <c r="B684" t="s">
        <v>210</v>
      </c>
      <c r="C684" t="s">
        <v>185</v>
      </c>
      <c r="D684" t="s">
        <v>216</v>
      </c>
      <c r="E684" t="s">
        <v>245</v>
      </c>
      <c r="F684" t="s">
        <v>277</v>
      </c>
      <c r="G684" t="s">
        <v>308</v>
      </c>
      <c r="H684" s="4"/>
      <c r="I684" s="1">
        <f t="shared" ca="1" si="46"/>
        <v>1483</v>
      </c>
      <c r="J684" s="1" t="str">
        <f t="shared" ca="1" si="47"/>
        <v>3. Mayor a 6 meses</v>
      </c>
      <c r="K684" t="str">
        <f t="shared" si="48"/>
        <v>NO</v>
      </c>
      <c r="L684" t="s">
        <v>186</v>
      </c>
      <c r="M684" t="s">
        <v>317</v>
      </c>
      <c r="N684" t="s">
        <v>29</v>
      </c>
      <c r="O684" t="s">
        <v>29</v>
      </c>
      <c r="P684" t="str">
        <f t="shared" si="49"/>
        <v>JOSE MARTIN JARA ESTRADANegocio bancarioEVALUACION ANTERIOR</v>
      </c>
      <c r="Q684" t="str">
        <f>BASE[[#This Row],[NombresCalificado]]&amp;BASE[[#This Row],[TipoEvaluacion]]</f>
        <v>JOSE MARTIN JARA ESTRADAEVALUACION ANTERIOR</v>
      </c>
      <c r="R684">
        <v>4</v>
      </c>
      <c r="S684" t="s">
        <v>7</v>
      </c>
      <c r="T684" t="s">
        <v>21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325</v>
      </c>
    </row>
    <row r="685" spans="1:31" x14ac:dyDescent="0.25">
      <c r="A685" t="s">
        <v>204</v>
      </c>
      <c r="B685" t="s">
        <v>210</v>
      </c>
      <c r="C685" t="s">
        <v>185</v>
      </c>
      <c r="D685" t="s">
        <v>216</v>
      </c>
      <c r="E685" t="s">
        <v>245</v>
      </c>
      <c r="F685" t="s">
        <v>277</v>
      </c>
      <c r="G685" t="s">
        <v>308</v>
      </c>
      <c r="H685" s="4"/>
      <c r="I685" s="1">
        <f t="shared" ca="1" si="46"/>
        <v>1483</v>
      </c>
      <c r="J685" s="1" t="str">
        <f t="shared" ca="1" si="47"/>
        <v>3. Mayor a 6 meses</v>
      </c>
      <c r="K685" t="str">
        <f t="shared" si="48"/>
        <v>NO</v>
      </c>
      <c r="L685" t="s">
        <v>186</v>
      </c>
      <c r="M685" t="s">
        <v>315</v>
      </c>
      <c r="N685" t="s">
        <v>29</v>
      </c>
      <c r="O685" t="s">
        <v>29</v>
      </c>
      <c r="P685" t="str">
        <f t="shared" si="49"/>
        <v>JOSE MARTIN JARA ESTRADAModeladoEVALUACION ANTERIOR</v>
      </c>
      <c r="Q685" t="str">
        <f>BASE[[#This Row],[NombresCalificado]]&amp;BASE[[#This Row],[TipoEvaluacion]]</f>
        <v>JOSE MARTIN JARA ESTRADAEVALUACION ANTERIOR</v>
      </c>
      <c r="R685">
        <v>3</v>
      </c>
      <c r="S685" t="s">
        <v>5</v>
      </c>
      <c r="T685" t="s">
        <v>21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325</v>
      </c>
    </row>
    <row r="686" spans="1:31" x14ac:dyDescent="0.25">
      <c r="A686" t="s">
        <v>204</v>
      </c>
      <c r="B686" t="s">
        <v>210</v>
      </c>
      <c r="C686" t="s">
        <v>185</v>
      </c>
      <c r="D686" t="s">
        <v>216</v>
      </c>
      <c r="E686" t="s">
        <v>245</v>
      </c>
      <c r="F686" t="s">
        <v>277</v>
      </c>
      <c r="G686" t="s">
        <v>308</v>
      </c>
      <c r="H686" s="4"/>
      <c r="I686" s="1">
        <f t="shared" ca="1" si="46"/>
        <v>1483</v>
      </c>
      <c r="J686" s="1" t="str">
        <f t="shared" ca="1" si="47"/>
        <v>3. Mayor a 6 meses</v>
      </c>
      <c r="K686" t="str">
        <f t="shared" si="48"/>
        <v>NO</v>
      </c>
      <c r="L686" t="s">
        <v>186</v>
      </c>
      <c r="M686" t="s">
        <v>199</v>
      </c>
      <c r="N686" t="s">
        <v>188</v>
      </c>
      <c r="O686" t="s">
        <v>188</v>
      </c>
      <c r="P686" t="str">
        <f t="shared" si="49"/>
        <v>JOSE MARTIN JARA ESTRADAComplianceEVALUACION ANTERIOR</v>
      </c>
      <c r="Q686" t="str">
        <f>BASE[[#This Row],[NombresCalificado]]&amp;BASE[[#This Row],[TipoEvaluacion]]</f>
        <v>JOSE MARTIN JARA ESTRADAEVALUACION ANTERIOR</v>
      </c>
      <c r="R686">
        <v>4</v>
      </c>
      <c r="S686" t="s">
        <v>7</v>
      </c>
      <c r="T686" t="s">
        <v>21</v>
      </c>
      <c r="U686" s="17">
        <v>2</v>
      </c>
      <c r="V686" s="17" t="str" cm="1">
        <f t="array" ref="V686">_xlfn.IFS(U686=0,"Prenovato",U686=1,"Novato",U686=2,"Principiante avanzado",U686=3,"Competente",U686=4,"Proficiente",U686=5,"Master")</f>
        <v>Principiante avanzado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2</v>
      </c>
      <c r="AD686" s="17" t="str" cm="1">
        <f t="array" ref="AD686">_xlfn.IFS(AC686=0,"Prenovato",AC686=1,"Novato",AC686=2,"Principiante avanzado",AC686=3,"Competente",AC686=4,"Proficiente",AC686=5,"Master")</f>
        <v>Principiante avanzado</v>
      </c>
      <c r="AE686" s="17" t="s">
        <v>325</v>
      </c>
    </row>
    <row r="687" spans="1:31" x14ac:dyDescent="0.25">
      <c r="A687" t="s">
        <v>204</v>
      </c>
      <c r="B687" t="s">
        <v>210</v>
      </c>
      <c r="C687" t="s">
        <v>185</v>
      </c>
      <c r="D687" t="s">
        <v>216</v>
      </c>
      <c r="E687" t="s">
        <v>245</v>
      </c>
      <c r="F687" t="s">
        <v>277</v>
      </c>
      <c r="G687" t="s">
        <v>308</v>
      </c>
      <c r="H687" s="4"/>
      <c r="I687" s="1">
        <f t="shared" ca="1" si="46"/>
        <v>1483</v>
      </c>
      <c r="J687" s="1" t="str">
        <f t="shared" ca="1" si="47"/>
        <v>3. Mayor a 6 meses</v>
      </c>
      <c r="K687" t="str">
        <f t="shared" si="48"/>
        <v>NO</v>
      </c>
      <c r="L687" t="s">
        <v>186</v>
      </c>
      <c r="M687" t="s">
        <v>316</v>
      </c>
      <c r="N687" t="s">
        <v>187</v>
      </c>
      <c r="O687" t="s">
        <v>188</v>
      </c>
      <c r="P687" t="str">
        <f t="shared" si="49"/>
        <v>JOSE MARTIN JARA ESTRADAPlataforma de soluciones BCPEVALUACION ANTERIOR</v>
      </c>
      <c r="Q687" t="str">
        <f>BASE[[#This Row],[NombresCalificado]]&amp;BASE[[#This Row],[TipoEvaluacion]]</f>
        <v>JOSE MARTIN JARA ESTRADAEVALUACION ANTERIOR</v>
      </c>
      <c r="R687">
        <v>4</v>
      </c>
      <c r="S687" t="s">
        <v>7</v>
      </c>
      <c r="T687" t="s">
        <v>21</v>
      </c>
      <c r="U687" s="17">
        <v>2</v>
      </c>
      <c r="V687" s="17" t="str" cm="1">
        <f t="array" ref="V687">_xlfn.IFS(U687=0,"Prenovato",U687=1,"Novato",U687=2,"Principiante avanzado",U687=3,"Competente",U687=4,"Proficiente",U687=5,"Master")</f>
        <v>Principiante avanzado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2</v>
      </c>
      <c r="AD687" s="17" t="str" cm="1">
        <f t="array" ref="AD687">_xlfn.IFS(AC687=0,"Prenovato",AC687=1,"Novato",AC687=2,"Principiante avanzado",AC687=3,"Competente",AC687=4,"Proficiente",AC687=5,"Master")</f>
        <v>Principiante avanzado</v>
      </c>
      <c r="AE687" s="17" t="s">
        <v>325</v>
      </c>
    </row>
    <row r="688" spans="1:31" x14ac:dyDescent="0.25">
      <c r="A688" t="s">
        <v>204</v>
      </c>
      <c r="B688" t="s">
        <v>210</v>
      </c>
      <c r="C688" t="s">
        <v>185</v>
      </c>
      <c r="D688" t="s">
        <v>216</v>
      </c>
      <c r="E688" t="s">
        <v>245</v>
      </c>
      <c r="F688" t="s">
        <v>277</v>
      </c>
      <c r="G688" t="s">
        <v>308</v>
      </c>
      <c r="H688" s="4"/>
      <c r="I688" s="1">
        <f t="shared" ca="1" si="46"/>
        <v>1483</v>
      </c>
      <c r="J688" s="1" t="str">
        <f t="shared" ca="1" si="47"/>
        <v>3. Mayor a 6 meses</v>
      </c>
      <c r="K688" t="str">
        <f t="shared" si="48"/>
        <v>NO</v>
      </c>
      <c r="L688" t="s">
        <v>186</v>
      </c>
      <c r="M688" t="s">
        <v>197</v>
      </c>
      <c r="N688" t="s">
        <v>187</v>
      </c>
      <c r="O688" t="s">
        <v>188</v>
      </c>
      <c r="P688" t="str">
        <f t="shared" si="49"/>
        <v>JOSE MARTIN JARA ESTRADAArquitectura de datos BCPEVALUACION ANTERIOR</v>
      </c>
      <c r="Q688" t="str">
        <f>BASE[[#This Row],[NombresCalificado]]&amp;BASE[[#This Row],[TipoEvaluacion]]</f>
        <v>JOSE MARTIN JARA ESTRADAEVALUACION ANTERIOR</v>
      </c>
      <c r="R688">
        <v>4</v>
      </c>
      <c r="S688" t="s">
        <v>7</v>
      </c>
      <c r="T688" t="s">
        <v>21</v>
      </c>
      <c r="U688" s="17">
        <v>2</v>
      </c>
      <c r="V688" s="17" t="str" cm="1">
        <f t="array" ref="V688">_xlfn.IFS(U688=0,"Prenovato",U688=1,"Novato",U688=2,"Principiante avanzado",U688=3,"Competente",U688=4,"Proficiente",U688=5,"Master")</f>
        <v>Principiante avanzado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2</v>
      </c>
      <c r="AD688" s="17" t="str" cm="1">
        <f t="array" ref="AD688">_xlfn.IFS(AC688=0,"Prenovato",AC688=1,"Novato",AC688=2,"Principiante avanzado",AC688=3,"Competente",AC688=4,"Proficiente",AC688=5,"Master")</f>
        <v>Principiante avanzado</v>
      </c>
      <c r="AE688" s="17" t="s">
        <v>325</v>
      </c>
    </row>
    <row r="689" spans="1:31" x14ac:dyDescent="0.25">
      <c r="A689" t="s">
        <v>204</v>
      </c>
      <c r="B689" t="s">
        <v>210</v>
      </c>
      <c r="C689" t="s">
        <v>185</v>
      </c>
      <c r="D689" t="s">
        <v>216</v>
      </c>
      <c r="E689" t="s">
        <v>245</v>
      </c>
      <c r="F689" t="s">
        <v>277</v>
      </c>
      <c r="G689" t="s">
        <v>308</v>
      </c>
      <c r="H689" s="4"/>
      <c r="I689" s="1">
        <f t="shared" ca="1" si="46"/>
        <v>1483</v>
      </c>
      <c r="J689" s="1" t="str">
        <f t="shared" ca="1" si="47"/>
        <v>3. Mayor a 6 meses</v>
      </c>
      <c r="K689" t="str">
        <f t="shared" si="48"/>
        <v>NO</v>
      </c>
      <c r="L689" t="s">
        <v>186</v>
      </c>
      <c r="M689" t="s">
        <v>314</v>
      </c>
      <c r="N689" t="s">
        <v>187</v>
      </c>
      <c r="O689" t="s">
        <v>188</v>
      </c>
      <c r="P689" t="str">
        <f t="shared" si="49"/>
        <v>JOSE MARTIN JARA ESTRADASoluciones de industriaEVALUACION ANTERIOR</v>
      </c>
      <c r="Q689" t="str">
        <f>BASE[[#This Row],[NombresCalificado]]&amp;BASE[[#This Row],[TipoEvaluacion]]</f>
        <v>JOSE MARTIN JARA ESTRADAEVALUACION ANTERIOR</v>
      </c>
      <c r="R689">
        <v>4</v>
      </c>
      <c r="S689" t="s">
        <v>7</v>
      </c>
      <c r="T689" t="s">
        <v>21</v>
      </c>
      <c r="U689" s="17">
        <v>2</v>
      </c>
      <c r="V689" s="17" t="str" cm="1">
        <f t="array" ref="V689">_xlfn.IFS(U689=0,"Prenovato",U689=1,"Novato",U689=2,"Principiante avanzado",U689=3,"Competente",U689=4,"Proficiente",U689=5,"Master")</f>
        <v>Principiante avanzado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2</v>
      </c>
      <c r="AD689" s="17" t="str" cm="1">
        <f t="array" ref="AD689">_xlfn.IFS(AC689=0,"Prenovato",AC689=1,"Novato",AC689=2,"Principiante avanzado",AC689=3,"Competente",AC689=4,"Proficiente",AC689=5,"Master")</f>
        <v>Principiante avanzado</v>
      </c>
      <c r="AE689" s="17" t="s">
        <v>325</v>
      </c>
    </row>
    <row r="690" spans="1:31" x14ac:dyDescent="0.25">
      <c r="A690" t="s">
        <v>204</v>
      </c>
      <c r="B690" t="s">
        <v>210</v>
      </c>
      <c r="C690" t="s">
        <v>185</v>
      </c>
      <c r="D690" t="s">
        <v>216</v>
      </c>
      <c r="E690" t="s">
        <v>245</v>
      </c>
      <c r="F690" t="s">
        <v>277</v>
      </c>
      <c r="G690" t="s">
        <v>308</v>
      </c>
      <c r="H690" s="4"/>
      <c r="I690" s="1">
        <f t="shared" ca="1" si="46"/>
        <v>1483</v>
      </c>
      <c r="J690" s="1" t="str">
        <f t="shared" ca="1" si="47"/>
        <v>3. Mayor a 6 meses</v>
      </c>
      <c r="K690" t="str">
        <f t="shared" si="48"/>
        <v>NO</v>
      </c>
      <c r="L690" t="s">
        <v>186</v>
      </c>
      <c r="M690" t="s">
        <v>313</v>
      </c>
      <c r="N690" t="s">
        <v>188</v>
      </c>
      <c r="O690" t="s">
        <v>188</v>
      </c>
      <c r="P690" t="str">
        <f t="shared" si="49"/>
        <v>JOSE MARTIN JARA ESTRADAPatrones de arquitectura tecnológicaEVALUACION ANTERIOR</v>
      </c>
      <c r="Q690" t="str">
        <f>BASE[[#This Row],[NombresCalificado]]&amp;BASE[[#This Row],[TipoEvaluacion]]</f>
        <v>JOSE MARTIN JARA ESTRADAEVALUACION ANTERIOR</v>
      </c>
      <c r="R690">
        <v>3</v>
      </c>
      <c r="S690" t="s">
        <v>5</v>
      </c>
      <c r="T690" t="s">
        <v>21</v>
      </c>
      <c r="U690" s="17">
        <v>2</v>
      </c>
      <c r="V690" s="17" t="str" cm="1">
        <f t="array" ref="V690">_xlfn.IFS(U690=0,"Prenovato",U690=1,"Novato",U690=2,"Principiante avanzado",U690=3,"Competente",U690=4,"Proficiente",U690=5,"Master")</f>
        <v>Principiante avanzado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2</v>
      </c>
      <c r="AD690" s="17" t="str" cm="1">
        <f t="array" ref="AD690">_xlfn.IFS(AC690=0,"Prenovato",AC690=1,"Novato",AC690=2,"Principiante avanzado",AC690=3,"Competente",AC690=4,"Proficiente",AC690=5,"Master")</f>
        <v>Principiante avanzado</v>
      </c>
      <c r="AE690" s="17" t="s">
        <v>325</v>
      </c>
    </row>
    <row r="691" spans="1:31" x14ac:dyDescent="0.25">
      <c r="A691" t="s">
        <v>204</v>
      </c>
      <c r="B691" t="s">
        <v>210</v>
      </c>
      <c r="C691" t="s">
        <v>185</v>
      </c>
      <c r="D691" t="s">
        <v>216</v>
      </c>
      <c r="E691" t="s">
        <v>245</v>
      </c>
      <c r="F691" t="s">
        <v>277</v>
      </c>
      <c r="G691" t="s">
        <v>308</v>
      </c>
      <c r="H691" s="4"/>
      <c r="I691" s="1">
        <f t="shared" ca="1" si="46"/>
        <v>1483</v>
      </c>
      <c r="J691" s="1" t="str">
        <f t="shared" ca="1" si="47"/>
        <v>3. Mayor a 6 meses</v>
      </c>
      <c r="K691" t="str">
        <f t="shared" si="48"/>
        <v>NO</v>
      </c>
      <c r="L691" t="s">
        <v>186</v>
      </c>
      <c r="M691" t="s">
        <v>324</v>
      </c>
      <c r="N691" t="s">
        <v>29</v>
      </c>
      <c r="O691" t="s">
        <v>29</v>
      </c>
      <c r="P691" t="str">
        <f t="shared" si="49"/>
        <v>JOSE MARTIN JARA ESTRADAFrameworks de arquitectura empresarialEVALUACION ANTERIOR</v>
      </c>
      <c r="Q691" t="str">
        <f>BASE[[#This Row],[NombresCalificado]]&amp;BASE[[#This Row],[TipoEvaluacion]]</f>
        <v>JOSE MARTIN JARA ESTRADAEVALUACION ANTERIOR</v>
      </c>
      <c r="R691">
        <v>3</v>
      </c>
      <c r="S691" t="s">
        <v>5</v>
      </c>
      <c r="T691" t="s">
        <v>21</v>
      </c>
      <c r="U691" s="17">
        <v>2</v>
      </c>
      <c r="V691" s="17" t="str" cm="1">
        <f t="array" ref="V691">_xlfn.IFS(U691=0,"Prenovato",U691=1,"Novato",U691=2,"Principiante avanzado",U691=3,"Competente",U691=4,"Proficiente",U691=5,"Master")</f>
        <v>Principiante avanzado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2</v>
      </c>
      <c r="AD691" s="17" t="str" cm="1">
        <f t="array" ref="AD691">_xlfn.IFS(AC691=0,"Prenovato",AC691=1,"Novato",AC691=2,"Principiante avanzado",AC691=3,"Competente",AC691=4,"Proficiente",AC691=5,"Master")</f>
        <v>Principiante avanzado</v>
      </c>
      <c r="AE691" s="17" t="s">
        <v>325</v>
      </c>
    </row>
    <row r="692" spans="1:31" x14ac:dyDescent="0.25">
      <c r="A692" t="s">
        <v>204</v>
      </c>
      <c r="B692" t="s">
        <v>210</v>
      </c>
      <c r="C692" t="s">
        <v>185</v>
      </c>
      <c r="D692" t="s">
        <v>216</v>
      </c>
      <c r="E692" t="s">
        <v>245</v>
      </c>
      <c r="F692" t="s">
        <v>277</v>
      </c>
      <c r="G692" t="s">
        <v>308</v>
      </c>
      <c r="H692" s="4"/>
      <c r="I692" s="1">
        <f t="shared" ca="1" si="46"/>
        <v>1483</v>
      </c>
      <c r="J692" s="1" t="str">
        <f t="shared" ca="1" si="47"/>
        <v>3. Mayor a 6 meses</v>
      </c>
      <c r="K692" t="str">
        <f t="shared" si="48"/>
        <v>NO</v>
      </c>
      <c r="L692" t="s">
        <v>186</v>
      </c>
      <c r="M692" t="s">
        <v>323</v>
      </c>
      <c r="N692" t="s">
        <v>188</v>
      </c>
      <c r="O692" t="s">
        <v>188</v>
      </c>
      <c r="P692" t="str">
        <f t="shared" si="49"/>
        <v>JOSE MARTIN JARA ESTRADAPrincipios de seguridadEVALUACION ANTERIOR</v>
      </c>
      <c r="Q692" t="str">
        <f>BASE[[#This Row],[NombresCalificado]]&amp;BASE[[#This Row],[TipoEvaluacion]]</f>
        <v>JOSE MARTIN JARA ESTRADAEVALUACION ANTERIOR</v>
      </c>
      <c r="R692">
        <v>2</v>
      </c>
      <c r="S692" t="s">
        <v>4</v>
      </c>
      <c r="T692" t="s">
        <v>21</v>
      </c>
      <c r="U692" s="17">
        <v>2</v>
      </c>
      <c r="V692" s="17" t="str" cm="1">
        <f t="array" ref="V692">_xlfn.IFS(U692=0,"Prenovato",U692=1,"Novato",U692=2,"Principiante avanzado",U692=3,"Competente",U692=4,"Proficiente",U692=5,"Master")</f>
        <v>Principiante avanzado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2</v>
      </c>
      <c r="AD692" s="17" t="str" cm="1">
        <f t="array" ref="AD692">_xlfn.IFS(AC692=0,"Prenovato",AC692=1,"Novato",AC692=2,"Principiante avanzado",AC692=3,"Competente",AC692=4,"Proficiente",AC692=5,"Master")</f>
        <v>Principiante avanzado</v>
      </c>
      <c r="AE692" s="17" t="s">
        <v>325</v>
      </c>
    </row>
    <row r="693" spans="1:31" x14ac:dyDescent="0.25">
      <c r="A693" t="s">
        <v>204</v>
      </c>
      <c r="B693" t="s">
        <v>210</v>
      </c>
      <c r="C693" t="s">
        <v>185</v>
      </c>
      <c r="D693" t="s">
        <v>216</v>
      </c>
      <c r="E693" t="s">
        <v>245</v>
      </c>
      <c r="F693" t="s">
        <v>277</v>
      </c>
      <c r="G693" t="s">
        <v>308</v>
      </c>
      <c r="H693" s="4"/>
      <c r="I693" s="1">
        <f t="shared" ca="1" si="46"/>
        <v>1483</v>
      </c>
      <c r="J693" s="1" t="str">
        <f t="shared" ca="1" si="47"/>
        <v>3. Mayor a 6 meses</v>
      </c>
      <c r="K693" t="str">
        <f t="shared" si="48"/>
        <v>NO</v>
      </c>
      <c r="L693" t="s">
        <v>186</v>
      </c>
      <c r="M693" t="s">
        <v>322</v>
      </c>
      <c r="N693" t="s">
        <v>29</v>
      </c>
      <c r="O693" t="s">
        <v>29</v>
      </c>
      <c r="P693" t="str">
        <f t="shared" si="49"/>
        <v>JOSE MARTIN JARA ESTRADAModelos BancariosEVALUACION ANTERIOR</v>
      </c>
      <c r="Q693" t="str">
        <f>BASE[[#This Row],[NombresCalificado]]&amp;BASE[[#This Row],[TipoEvaluacion]]</f>
        <v>JOSE MARTIN JARA ESTRADAEVALUACION ANTERIOR</v>
      </c>
      <c r="R693">
        <v>3</v>
      </c>
      <c r="S693" t="s">
        <v>5</v>
      </c>
      <c r="T693" t="s">
        <v>21</v>
      </c>
      <c r="U693" s="17">
        <v>2</v>
      </c>
      <c r="V693" s="17" t="str" cm="1">
        <f t="array" ref="V693">_xlfn.IFS(U693=0,"Prenovato",U693=1,"Novato",U693=2,"Principiante avanzado",U693=3,"Competente",U693=4,"Proficiente",U693=5,"Master")</f>
        <v>Principiante avanzado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2</v>
      </c>
      <c r="AD693" s="17" t="str" cm="1">
        <f t="array" ref="AD693">_xlfn.IFS(AC693=0,"Prenovato",AC693=1,"Novato",AC693=2,"Principiante avanzado",AC693=3,"Competente",AC693=4,"Proficiente",AC693=5,"Master")</f>
        <v>Principiante avanzado</v>
      </c>
      <c r="AE693" s="17" t="s">
        <v>325</v>
      </c>
    </row>
    <row r="694" spans="1:31" x14ac:dyDescent="0.25">
      <c r="A694" t="s">
        <v>204</v>
      </c>
      <c r="B694" t="s">
        <v>210</v>
      </c>
      <c r="C694" t="s">
        <v>185</v>
      </c>
      <c r="D694" t="s">
        <v>216</v>
      </c>
      <c r="E694" t="s">
        <v>245</v>
      </c>
      <c r="F694" t="s">
        <v>277</v>
      </c>
      <c r="G694" t="s">
        <v>308</v>
      </c>
      <c r="H694" s="4"/>
      <c r="I694" s="1">
        <f t="shared" ca="1" si="46"/>
        <v>1483</v>
      </c>
      <c r="J694" s="1" t="str">
        <f t="shared" ca="1" si="47"/>
        <v>3. Mayor a 6 meses</v>
      </c>
      <c r="K694" t="str">
        <f t="shared" si="48"/>
        <v>NO</v>
      </c>
      <c r="L694" t="s">
        <v>186</v>
      </c>
      <c r="M694" t="s">
        <v>321</v>
      </c>
      <c r="N694" t="s">
        <v>29</v>
      </c>
      <c r="O694" t="s">
        <v>29</v>
      </c>
      <c r="P694" t="str">
        <f t="shared" si="49"/>
        <v>JOSE MARTIN JARA ESTRADAInnovaciónEVALUACION ANTERIOR</v>
      </c>
      <c r="Q694" t="str">
        <f>BASE[[#This Row],[NombresCalificado]]&amp;BASE[[#This Row],[TipoEvaluacion]]</f>
        <v>JOSE MARTIN JARA ESTRADAEVALUACION ANTERIOR</v>
      </c>
      <c r="R694">
        <v>2</v>
      </c>
      <c r="S694" t="s">
        <v>4</v>
      </c>
      <c r="T694" t="s">
        <v>21</v>
      </c>
      <c r="U694" s="17">
        <v>2</v>
      </c>
      <c r="V694" s="17" t="str" cm="1">
        <f t="array" ref="V694">_xlfn.IFS(U694=0,"Prenovato",U694=1,"Novato",U694=2,"Principiante avanzado",U694=3,"Competente",U694=4,"Proficiente",U694=5,"Master")</f>
        <v>Principiante avanzado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2</v>
      </c>
      <c r="AD694" s="17" t="str" cm="1">
        <f t="array" ref="AD694">_xlfn.IFS(AC694=0,"Prenovato",AC694=1,"Novato",AC694=2,"Principiante avanzado",AC694=3,"Competente",AC694=4,"Proficiente",AC694=5,"Master")</f>
        <v>Principiante avanzado</v>
      </c>
      <c r="AE694" s="17" t="s">
        <v>325</v>
      </c>
    </row>
    <row r="695" spans="1:31" x14ac:dyDescent="0.25">
      <c r="A695" t="s">
        <v>204</v>
      </c>
      <c r="B695" t="s">
        <v>210</v>
      </c>
      <c r="C695" t="s">
        <v>185</v>
      </c>
      <c r="D695" t="s">
        <v>216</v>
      </c>
      <c r="E695" t="s">
        <v>245</v>
      </c>
      <c r="F695" t="s">
        <v>277</v>
      </c>
      <c r="G695" t="s">
        <v>308</v>
      </c>
      <c r="H695" s="4"/>
      <c r="I695" s="1">
        <f t="shared" ca="1" si="46"/>
        <v>1483</v>
      </c>
      <c r="J695" s="1" t="str">
        <f t="shared" ca="1" si="47"/>
        <v>3. Mayor a 6 meses</v>
      </c>
      <c r="K695" t="str">
        <f t="shared" si="48"/>
        <v>NO</v>
      </c>
      <c r="L695" t="s">
        <v>186</v>
      </c>
      <c r="M695" t="s">
        <v>200</v>
      </c>
      <c r="N695" t="s">
        <v>187</v>
      </c>
      <c r="O695" t="s">
        <v>188</v>
      </c>
      <c r="P695" t="str">
        <f t="shared" si="49"/>
        <v>JOSE MARTIN JARA ESTRADACustomer ExperienceEVALUACION ANTERIOR</v>
      </c>
      <c r="Q695" t="str">
        <f>BASE[[#This Row],[NombresCalificado]]&amp;BASE[[#This Row],[TipoEvaluacion]]</f>
        <v>JOSE MARTIN JARA ESTRADAEVALUACION ANTERIOR</v>
      </c>
      <c r="R695">
        <v>2</v>
      </c>
      <c r="S695" t="s">
        <v>4</v>
      </c>
      <c r="T695" t="s">
        <v>21</v>
      </c>
      <c r="U695" s="17">
        <v>2</v>
      </c>
      <c r="V695" s="17" t="str" cm="1">
        <f t="array" ref="V695">_xlfn.IFS(U695=0,"Prenovato",U695=1,"Novato",U695=2,"Principiante avanzado",U695=3,"Competente",U695=4,"Proficiente",U695=5,"Master")</f>
        <v>Principiante avanzado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2</v>
      </c>
      <c r="AD695" s="17" t="str" cm="1">
        <f t="array" ref="AD695">_xlfn.IFS(AC695=0,"Prenovato",AC695=1,"Novato",AC695=2,"Principiante avanzado",AC695=3,"Competente",AC695=4,"Proficiente",AC695=5,"Master")</f>
        <v>Principiante avanzado</v>
      </c>
      <c r="AE695" s="17" t="s">
        <v>325</v>
      </c>
    </row>
    <row r="696" spans="1:31" x14ac:dyDescent="0.25">
      <c r="A696" t="s">
        <v>204</v>
      </c>
      <c r="B696" t="s">
        <v>210</v>
      </c>
      <c r="C696" t="s">
        <v>185</v>
      </c>
      <c r="D696" t="s">
        <v>216</v>
      </c>
      <c r="E696" t="s">
        <v>245</v>
      </c>
      <c r="F696" t="s">
        <v>277</v>
      </c>
      <c r="G696" t="s">
        <v>308</v>
      </c>
      <c r="H696" s="4"/>
      <c r="I696" s="1">
        <f t="shared" ca="1" si="46"/>
        <v>1483</v>
      </c>
      <c r="J696" s="1" t="str">
        <f t="shared" ca="1" si="47"/>
        <v>3. Mayor a 6 meses</v>
      </c>
      <c r="K696" t="str">
        <f t="shared" si="48"/>
        <v>NO</v>
      </c>
      <c r="L696" t="s">
        <v>186</v>
      </c>
      <c r="M696" t="s">
        <v>320</v>
      </c>
      <c r="N696" t="s">
        <v>188</v>
      </c>
      <c r="O696" t="s">
        <v>188</v>
      </c>
      <c r="P696" t="str">
        <f t="shared" si="49"/>
        <v>JOSE MARTIN JARA ESTRADAGestión de cambiosEVALUACION ANTERIOR</v>
      </c>
      <c r="Q696" t="str">
        <f>BASE[[#This Row],[NombresCalificado]]&amp;BASE[[#This Row],[TipoEvaluacion]]</f>
        <v>JOSE MARTIN JARA ESTRADAEVALUACION ANTERIOR</v>
      </c>
      <c r="R696">
        <v>1</v>
      </c>
      <c r="S696" t="s">
        <v>6</v>
      </c>
      <c r="T696" t="s">
        <v>21</v>
      </c>
      <c r="U696" s="17">
        <v>2</v>
      </c>
      <c r="V696" s="17" t="str" cm="1">
        <f t="array" ref="V696">_xlfn.IFS(U696=0,"Prenovato",U696=1,"Novato",U696=2,"Principiante avanzado",U696=3,"Competente",U696=4,"Proficiente",U696=5,"Master")</f>
        <v>Principiante avanzado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2</v>
      </c>
      <c r="AD696" s="17" t="str" cm="1">
        <f t="array" ref="AD696">_xlfn.IFS(AC696=0,"Prenovato",AC696=1,"Novato",AC696=2,"Principiante avanzado",AC696=3,"Competente",AC696=4,"Proficiente",AC696=5,"Master")</f>
        <v>Principiante avanzado</v>
      </c>
      <c r="AE696" s="17" t="s">
        <v>325</v>
      </c>
    </row>
    <row r="697" spans="1:31" x14ac:dyDescent="0.25">
      <c r="A697" t="s">
        <v>204</v>
      </c>
      <c r="B697" t="s">
        <v>210</v>
      </c>
      <c r="C697" t="s">
        <v>185</v>
      </c>
      <c r="D697" t="s">
        <v>216</v>
      </c>
      <c r="E697" t="s">
        <v>245</v>
      </c>
      <c r="F697" t="s">
        <v>277</v>
      </c>
      <c r="G697" t="s">
        <v>308</v>
      </c>
      <c r="H697" s="4"/>
      <c r="I697" s="1">
        <f t="shared" ca="1" si="46"/>
        <v>1483</v>
      </c>
      <c r="J697" s="1" t="str">
        <f t="shared" ca="1" si="47"/>
        <v>3. Mayor a 6 meses</v>
      </c>
      <c r="K697" t="str">
        <f t="shared" si="48"/>
        <v>NO</v>
      </c>
      <c r="L697" t="s">
        <v>186</v>
      </c>
      <c r="M697" t="s">
        <v>198</v>
      </c>
      <c r="N697" t="s">
        <v>187</v>
      </c>
      <c r="O697" t="s">
        <v>188</v>
      </c>
      <c r="P697" t="str">
        <f t="shared" si="49"/>
        <v>JOSE MARTIN JARA ESTRADACaptura de valorEVALUACION ANTERIOR</v>
      </c>
      <c r="Q697" t="str">
        <f>BASE[[#This Row],[NombresCalificado]]&amp;BASE[[#This Row],[TipoEvaluacion]]</f>
        <v>JOSE MARTIN JARA ESTRADAEVALUACION ANTERIOR</v>
      </c>
      <c r="R697">
        <v>2</v>
      </c>
      <c r="S697" t="s">
        <v>4</v>
      </c>
      <c r="T697" t="s">
        <v>21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325</v>
      </c>
    </row>
    <row r="698" spans="1:31" x14ac:dyDescent="0.25">
      <c r="A698" t="s">
        <v>204</v>
      </c>
      <c r="B698" t="s">
        <v>210</v>
      </c>
      <c r="C698" t="s">
        <v>185</v>
      </c>
      <c r="D698" t="s">
        <v>216</v>
      </c>
      <c r="E698" t="s">
        <v>245</v>
      </c>
      <c r="F698" t="s">
        <v>277</v>
      </c>
      <c r="G698" t="s">
        <v>308</v>
      </c>
      <c r="H698" s="4"/>
      <c r="I698" s="1">
        <f t="shared" ca="1" si="46"/>
        <v>1483</v>
      </c>
      <c r="J698" s="1" t="str">
        <f t="shared" ca="1" si="47"/>
        <v>3. Mayor a 6 meses</v>
      </c>
      <c r="K698" t="str">
        <f t="shared" si="48"/>
        <v>NO</v>
      </c>
      <c r="L698" t="s">
        <v>186</v>
      </c>
      <c r="M698" t="s">
        <v>319</v>
      </c>
      <c r="N698" t="s">
        <v>187</v>
      </c>
      <c r="O698" t="s">
        <v>188</v>
      </c>
      <c r="P698" t="str">
        <f t="shared" si="49"/>
        <v>JOSE MARTIN JARA ESTRADAStory TellingEVALUACION ANTERIOR</v>
      </c>
      <c r="Q698" t="str">
        <f>BASE[[#This Row],[NombresCalificado]]&amp;BASE[[#This Row],[TipoEvaluacion]]</f>
        <v>JOSE MARTIN JARA ESTRADAEVALUACION ANTERIOR</v>
      </c>
      <c r="R698">
        <v>3</v>
      </c>
      <c r="S698" t="s">
        <v>5</v>
      </c>
      <c r="T698" t="s">
        <v>21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4</v>
      </c>
      <c r="AB698" s="17" t="str" cm="1">
        <f t="array" ref="AB698">_xlfn.IFS(AA698=0,"No evidenciado",AA698=1,"Novato",AA698=2,"Principiante avanzado",AA698=3,"Competente",AA698=4,"Proficiente",AA698=5,"Master")</f>
        <v>Proficiente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325</v>
      </c>
    </row>
    <row r="699" spans="1:31" x14ac:dyDescent="0.25">
      <c r="A699" t="s">
        <v>207</v>
      </c>
      <c r="B699" t="s">
        <v>213</v>
      </c>
      <c r="C699" t="s">
        <v>192</v>
      </c>
      <c r="D699" t="s">
        <v>216</v>
      </c>
      <c r="E699" t="s">
        <v>205</v>
      </c>
      <c r="F699" t="s">
        <v>211</v>
      </c>
      <c r="G699" t="s">
        <v>309</v>
      </c>
      <c r="H699" s="4"/>
      <c r="I699" s="1">
        <f t="shared" ca="1" si="46"/>
        <v>1483</v>
      </c>
      <c r="J699" s="1" t="str">
        <f t="shared" ca="1" si="47"/>
        <v>3. Mayor a 6 meses</v>
      </c>
      <c r="K699" t="str">
        <f t="shared" si="48"/>
        <v>NO</v>
      </c>
      <c r="L699" t="s">
        <v>185</v>
      </c>
      <c r="M699" t="s">
        <v>313</v>
      </c>
      <c r="N699" t="s">
        <v>188</v>
      </c>
      <c r="O699" t="s">
        <v>188</v>
      </c>
      <c r="P699" t="str">
        <f t="shared" si="49"/>
        <v>JAVIER ARTURO MIRANDA PEREZPatrones de arquitectura tecnológicaEVALUACION ANTERIOR</v>
      </c>
      <c r="Q699" t="str">
        <f>BASE[[#This Row],[NombresCalificado]]&amp;BASE[[#This Row],[TipoEvaluacion]]</f>
        <v>JAVIER ARTURO MIRANDA PEREZEVALUACION ANTERIOR</v>
      </c>
      <c r="R699">
        <v>4</v>
      </c>
      <c r="S699" t="s">
        <v>7</v>
      </c>
      <c r="T699" t="s">
        <v>21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4</v>
      </c>
      <c r="AB699" s="17" t="str" cm="1">
        <f t="array" ref="AB699">_xlfn.IFS(AA699=0,"No evidenciado",AA699=1,"Novato",AA699=2,"Principiante avanzado",AA699=3,"Competente",AA699=4,"Proficiente",AA699=5,"Master")</f>
        <v>Proficiente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325</v>
      </c>
    </row>
    <row r="700" spans="1:31" x14ac:dyDescent="0.25">
      <c r="A700" t="s">
        <v>207</v>
      </c>
      <c r="B700" t="s">
        <v>213</v>
      </c>
      <c r="C700" t="s">
        <v>192</v>
      </c>
      <c r="D700" t="s">
        <v>216</v>
      </c>
      <c r="E700" t="s">
        <v>205</v>
      </c>
      <c r="F700" t="s">
        <v>211</v>
      </c>
      <c r="G700" t="s">
        <v>309</v>
      </c>
      <c r="H700" s="4"/>
      <c r="I700" s="1">
        <f t="shared" ca="1" si="46"/>
        <v>1483</v>
      </c>
      <c r="J700" s="1" t="str">
        <f t="shared" ca="1" si="47"/>
        <v>3. Mayor a 6 meses</v>
      </c>
      <c r="K700" t="str">
        <f t="shared" si="48"/>
        <v>NO</v>
      </c>
      <c r="L700" t="s">
        <v>185</v>
      </c>
      <c r="M700" t="s">
        <v>197</v>
      </c>
      <c r="N700" t="s">
        <v>187</v>
      </c>
      <c r="O700" t="s">
        <v>188</v>
      </c>
      <c r="P700" t="str">
        <f t="shared" si="49"/>
        <v>JAVIER ARTURO MIRANDA PEREZArquitectura de datos BCPEVALUACION ANTERIOR</v>
      </c>
      <c r="Q700" t="str">
        <f>BASE[[#This Row],[NombresCalificado]]&amp;BASE[[#This Row],[TipoEvaluacion]]</f>
        <v>JAVIER ARTURO MIRANDA PEREZEVALUACION ANTERIOR</v>
      </c>
      <c r="R700">
        <v>4</v>
      </c>
      <c r="S700" t="s">
        <v>7</v>
      </c>
      <c r="T700" t="s">
        <v>21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4</v>
      </c>
      <c r="Z700" s="17" t="str" cm="1">
        <f t="array" ref="Z700">_xlfn.IFS(Y700=0,"No evidenciado",Y700=1,"Novato",Y700=2,"Principiante avanzado",Y700=3,"Competente",Y700=4,"Proficiente",Y700=5,"Master")</f>
        <v>Proficiente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325</v>
      </c>
    </row>
    <row r="701" spans="1:31" x14ac:dyDescent="0.25">
      <c r="A701" t="s">
        <v>207</v>
      </c>
      <c r="B701" t="s">
        <v>213</v>
      </c>
      <c r="C701" t="s">
        <v>192</v>
      </c>
      <c r="D701" t="s">
        <v>216</v>
      </c>
      <c r="E701" t="s">
        <v>205</v>
      </c>
      <c r="F701" t="s">
        <v>211</v>
      </c>
      <c r="G701" t="s">
        <v>309</v>
      </c>
      <c r="H701" s="4"/>
      <c r="I701" s="1">
        <f t="shared" ca="1" si="46"/>
        <v>1483</v>
      </c>
      <c r="J701" s="1" t="str">
        <f t="shared" ca="1" si="47"/>
        <v>3. Mayor a 6 meses</v>
      </c>
      <c r="K701" t="str">
        <f t="shared" si="48"/>
        <v>NO</v>
      </c>
      <c r="L701" t="s">
        <v>185</v>
      </c>
      <c r="M701" t="s">
        <v>193</v>
      </c>
      <c r="N701" t="s">
        <v>188</v>
      </c>
      <c r="O701" t="s">
        <v>188</v>
      </c>
      <c r="P701" t="str">
        <f t="shared" si="49"/>
        <v>JAVIER ARTURO MIRANDA PEREZCloudEVALUACION ANTERIOR</v>
      </c>
      <c r="Q701" t="str">
        <f>BASE[[#This Row],[NombresCalificado]]&amp;BASE[[#This Row],[TipoEvaluacion]]</f>
        <v>JAVIER ARTURO MIRANDA PEREZEVALUACION ANTERIOR</v>
      </c>
      <c r="R701">
        <v>3</v>
      </c>
      <c r="S701" t="s">
        <v>5</v>
      </c>
      <c r="T701" t="s">
        <v>21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4</v>
      </c>
      <c r="Z701" s="17" t="str" cm="1">
        <f t="array" ref="Z701">_xlfn.IFS(Y701=0,"No evidenciado",Y701=1,"Novato",Y701=2,"Principiante avanzado",Y701=3,"Competente",Y701=4,"Proficiente",Y701=5,"Master")</f>
        <v>Proficiente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325</v>
      </c>
    </row>
    <row r="702" spans="1:31" x14ac:dyDescent="0.25">
      <c r="A702" t="s">
        <v>207</v>
      </c>
      <c r="B702" t="s">
        <v>213</v>
      </c>
      <c r="C702" t="s">
        <v>192</v>
      </c>
      <c r="D702" t="s">
        <v>216</v>
      </c>
      <c r="E702" t="s">
        <v>205</v>
      </c>
      <c r="F702" t="s">
        <v>211</v>
      </c>
      <c r="G702" t="s">
        <v>309</v>
      </c>
      <c r="H702" s="4"/>
      <c r="I702" s="1">
        <f t="shared" ca="1" si="46"/>
        <v>1483</v>
      </c>
      <c r="J702" s="1" t="str">
        <f t="shared" ca="1" si="47"/>
        <v>3. Mayor a 6 meses</v>
      </c>
      <c r="K702" t="str">
        <f t="shared" si="48"/>
        <v>NO</v>
      </c>
      <c r="L702" t="s">
        <v>185</v>
      </c>
      <c r="M702" t="s">
        <v>324</v>
      </c>
      <c r="N702" t="s">
        <v>29</v>
      </c>
      <c r="O702" t="s">
        <v>29</v>
      </c>
      <c r="P702" t="str">
        <f t="shared" si="49"/>
        <v>JAVIER ARTURO MIRANDA PEREZFrameworks de arquitectura empresarialEVALUACION ANTERIOR</v>
      </c>
      <c r="Q702" t="str">
        <f>BASE[[#This Row],[NombresCalificado]]&amp;BASE[[#This Row],[TipoEvaluacion]]</f>
        <v>JAVIER ARTURO MIRANDA PEREZEVALUACION ANTERIOR</v>
      </c>
      <c r="R702">
        <v>4</v>
      </c>
      <c r="S702" t="s">
        <v>7</v>
      </c>
      <c r="T702" t="s">
        <v>21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4</v>
      </c>
      <c r="Z702" s="17" t="str" cm="1">
        <f t="array" ref="Z702">_xlfn.IFS(Y702=0,"No evidenciado",Y702=1,"Novato",Y702=2,"Principiante avanzado",Y702=3,"Competente",Y702=4,"Proficiente",Y702=5,"Master")</f>
        <v>Proficiente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325</v>
      </c>
    </row>
    <row r="703" spans="1:31" x14ac:dyDescent="0.25">
      <c r="A703" t="s">
        <v>207</v>
      </c>
      <c r="B703" t="s">
        <v>213</v>
      </c>
      <c r="C703" t="s">
        <v>192</v>
      </c>
      <c r="D703" t="s">
        <v>216</v>
      </c>
      <c r="E703" t="s">
        <v>205</v>
      </c>
      <c r="F703" t="s">
        <v>211</v>
      </c>
      <c r="G703" t="s">
        <v>309</v>
      </c>
      <c r="H703" s="4"/>
      <c r="I703" s="1">
        <f t="shared" ca="1" si="46"/>
        <v>1483</v>
      </c>
      <c r="J703" s="1" t="str">
        <f t="shared" ca="1" si="47"/>
        <v>3. Mayor a 6 meses</v>
      </c>
      <c r="K703" t="str">
        <f t="shared" si="48"/>
        <v>NO</v>
      </c>
      <c r="L703" t="s">
        <v>185</v>
      </c>
      <c r="M703" t="s">
        <v>315</v>
      </c>
      <c r="N703" t="s">
        <v>29</v>
      </c>
      <c r="O703" t="s">
        <v>29</v>
      </c>
      <c r="P703" t="str">
        <f t="shared" si="49"/>
        <v>JAVIER ARTURO MIRANDA PEREZModeladoEVALUACION ANTERIOR</v>
      </c>
      <c r="Q703" t="str">
        <f>BASE[[#This Row],[NombresCalificado]]&amp;BASE[[#This Row],[TipoEvaluacion]]</f>
        <v>JAVIER ARTURO MIRANDA PEREZEVALUACION ANTERIOR</v>
      </c>
      <c r="R703">
        <v>4</v>
      </c>
      <c r="S703" t="s">
        <v>7</v>
      </c>
      <c r="T703" t="s">
        <v>21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4</v>
      </c>
      <c r="Z703" s="17" t="str" cm="1">
        <f t="array" ref="Z703">_xlfn.IFS(Y703=0,"No evidenciado",Y703=1,"Novato",Y703=2,"Principiante avanzado",Y703=3,"Competente",Y703=4,"Proficiente",Y703=5,"Master")</f>
        <v>Proficiente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325</v>
      </c>
    </row>
    <row r="704" spans="1:31" x14ac:dyDescent="0.25">
      <c r="A704" t="s">
        <v>207</v>
      </c>
      <c r="B704" t="s">
        <v>213</v>
      </c>
      <c r="C704" t="s">
        <v>192</v>
      </c>
      <c r="D704" t="s">
        <v>216</v>
      </c>
      <c r="E704" t="s">
        <v>205</v>
      </c>
      <c r="F704" t="s">
        <v>211</v>
      </c>
      <c r="G704" t="s">
        <v>309</v>
      </c>
      <c r="H704" s="4"/>
      <c r="I704" s="1">
        <f t="shared" ca="1" si="46"/>
        <v>1483</v>
      </c>
      <c r="J704" s="1" t="str">
        <f t="shared" ca="1" si="47"/>
        <v>3. Mayor a 6 meses</v>
      </c>
      <c r="K704" t="str">
        <f t="shared" si="48"/>
        <v>NO</v>
      </c>
      <c r="L704" t="s">
        <v>185</v>
      </c>
      <c r="M704" t="s">
        <v>314</v>
      </c>
      <c r="N704" t="s">
        <v>187</v>
      </c>
      <c r="O704" t="s">
        <v>188</v>
      </c>
      <c r="P704" t="str">
        <f t="shared" si="49"/>
        <v>JAVIER ARTURO MIRANDA PEREZSoluciones de industriaEVALUACION ANTERIOR</v>
      </c>
      <c r="Q704" t="str">
        <f>BASE[[#This Row],[NombresCalificado]]&amp;BASE[[#This Row],[TipoEvaluacion]]</f>
        <v>JAVIER ARTURO MIRANDA PEREZEVALUACION ANTERIOR</v>
      </c>
      <c r="R704">
        <v>4</v>
      </c>
      <c r="S704" t="s">
        <v>7</v>
      </c>
      <c r="T704" t="s">
        <v>21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4</v>
      </c>
      <c r="Z704" s="17" t="str" cm="1">
        <f t="array" ref="Z704">_xlfn.IFS(Y704=0,"No evidenciado",Y704=1,"Novato",Y704=2,"Principiante avanzado",Y704=3,"Competente",Y704=4,"Proficiente",Y704=5,"Master")</f>
        <v>Proficiente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325</v>
      </c>
    </row>
    <row r="705" spans="1:31" x14ac:dyDescent="0.25">
      <c r="A705" t="s">
        <v>207</v>
      </c>
      <c r="B705" t="s">
        <v>213</v>
      </c>
      <c r="C705" t="s">
        <v>192</v>
      </c>
      <c r="D705" t="s">
        <v>216</v>
      </c>
      <c r="E705" t="s">
        <v>205</v>
      </c>
      <c r="F705" t="s">
        <v>211</v>
      </c>
      <c r="G705" t="s">
        <v>309</v>
      </c>
      <c r="H705" s="4"/>
      <c r="I705" s="1">
        <f t="shared" ca="1" si="46"/>
        <v>1483</v>
      </c>
      <c r="J705" s="1" t="str">
        <f t="shared" ca="1" si="47"/>
        <v>3. Mayor a 6 meses</v>
      </c>
      <c r="K705" t="str">
        <f t="shared" si="48"/>
        <v>NO</v>
      </c>
      <c r="L705" t="s">
        <v>185</v>
      </c>
      <c r="M705" t="s">
        <v>317</v>
      </c>
      <c r="N705" t="s">
        <v>29</v>
      </c>
      <c r="O705" t="s">
        <v>29</v>
      </c>
      <c r="P705" t="str">
        <f t="shared" si="49"/>
        <v>JAVIER ARTURO MIRANDA PEREZNegocio bancarioEVALUACION ANTERIOR</v>
      </c>
      <c r="Q705" t="str">
        <f>BASE[[#This Row],[NombresCalificado]]&amp;BASE[[#This Row],[TipoEvaluacion]]</f>
        <v>JAVIER ARTURO MIRANDA PEREZEVALUACION ANTERIOR</v>
      </c>
      <c r="R705">
        <v>4</v>
      </c>
      <c r="S705" t="s">
        <v>7</v>
      </c>
      <c r="T705" t="s">
        <v>21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4</v>
      </c>
      <c r="Z705" s="17" t="str" cm="1">
        <f t="array" ref="Z705">_xlfn.IFS(Y705=0,"No evidenciado",Y705=1,"Novato",Y705=2,"Principiante avanzado",Y705=3,"Competente",Y705=4,"Proficiente",Y705=5,"Master")</f>
        <v>Proficiente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325</v>
      </c>
    </row>
    <row r="706" spans="1:31" x14ac:dyDescent="0.25">
      <c r="A706" t="s">
        <v>207</v>
      </c>
      <c r="B706" t="s">
        <v>213</v>
      </c>
      <c r="C706" t="s">
        <v>192</v>
      </c>
      <c r="D706" t="s">
        <v>216</v>
      </c>
      <c r="E706" t="s">
        <v>205</v>
      </c>
      <c r="F706" t="s">
        <v>211</v>
      </c>
      <c r="G706" t="s">
        <v>309</v>
      </c>
      <c r="H706" s="4"/>
      <c r="I706" s="1">
        <f t="shared" ca="1" si="46"/>
        <v>1483</v>
      </c>
      <c r="J706" s="1" t="str">
        <f t="shared" ca="1" si="47"/>
        <v>3. Mayor a 6 meses</v>
      </c>
      <c r="K706" t="str">
        <f t="shared" si="48"/>
        <v>NO</v>
      </c>
      <c r="L706" t="s">
        <v>185</v>
      </c>
      <c r="M706" t="s">
        <v>316</v>
      </c>
      <c r="N706" t="s">
        <v>187</v>
      </c>
      <c r="O706" t="s">
        <v>188</v>
      </c>
      <c r="P706" t="str">
        <f t="shared" si="49"/>
        <v>JAVIER ARTURO MIRANDA PEREZPlataforma de soluciones BCPEVALUACION ANTERIOR</v>
      </c>
      <c r="Q706" t="str">
        <f>BASE[[#This Row],[NombresCalificado]]&amp;BASE[[#This Row],[TipoEvaluacion]]</f>
        <v>JAVIER ARTURO MIRANDA PEREZEVALUACION ANTERIOR</v>
      </c>
      <c r="R706">
        <v>4</v>
      </c>
      <c r="S706" t="s">
        <v>7</v>
      </c>
      <c r="T706" t="s">
        <v>21</v>
      </c>
      <c r="U706" s="17">
        <v>2</v>
      </c>
      <c r="V706" s="17" t="str" cm="1">
        <f t="array" ref="V706">_xlfn.IFS(U706=0,"Prenovato",U706=1,"Novato",U706=2,"Principiante avanzado",U706=3,"Competente",U706=4,"Proficiente",U706=5,"Master")</f>
        <v>Principiante avanzado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4</v>
      </c>
      <c r="Z706" s="17" t="str" cm="1">
        <f t="array" ref="Z706">_xlfn.IFS(Y706=0,"No evidenciado",Y706=1,"Novato",Y706=2,"Principiante avanzado",Y706=3,"Competente",Y706=4,"Proficiente",Y706=5,"Master")</f>
        <v>Proficiente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325</v>
      </c>
    </row>
    <row r="707" spans="1:31" x14ac:dyDescent="0.25">
      <c r="A707" t="s">
        <v>207</v>
      </c>
      <c r="B707" t="s">
        <v>213</v>
      </c>
      <c r="C707" t="s">
        <v>192</v>
      </c>
      <c r="D707" t="s">
        <v>216</v>
      </c>
      <c r="E707" t="s">
        <v>205</v>
      </c>
      <c r="F707" t="s">
        <v>211</v>
      </c>
      <c r="G707" t="s">
        <v>309</v>
      </c>
      <c r="H707" s="4"/>
      <c r="I707" s="1">
        <f t="shared" ca="1" si="46"/>
        <v>1483</v>
      </c>
      <c r="J707" s="1" t="str">
        <f t="shared" ca="1" si="47"/>
        <v>3. Mayor a 6 meses</v>
      </c>
      <c r="K707" t="str">
        <f t="shared" si="48"/>
        <v>NO</v>
      </c>
      <c r="L707" t="s">
        <v>185</v>
      </c>
      <c r="M707" t="s">
        <v>200</v>
      </c>
      <c r="N707" t="s">
        <v>187</v>
      </c>
      <c r="O707" t="s">
        <v>188</v>
      </c>
      <c r="P707" t="str">
        <f t="shared" si="49"/>
        <v>JAVIER ARTURO MIRANDA PEREZCustomer ExperienceEVALUACION ANTERIOR</v>
      </c>
      <c r="Q707" t="str">
        <f>BASE[[#This Row],[NombresCalificado]]&amp;BASE[[#This Row],[TipoEvaluacion]]</f>
        <v>JAVIER ARTURO MIRANDA PEREZEVALUACION ANTERIOR</v>
      </c>
      <c r="R707">
        <v>3</v>
      </c>
      <c r="S707" t="s">
        <v>5</v>
      </c>
      <c r="T707" t="s">
        <v>21</v>
      </c>
      <c r="U707" s="17">
        <v>2</v>
      </c>
      <c r="V707" s="17" t="str" cm="1">
        <f t="array" ref="V707">_xlfn.IFS(U707=0,"Prenovato",U707=1,"Novato",U707=2,"Principiante avanzado",U707=3,"Competente",U707=4,"Proficiente",U707=5,"Master")</f>
        <v>Principiante avanzado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4</v>
      </c>
      <c r="Z707" s="17" t="str" cm="1">
        <f t="array" ref="Z707">_xlfn.IFS(Y707=0,"No evidenciado",Y707=1,"Novato",Y707=2,"Principiante avanzado",Y707=3,"Competente",Y707=4,"Proficiente",Y707=5,"Master")</f>
        <v>Proficiente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325</v>
      </c>
    </row>
    <row r="708" spans="1:31" x14ac:dyDescent="0.25">
      <c r="A708" t="s">
        <v>207</v>
      </c>
      <c r="B708" t="s">
        <v>213</v>
      </c>
      <c r="C708" t="s">
        <v>192</v>
      </c>
      <c r="D708" t="s">
        <v>216</v>
      </c>
      <c r="E708" t="s">
        <v>205</v>
      </c>
      <c r="F708" t="s">
        <v>211</v>
      </c>
      <c r="G708" t="s">
        <v>309</v>
      </c>
      <c r="H708" s="4"/>
      <c r="I708" s="1">
        <f t="shared" ca="1" si="46"/>
        <v>1483</v>
      </c>
      <c r="J708" s="1" t="str">
        <f t="shared" ca="1" si="47"/>
        <v>3. Mayor a 6 meses</v>
      </c>
      <c r="K708" t="str">
        <f t="shared" si="48"/>
        <v>NO</v>
      </c>
      <c r="L708" t="s">
        <v>185</v>
      </c>
      <c r="M708" t="s">
        <v>199</v>
      </c>
      <c r="N708" t="s">
        <v>188</v>
      </c>
      <c r="O708" t="s">
        <v>188</v>
      </c>
      <c r="P708" t="str">
        <f t="shared" si="49"/>
        <v>JAVIER ARTURO MIRANDA PEREZComplianceEVALUACION ANTERIOR</v>
      </c>
      <c r="Q708" t="str">
        <f>BASE[[#This Row],[NombresCalificado]]&amp;BASE[[#This Row],[TipoEvaluacion]]</f>
        <v>JAVIER ARTURO MIRANDA PEREZEVALUACION ANTERIOR</v>
      </c>
      <c r="R708">
        <v>3</v>
      </c>
      <c r="S708" t="s">
        <v>5</v>
      </c>
      <c r="T708" t="s">
        <v>21</v>
      </c>
      <c r="U708" s="17">
        <v>2</v>
      </c>
      <c r="V708" s="17" t="str" cm="1">
        <f t="array" ref="V708">_xlfn.IFS(U708=0,"Prenovato",U708=1,"Novato",U708=2,"Principiante avanzado",U708=3,"Competente",U708=4,"Proficiente",U708=5,"Master")</f>
        <v>Principiante avanzado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4</v>
      </c>
      <c r="Z708" s="17" t="str" cm="1">
        <f t="array" ref="Z708">_xlfn.IFS(Y708=0,"No evidenciado",Y708=1,"Novato",Y708=2,"Principiante avanzado",Y708=3,"Competente",Y708=4,"Proficiente",Y708=5,"Master")</f>
        <v>Proficiente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325</v>
      </c>
    </row>
    <row r="709" spans="1:31" x14ac:dyDescent="0.25">
      <c r="A709" t="s">
        <v>207</v>
      </c>
      <c r="B709" t="s">
        <v>213</v>
      </c>
      <c r="C709" t="s">
        <v>192</v>
      </c>
      <c r="D709" t="s">
        <v>216</v>
      </c>
      <c r="E709" t="s">
        <v>205</v>
      </c>
      <c r="F709" t="s">
        <v>211</v>
      </c>
      <c r="G709" t="s">
        <v>309</v>
      </c>
      <c r="H709" s="4"/>
      <c r="I709" s="1">
        <f t="shared" ca="1" si="46"/>
        <v>1483</v>
      </c>
      <c r="J709" s="1" t="str">
        <f t="shared" ca="1" si="47"/>
        <v>3. Mayor a 6 meses</v>
      </c>
      <c r="K709" t="str">
        <f t="shared" si="48"/>
        <v>NO</v>
      </c>
      <c r="L709" t="s">
        <v>185</v>
      </c>
      <c r="M709" t="s">
        <v>319</v>
      </c>
      <c r="N709" t="s">
        <v>187</v>
      </c>
      <c r="O709" t="s">
        <v>188</v>
      </c>
      <c r="P709" t="str">
        <f t="shared" si="49"/>
        <v>JAVIER ARTURO MIRANDA PEREZStory TellingEVALUACION ANTERIOR</v>
      </c>
      <c r="Q709" t="str">
        <f>BASE[[#This Row],[NombresCalificado]]&amp;BASE[[#This Row],[TipoEvaluacion]]</f>
        <v>JAVIER ARTURO MIRANDA PEREZEVALUACION ANTERIOR</v>
      </c>
      <c r="R709">
        <v>3</v>
      </c>
      <c r="S709" t="s">
        <v>5</v>
      </c>
      <c r="T709" t="s">
        <v>21</v>
      </c>
      <c r="U709" s="17">
        <v>2</v>
      </c>
      <c r="V709" s="17" t="str" cm="1">
        <f t="array" ref="V709">_xlfn.IFS(U709=0,"Prenovato",U709=1,"Novato",U709=2,"Principiante avanzado",U709=3,"Competente",U709=4,"Proficiente",U709=5,"Master")</f>
        <v>Principiante avanzado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4</v>
      </c>
      <c r="Z709" s="17" t="str" cm="1">
        <f t="array" ref="Z709">_xlfn.IFS(Y709=0,"No evidenciado",Y709=1,"Novato",Y709=2,"Principiante avanzado",Y709=3,"Competente",Y709=4,"Proficiente",Y709=5,"Master")</f>
        <v>Proficiente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325</v>
      </c>
    </row>
    <row r="710" spans="1:31" x14ac:dyDescent="0.25">
      <c r="A710" t="s">
        <v>207</v>
      </c>
      <c r="B710" t="s">
        <v>213</v>
      </c>
      <c r="C710" t="s">
        <v>192</v>
      </c>
      <c r="D710" t="s">
        <v>216</v>
      </c>
      <c r="E710" t="s">
        <v>205</v>
      </c>
      <c r="F710" t="s">
        <v>211</v>
      </c>
      <c r="G710" t="s">
        <v>309</v>
      </c>
      <c r="H710" s="4"/>
      <c r="I710" s="1">
        <f t="shared" ca="1" si="46"/>
        <v>1483</v>
      </c>
      <c r="J710" s="1" t="str">
        <f t="shared" ca="1" si="47"/>
        <v>3. Mayor a 6 meses</v>
      </c>
      <c r="K710" t="str">
        <f t="shared" si="48"/>
        <v>NO</v>
      </c>
      <c r="L710" t="s">
        <v>185</v>
      </c>
      <c r="M710" t="s">
        <v>318</v>
      </c>
      <c r="N710" t="s">
        <v>188</v>
      </c>
      <c r="O710" t="s">
        <v>188</v>
      </c>
      <c r="P710" t="str">
        <f t="shared" si="49"/>
        <v>JAVIER ARTURO MIRANDA PEREZEvolución ágil de productos digitalesEVALUACION ANTERIOR</v>
      </c>
      <c r="Q710" t="str">
        <f>BASE[[#This Row],[NombresCalificado]]&amp;BASE[[#This Row],[TipoEvaluacion]]</f>
        <v>JAVIER ARTURO MIRANDA PEREZEVALUACION ANTERIOR</v>
      </c>
      <c r="R710">
        <v>2</v>
      </c>
      <c r="S710" t="s">
        <v>4</v>
      </c>
      <c r="T710" t="s">
        <v>21</v>
      </c>
      <c r="U710" s="17">
        <v>2</v>
      </c>
      <c r="V710" s="17" t="str" cm="1">
        <f t="array" ref="V710">_xlfn.IFS(U710=0,"Prenovato",U710=1,"Novato",U710=2,"Principiante avanzado",U710=3,"Competente",U710=4,"Proficiente",U710=5,"Master")</f>
        <v>Principiante avanzado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4</v>
      </c>
      <c r="Z710" s="17" t="str" cm="1">
        <f t="array" ref="Z710">_xlfn.IFS(Y710=0,"No evidenciado",Y710=1,"Novato",Y710=2,"Principiante avanzado",Y710=3,"Competente",Y710=4,"Proficiente",Y710=5,"Master")</f>
        <v>Proficiente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325</v>
      </c>
    </row>
    <row r="711" spans="1:31" x14ac:dyDescent="0.25">
      <c r="A711" t="s">
        <v>207</v>
      </c>
      <c r="B711" t="s">
        <v>213</v>
      </c>
      <c r="C711" t="s">
        <v>192</v>
      </c>
      <c r="D711" t="s">
        <v>216</v>
      </c>
      <c r="E711" t="s">
        <v>205</v>
      </c>
      <c r="F711" t="s">
        <v>211</v>
      </c>
      <c r="G711" t="s">
        <v>309</v>
      </c>
      <c r="H711" s="4"/>
      <c r="I711" s="1">
        <f t="shared" ca="1" si="46"/>
        <v>1483</v>
      </c>
      <c r="J711" s="1" t="str">
        <f t="shared" ca="1" si="47"/>
        <v>3. Mayor a 6 meses</v>
      </c>
      <c r="K711" t="str">
        <f t="shared" si="48"/>
        <v>NO</v>
      </c>
      <c r="L711" t="s">
        <v>185</v>
      </c>
      <c r="M711" t="s">
        <v>321</v>
      </c>
      <c r="N711" t="s">
        <v>29</v>
      </c>
      <c r="O711" t="s">
        <v>29</v>
      </c>
      <c r="P711" t="str">
        <f t="shared" si="49"/>
        <v>JAVIER ARTURO MIRANDA PEREZInnovaciónEVALUACION ANTERIOR</v>
      </c>
      <c r="Q711" t="str">
        <f>BASE[[#This Row],[NombresCalificado]]&amp;BASE[[#This Row],[TipoEvaluacion]]</f>
        <v>JAVIER ARTURO MIRANDA PEREZEVALUACION ANTERIOR</v>
      </c>
      <c r="R711">
        <v>2</v>
      </c>
      <c r="S711" t="s">
        <v>4</v>
      </c>
      <c r="T711" t="s">
        <v>21</v>
      </c>
      <c r="U711" s="17">
        <v>2</v>
      </c>
      <c r="V711" s="17" t="str" cm="1">
        <f t="array" ref="V711">_xlfn.IFS(U711=0,"Prenovato",U711=1,"Novato",U711=2,"Principiante avanzado",U711=3,"Competente",U711=4,"Proficiente",U711=5,"Master")</f>
        <v>Principiante avanzado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4</v>
      </c>
      <c r="Z711" s="17" t="str" cm="1">
        <f t="array" ref="Z711">_xlfn.IFS(Y711=0,"No evidenciado",Y711=1,"Novato",Y711=2,"Principiante avanzado",Y711=3,"Competente",Y711=4,"Proficiente",Y711=5,"Master")</f>
        <v>Proficiente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325</v>
      </c>
    </row>
    <row r="712" spans="1:31" x14ac:dyDescent="0.25">
      <c r="A712" t="s">
        <v>207</v>
      </c>
      <c r="B712" t="s">
        <v>213</v>
      </c>
      <c r="C712" t="s">
        <v>192</v>
      </c>
      <c r="D712" t="s">
        <v>216</v>
      </c>
      <c r="E712" t="s">
        <v>205</v>
      </c>
      <c r="F712" t="s">
        <v>211</v>
      </c>
      <c r="G712" t="s">
        <v>309</v>
      </c>
      <c r="H712" s="4"/>
      <c r="I712" s="1">
        <f t="shared" ca="1" si="46"/>
        <v>1483</v>
      </c>
      <c r="J712" s="1" t="str">
        <f t="shared" ca="1" si="47"/>
        <v>3. Mayor a 6 meses</v>
      </c>
      <c r="K712" t="str">
        <f t="shared" si="48"/>
        <v>NO</v>
      </c>
      <c r="L712" t="s">
        <v>185</v>
      </c>
      <c r="M712" t="s">
        <v>320</v>
      </c>
      <c r="N712" t="s">
        <v>188</v>
      </c>
      <c r="O712" t="s">
        <v>188</v>
      </c>
      <c r="P712" t="str">
        <f t="shared" si="49"/>
        <v>JAVIER ARTURO MIRANDA PEREZGestión de cambiosEVALUACION ANTERIOR</v>
      </c>
      <c r="Q712" t="str">
        <f>BASE[[#This Row],[NombresCalificado]]&amp;BASE[[#This Row],[TipoEvaluacion]]</f>
        <v>JAVIER ARTURO MIRANDA PEREZEVALUACION ANTERIOR</v>
      </c>
      <c r="R712">
        <v>1</v>
      </c>
      <c r="S712" t="s">
        <v>6</v>
      </c>
      <c r="T712" t="s">
        <v>21</v>
      </c>
      <c r="U712" s="17">
        <v>2</v>
      </c>
      <c r="V712" s="17" t="str" cm="1">
        <f t="array" ref="V712">_xlfn.IFS(U712=0,"Prenovato",U712=1,"Novato",U712=2,"Principiante avanzado",U712=3,"Competente",U712=4,"Proficiente",U712=5,"Master")</f>
        <v>Principiante avanzado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4</v>
      </c>
      <c r="Z712" s="17" t="str" cm="1">
        <f t="array" ref="Z712">_xlfn.IFS(Y712=0,"No evidenciado",Y712=1,"Novato",Y712=2,"Principiante avanzado",Y712=3,"Competente",Y712=4,"Proficiente",Y712=5,"Master")</f>
        <v>Proficiente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2</v>
      </c>
      <c r="AD712" s="17" t="str" cm="1">
        <f t="array" ref="AD712">_xlfn.IFS(AC712=0,"Prenovato",AC712=1,"Novato",AC712=2,"Principiante avanzado",AC712=3,"Competente",AC712=4,"Proficiente",AC712=5,"Master")</f>
        <v>Principiante avanzado</v>
      </c>
      <c r="AE712" s="17" t="s">
        <v>325</v>
      </c>
    </row>
    <row r="713" spans="1:31" x14ac:dyDescent="0.25">
      <c r="A713" t="s">
        <v>207</v>
      </c>
      <c r="B713" t="s">
        <v>213</v>
      </c>
      <c r="C713" t="s">
        <v>192</v>
      </c>
      <c r="D713" t="s">
        <v>216</v>
      </c>
      <c r="E713" t="s">
        <v>205</v>
      </c>
      <c r="F713" t="s">
        <v>211</v>
      </c>
      <c r="G713" t="s">
        <v>309</v>
      </c>
      <c r="H713" s="4"/>
      <c r="I713" s="1">
        <f t="shared" ca="1" si="46"/>
        <v>1483</v>
      </c>
      <c r="J713" s="1" t="str">
        <f t="shared" ca="1" si="47"/>
        <v>3. Mayor a 6 meses</v>
      </c>
      <c r="K713" t="str">
        <f t="shared" si="48"/>
        <v>NO</v>
      </c>
      <c r="L713" t="s">
        <v>185</v>
      </c>
      <c r="M713" t="s">
        <v>198</v>
      </c>
      <c r="N713" t="s">
        <v>187</v>
      </c>
      <c r="O713" t="s">
        <v>188</v>
      </c>
      <c r="P713" t="str">
        <f t="shared" si="49"/>
        <v>JAVIER ARTURO MIRANDA PEREZCaptura de valorEVALUACION ANTERIOR</v>
      </c>
      <c r="Q713" t="str">
        <f>BASE[[#This Row],[NombresCalificado]]&amp;BASE[[#This Row],[TipoEvaluacion]]</f>
        <v>JAVIER ARTURO MIRANDA PEREZEVALUACION ANTERIOR</v>
      </c>
      <c r="R713">
        <v>2</v>
      </c>
      <c r="S713" t="s">
        <v>4</v>
      </c>
      <c r="T713" t="s">
        <v>21</v>
      </c>
      <c r="U713" s="17">
        <v>2</v>
      </c>
      <c r="V713" s="17" t="str" cm="1">
        <f t="array" ref="V713">_xlfn.IFS(U713=0,"Prenovato",U713=1,"Novato",U713=2,"Principiante avanzado",U713=3,"Competente",U713=4,"Proficiente",U713=5,"Master")</f>
        <v>Principiante avanzado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4</v>
      </c>
      <c r="Z713" s="17" t="str" cm="1">
        <f t="array" ref="Z713">_xlfn.IFS(Y713=0,"No evidenciado",Y713=1,"Novato",Y713=2,"Principiante avanzado",Y713=3,"Competente",Y713=4,"Proficiente",Y713=5,"Master")</f>
        <v>Proficiente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2</v>
      </c>
      <c r="AD713" s="17" t="str" cm="1">
        <f t="array" ref="AD713">_xlfn.IFS(AC713=0,"Prenovato",AC713=1,"Novato",AC713=2,"Principiante avanzado",AC713=3,"Competente",AC713=4,"Proficiente",AC713=5,"Master")</f>
        <v>Principiante avanzado</v>
      </c>
      <c r="AE713" s="17" t="s">
        <v>325</v>
      </c>
    </row>
    <row r="714" spans="1:31" x14ac:dyDescent="0.25">
      <c r="A714" t="s">
        <v>207</v>
      </c>
      <c r="B714" t="s">
        <v>213</v>
      </c>
      <c r="C714" t="s">
        <v>192</v>
      </c>
      <c r="D714" t="s">
        <v>216</v>
      </c>
      <c r="E714" t="s">
        <v>205</v>
      </c>
      <c r="F714" t="s">
        <v>211</v>
      </c>
      <c r="G714" t="s">
        <v>309</v>
      </c>
      <c r="H714" s="4"/>
      <c r="I714" s="1">
        <f t="shared" ca="1" si="46"/>
        <v>1483</v>
      </c>
      <c r="J714" s="1" t="str">
        <f t="shared" ca="1" si="47"/>
        <v>3. Mayor a 6 meses</v>
      </c>
      <c r="K714" t="str">
        <f t="shared" si="48"/>
        <v>NO</v>
      </c>
      <c r="L714" t="s">
        <v>185</v>
      </c>
      <c r="M714" t="s">
        <v>323</v>
      </c>
      <c r="N714" t="s">
        <v>188</v>
      </c>
      <c r="O714" t="s">
        <v>188</v>
      </c>
      <c r="P714" t="str">
        <f t="shared" si="49"/>
        <v>JAVIER ARTURO MIRANDA PEREZPrincipios de seguridadEVALUACION ANTERIOR</v>
      </c>
      <c r="Q714" t="str">
        <f>BASE[[#This Row],[NombresCalificado]]&amp;BASE[[#This Row],[TipoEvaluacion]]</f>
        <v>JAVIER ARTURO MIRANDA PEREZEVALUACION ANTERIOR</v>
      </c>
      <c r="R714">
        <v>3</v>
      </c>
      <c r="S714" t="s">
        <v>5</v>
      </c>
      <c r="T714" t="s">
        <v>21</v>
      </c>
      <c r="U714" s="17">
        <v>2</v>
      </c>
      <c r="V714" s="17" t="str" cm="1">
        <f t="array" ref="V714">_xlfn.IFS(U714=0,"Prenovato",U714=1,"Novato",U714=2,"Principiante avanzado",U714=3,"Competente",U714=4,"Proficiente",U714=5,"Master")</f>
        <v>Principiante avanzado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4</v>
      </c>
      <c r="Z714" s="17" t="str" cm="1">
        <f t="array" ref="Z714">_xlfn.IFS(Y714=0,"No evidenciado",Y714=1,"Novato",Y714=2,"Principiante avanzado",Y714=3,"Competente",Y714=4,"Proficiente",Y714=5,"Master")</f>
        <v>Proficiente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2</v>
      </c>
      <c r="AD714" s="17" t="str" cm="1">
        <f t="array" ref="AD714">_xlfn.IFS(AC714=0,"Prenovato",AC714=1,"Novato",AC714=2,"Principiante avanzado",AC714=3,"Competente",AC714=4,"Proficiente",AC714=5,"Master")</f>
        <v>Principiante avanzado</v>
      </c>
      <c r="AE714" s="17" t="s">
        <v>325</v>
      </c>
    </row>
    <row r="715" spans="1:31" x14ac:dyDescent="0.25">
      <c r="A715" t="s">
        <v>207</v>
      </c>
      <c r="B715" t="s">
        <v>213</v>
      </c>
      <c r="C715" t="s">
        <v>192</v>
      </c>
      <c r="D715" t="s">
        <v>216</v>
      </c>
      <c r="E715" t="s">
        <v>205</v>
      </c>
      <c r="F715" t="s">
        <v>211</v>
      </c>
      <c r="G715" t="s">
        <v>309</v>
      </c>
      <c r="H715" s="4"/>
      <c r="I715" s="1">
        <f t="shared" ca="1" si="46"/>
        <v>1483</v>
      </c>
      <c r="J715" s="1" t="str">
        <f t="shared" ca="1" si="47"/>
        <v>3. Mayor a 6 meses</v>
      </c>
      <c r="K715" t="str">
        <f t="shared" si="48"/>
        <v>NO</v>
      </c>
      <c r="L715" t="s">
        <v>185</v>
      </c>
      <c r="M715" t="s">
        <v>322</v>
      </c>
      <c r="N715" t="s">
        <v>29</v>
      </c>
      <c r="O715" t="s">
        <v>29</v>
      </c>
      <c r="P715" t="str">
        <f t="shared" si="49"/>
        <v>JAVIER ARTURO MIRANDA PEREZModelos BancariosEVALUACION ANTERIOR</v>
      </c>
      <c r="Q715" t="str">
        <f>BASE[[#This Row],[NombresCalificado]]&amp;BASE[[#This Row],[TipoEvaluacion]]</f>
        <v>JAVIER ARTURO MIRANDA PEREZEVALUACION ANTERIOR</v>
      </c>
      <c r="R715">
        <v>3</v>
      </c>
      <c r="S715" t="s">
        <v>5</v>
      </c>
      <c r="T715" t="s">
        <v>21</v>
      </c>
      <c r="U715" s="17">
        <v>2</v>
      </c>
      <c r="V715" s="17" t="str" cm="1">
        <f t="array" ref="V715">_xlfn.IFS(U715=0,"Prenovato",U715=1,"Novato",U715=2,"Principiante avanzado",U715=3,"Competente",U715=4,"Proficiente",U715=5,"Master")</f>
        <v>Principiante avanzado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4</v>
      </c>
      <c r="Z715" s="17" t="str" cm="1">
        <f t="array" ref="Z715">_xlfn.IFS(Y715=0,"No evidenciado",Y715=1,"Novato",Y715=2,"Principiante avanzado",Y715=3,"Competente",Y715=4,"Proficiente",Y715=5,"Master")</f>
        <v>Proficiente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2</v>
      </c>
      <c r="AD715" s="17" t="str" cm="1">
        <f t="array" ref="AD715">_xlfn.IFS(AC715=0,"Prenovato",AC715=1,"Novato",AC715=2,"Principiante avanzado",AC715=3,"Competente",AC715=4,"Proficiente",AC715=5,"Master")</f>
        <v>Principiante avanzado</v>
      </c>
      <c r="AE715" s="17" t="s">
        <v>325</v>
      </c>
    </row>
    <row r="716" spans="1:31" x14ac:dyDescent="0.25">
      <c r="A716" t="s">
        <v>204</v>
      </c>
      <c r="B716" t="s">
        <v>210</v>
      </c>
      <c r="C716" t="s">
        <v>185</v>
      </c>
      <c r="D716" t="s">
        <v>216</v>
      </c>
      <c r="E716" t="s">
        <v>246</v>
      </c>
      <c r="F716" t="s">
        <v>278</v>
      </c>
      <c r="G716" t="s">
        <v>310</v>
      </c>
      <c r="H716" s="4"/>
      <c r="I716" s="1">
        <f t="shared" ca="1" si="46"/>
        <v>1483</v>
      </c>
      <c r="J716" s="1" t="str">
        <f t="shared" ca="1" si="47"/>
        <v>3. Mayor a 6 meses</v>
      </c>
      <c r="K716" t="str">
        <f t="shared" si="48"/>
        <v>NO</v>
      </c>
      <c r="L716" t="s">
        <v>186</v>
      </c>
      <c r="M716" t="s">
        <v>319</v>
      </c>
      <c r="N716" t="s">
        <v>187</v>
      </c>
      <c r="O716" t="s">
        <v>188</v>
      </c>
      <c r="P716" t="str">
        <f t="shared" si="49"/>
        <v>SUSAN SILVA RIVERAStory TellingEVALUACION ANTERIOR</v>
      </c>
      <c r="Q716" t="str">
        <f>BASE[[#This Row],[NombresCalificado]]&amp;BASE[[#This Row],[TipoEvaluacion]]</f>
        <v>SUSAN SILVA RIVERAEVALUACION ANTERIOR</v>
      </c>
      <c r="R716">
        <v>2</v>
      </c>
      <c r="S716" t="s">
        <v>4</v>
      </c>
      <c r="T716" t="s">
        <v>21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325</v>
      </c>
    </row>
    <row r="717" spans="1:31" x14ac:dyDescent="0.25">
      <c r="A717" t="s">
        <v>204</v>
      </c>
      <c r="B717" t="s">
        <v>210</v>
      </c>
      <c r="C717" t="s">
        <v>185</v>
      </c>
      <c r="D717" t="s">
        <v>216</v>
      </c>
      <c r="E717" t="s">
        <v>246</v>
      </c>
      <c r="F717" t="s">
        <v>278</v>
      </c>
      <c r="G717" t="s">
        <v>310</v>
      </c>
      <c r="H717" s="4"/>
      <c r="I717" s="1">
        <f t="shared" ca="1" si="46"/>
        <v>1483</v>
      </c>
      <c r="J717" s="1" t="str">
        <f t="shared" ca="1" si="47"/>
        <v>3. Mayor a 6 meses</v>
      </c>
      <c r="K717" t="str">
        <f t="shared" si="48"/>
        <v>NO</v>
      </c>
      <c r="L717" t="s">
        <v>186</v>
      </c>
      <c r="M717" t="s">
        <v>198</v>
      </c>
      <c r="N717" t="s">
        <v>187</v>
      </c>
      <c r="O717" t="s">
        <v>188</v>
      </c>
      <c r="P717" t="str">
        <f t="shared" si="49"/>
        <v>SUSAN SILVA RIVERACaptura de valorEVALUACION ANTERIOR</v>
      </c>
      <c r="Q717" t="str">
        <f>BASE[[#This Row],[NombresCalificado]]&amp;BASE[[#This Row],[TipoEvaluacion]]</f>
        <v>SUSAN SILVA RIVERAEVALUACION ANTERIOR</v>
      </c>
      <c r="R717">
        <v>1</v>
      </c>
      <c r="S717" t="s">
        <v>6</v>
      </c>
      <c r="T717" t="s">
        <v>21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325</v>
      </c>
    </row>
    <row r="718" spans="1:31" x14ac:dyDescent="0.25">
      <c r="A718" t="s">
        <v>204</v>
      </c>
      <c r="B718" t="s">
        <v>210</v>
      </c>
      <c r="C718" t="s">
        <v>185</v>
      </c>
      <c r="D718" t="s">
        <v>216</v>
      </c>
      <c r="E718" t="s">
        <v>246</v>
      </c>
      <c r="F718" t="s">
        <v>278</v>
      </c>
      <c r="G718" t="s">
        <v>310</v>
      </c>
      <c r="H718" s="4"/>
      <c r="I718" s="1">
        <f t="shared" ca="1" si="46"/>
        <v>1483</v>
      </c>
      <c r="J718" s="1" t="str">
        <f t="shared" ca="1" si="47"/>
        <v>3. Mayor a 6 meses</v>
      </c>
      <c r="K718" t="str">
        <f t="shared" si="48"/>
        <v>NO</v>
      </c>
      <c r="L718" t="s">
        <v>186</v>
      </c>
      <c r="M718" t="s">
        <v>320</v>
      </c>
      <c r="N718" t="s">
        <v>188</v>
      </c>
      <c r="O718" t="s">
        <v>188</v>
      </c>
      <c r="P718" t="str">
        <f t="shared" si="49"/>
        <v>SUSAN SILVA RIVERAGestión de cambiosEVALUACION ANTERIOR</v>
      </c>
      <c r="Q718" t="str">
        <f>BASE[[#This Row],[NombresCalificado]]&amp;BASE[[#This Row],[TipoEvaluacion]]</f>
        <v>SUSAN SILVA RIVERAEVALUACION ANTERIOR</v>
      </c>
      <c r="R718">
        <v>1</v>
      </c>
      <c r="S718" t="s">
        <v>6</v>
      </c>
      <c r="T718" t="s">
        <v>21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325</v>
      </c>
    </row>
    <row r="719" spans="1:31" x14ac:dyDescent="0.25">
      <c r="A719" t="s">
        <v>204</v>
      </c>
      <c r="B719" t="s">
        <v>210</v>
      </c>
      <c r="C719" t="s">
        <v>185</v>
      </c>
      <c r="D719" t="s">
        <v>216</v>
      </c>
      <c r="E719" t="s">
        <v>246</v>
      </c>
      <c r="F719" t="s">
        <v>278</v>
      </c>
      <c r="G719" t="s">
        <v>310</v>
      </c>
      <c r="H719" s="4"/>
      <c r="I719" s="1">
        <f t="shared" ca="1" si="46"/>
        <v>1483</v>
      </c>
      <c r="J719" s="1" t="str">
        <f t="shared" ca="1" si="47"/>
        <v>3. Mayor a 6 meses</v>
      </c>
      <c r="K719" t="str">
        <f t="shared" si="48"/>
        <v>NO</v>
      </c>
      <c r="L719" t="s">
        <v>186</v>
      </c>
      <c r="M719" t="s">
        <v>200</v>
      </c>
      <c r="N719" t="s">
        <v>187</v>
      </c>
      <c r="O719" t="s">
        <v>188</v>
      </c>
      <c r="P719" t="str">
        <f t="shared" si="49"/>
        <v>SUSAN SILVA RIVERACustomer ExperienceEVALUACION ANTERIOR</v>
      </c>
      <c r="Q719" t="str">
        <f>BASE[[#This Row],[NombresCalificado]]&amp;BASE[[#This Row],[TipoEvaluacion]]</f>
        <v>SUSAN SILVA RIVERAEVALUACION ANTERIOR</v>
      </c>
      <c r="R719">
        <v>1</v>
      </c>
      <c r="S719" t="s">
        <v>6</v>
      </c>
      <c r="T719" t="s">
        <v>21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325</v>
      </c>
    </row>
    <row r="720" spans="1:31" x14ac:dyDescent="0.25">
      <c r="A720" t="s">
        <v>204</v>
      </c>
      <c r="B720" t="s">
        <v>210</v>
      </c>
      <c r="C720" t="s">
        <v>185</v>
      </c>
      <c r="D720" t="s">
        <v>216</v>
      </c>
      <c r="E720" t="s">
        <v>246</v>
      </c>
      <c r="F720" t="s">
        <v>278</v>
      </c>
      <c r="G720" t="s">
        <v>310</v>
      </c>
      <c r="H720" s="4"/>
      <c r="I720" s="1">
        <f t="shared" ca="1" si="46"/>
        <v>1483</v>
      </c>
      <c r="J720" s="1" t="str">
        <f t="shared" ca="1" si="47"/>
        <v>3. Mayor a 6 meses</v>
      </c>
      <c r="K720" t="str">
        <f t="shared" si="48"/>
        <v>NO</v>
      </c>
      <c r="L720" t="s">
        <v>186</v>
      </c>
      <c r="M720" t="s">
        <v>321</v>
      </c>
      <c r="N720" t="s">
        <v>29</v>
      </c>
      <c r="O720" t="s">
        <v>29</v>
      </c>
      <c r="P720" t="str">
        <f t="shared" si="49"/>
        <v>SUSAN SILVA RIVERAInnovaciónEVALUACION ANTERIOR</v>
      </c>
      <c r="Q720" t="str">
        <f>BASE[[#This Row],[NombresCalificado]]&amp;BASE[[#This Row],[TipoEvaluacion]]</f>
        <v>SUSAN SILVA RIVERAEVALUACION ANTERIOR</v>
      </c>
      <c r="R720">
        <v>2</v>
      </c>
      <c r="S720" t="s">
        <v>4</v>
      </c>
      <c r="T720" t="s">
        <v>21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325</v>
      </c>
    </row>
    <row r="721" spans="1:31" x14ac:dyDescent="0.25">
      <c r="A721" t="s">
        <v>204</v>
      </c>
      <c r="B721" t="s">
        <v>210</v>
      </c>
      <c r="C721" t="s">
        <v>185</v>
      </c>
      <c r="D721" t="s">
        <v>216</v>
      </c>
      <c r="E721" t="s">
        <v>246</v>
      </c>
      <c r="F721" t="s">
        <v>278</v>
      </c>
      <c r="G721" t="s">
        <v>310</v>
      </c>
      <c r="H721" s="4"/>
      <c r="I721" s="1">
        <f t="shared" ref="I721:I784" ca="1" si="50">DATEDIF(H721,TODAY(),"m")</f>
        <v>1483</v>
      </c>
      <c r="J721" s="1" t="str">
        <f t="shared" ref="J721:J784" ca="1" si="51">IF(I721&lt;=3,"1. Menor o igual a 3 meses",IF(I721&lt;=6,"2. Entre 4 - 6 meses","3. Mayor a 6 meses"))</f>
        <v>3. Mayor a 6 meses</v>
      </c>
      <c r="K721" t="str">
        <f t="shared" ref="K721:K784" si="52">IF(COUNTIFS($E$2:$E$1174,E721,$O$2:$O$1174,"PRINCIPAL",$R$2:$R$1174,0)&gt;0,"SI","NO")</f>
        <v>NO</v>
      </c>
      <c r="L721" t="s">
        <v>186</v>
      </c>
      <c r="M721" t="s">
        <v>323</v>
      </c>
      <c r="N721" t="s">
        <v>188</v>
      </c>
      <c r="O721" t="s">
        <v>188</v>
      </c>
      <c r="P721" t="str">
        <f t="shared" ref="P721:P784" si="53">F721&amp;M721&amp;AE721</f>
        <v>SUSAN SILVA RIVERAPrincipios de seguridadEVALUACION ANTERIOR</v>
      </c>
      <c r="Q721" t="str">
        <f>BASE[[#This Row],[NombresCalificado]]&amp;BASE[[#This Row],[TipoEvaluacion]]</f>
        <v>SUSAN SILVA RIVERAEVALUACION ANTERIOR</v>
      </c>
      <c r="R721">
        <v>1</v>
      </c>
      <c r="S721" t="s">
        <v>6</v>
      </c>
      <c r="T721" t="s">
        <v>21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325</v>
      </c>
    </row>
    <row r="722" spans="1:31" x14ac:dyDescent="0.25">
      <c r="A722" t="s">
        <v>204</v>
      </c>
      <c r="B722" t="s">
        <v>210</v>
      </c>
      <c r="C722" t="s">
        <v>185</v>
      </c>
      <c r="D722" t="s">
        <v>216</v>
      </c>
      <c r="E722" t="s">
        <v>246</v>
      </c>
      <c r="F722" t="s">
        <v>278</v>
      </c>
      <c r="G722" t="s">
        <v>310</v>
      </c>
      <c r="H722" s="4"/>
      <c r="I722" s="1">
        <f t="shared" ca="1" si="50"/>
        <v>1483</v>
      </c>
      <c r="J722" s="1" t="str">
        <f t="shared" ca="1" si="51"/>
        <v>3. Mayor a 6 meses</v>
      </c>
      <c r="K722" t="str">
        <f t="shared" si="52"/>
        <v>NO</v>
      </c>
      <c r="L722" t="s">
        <v>186</v>
      </c>
      <c r="M722" t="s">
        <v>322</v>
      </c>
      <c r="N722" t="s">
        <v>29</v>
      </c>
      <c r="O722" t="s">
        <v>29</v>
      </c>
      <c r="P722" t="str">
        <f t="shared" si="53"/>
        <v>SUSAN SILVA RIVERAModelos BancariosEVALUACION ANTERIOR</v>
      </c>
      <c r="Q722" t="str">
        <f>BASE[[#This Row],[NombresCalificado]]&amp;BASE[[#This Row],[TipoEvaluacion]]</f>
        <v>SUSAN SILVA RIVERAEVALUACION ANTERIOR</v>
      </c>
      <c r="R722">
        <v>3</v>
      </c>
      <c r="S722" t="s">
        <v>5</v>
      </c>
      <c r="T722" t="s">
        <v>21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325</v>
      </c>
    </row>
    <row r="723" spans="1:31" x14ac:dyDescent="0.25">
      <c r="A723" t="s">
        <v>204</v>
      </c>
      <c r="B723" t="s">
        <v>210</v>
      </c>
      <c r="C723" t="s">
        <v>185</v>
      </c>
      <c r="D723" t="s">
        <v>216</v>
      </c>
      <c r="E723" t="s">
        <v>246</v>
      </c>
      <c r="F723" t="s">
        <v>278</v>
      </c>
      <c r="G723" t="s">
        <v>310</v>
      </c>
      <c r="H723" s="4"/>
      <c r="I723" s="1">
        <f t="shared" ca="1" si="50"/>
        <v>1483</v>
      </c>
      <c r="J723" s="1" t="str">
        <f t="shared" ca="1" si="51"/>
        <v>3. Mayor a 6 meses</v>
      </c>
      <c r="K723" t="str">
        <f t="shared" si="52"/>
        <v>NO</v>
      </c>
      <c r="L723" t="s">
        <v>186</v>
      </c>
      <c r="M723" t="s">
        <v>324</v>
      </c>
      <c r="N723" t="s">
        <v>29</v>
      </c>
      <c r="O723" t="s">
        <v>29</v>
      </c>
      <c r="P723" t="str">
        <f t="shared" si="53"/>
        <v>SUSAN SILVA RIVERAFrameworks de arquitectura empresarialEVALUACION ANTERIOR</v>
      </c>
      <c r="Q723" t="str">
        <f>BASE[[#This Row],[NombresCalificado]]&amp;BASE[[#This Row],[TipoEvaluacion]]</f>
        <v>SUSAN SILVA RIVERAEVALUACION ANTERIOR</v>
      </c>
      <c r="R723">
        <v>2</v>
      </c>
      <c r="S723" t="s">
        <v>4</v>
      </c>
      <c r="T723" t="s">
        <v>21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325</v>
      </c>
    </row>
    <row r="724" spans="1:31" x14ac:dyDescent="0.25">
      <c r="A724" t="s">
        <v>204</v>
      </c>
      <c r="B724" t="s">
        <v>210</v>
      </c>
      <c r="C724" t="s">
        <v>185</v>
      </c>
      <c r="D724" t="s">
        <v>216</v>
      </c>
      <c r="E724" t="s">
        <v>246</v>
      </c>
      <c r="F724" t="s">
        <v>278</v>
      </c>
      <c r="G724" t="s">
        <v>310</v>
      </c>
      <c r="H724" s="4"/>
      <c r="I724" s="1">
        <f t="shared" ca="1" si="50"/>
        <v>1483</v>
      </c>
      <c r="J724" s="1" t="str">
        <f t="shared" ca="1" si="51"/>
        <v>3. Mayor a 6 meses</v>
      </c>
      <c r="K724" t="str">
        <f t="shared" si="52"/>
        <v>NO</v>
      </c>
      <c r="L724" t="s">
        <v>186</v>
      </c>
      <c r="M724" t="s">
        <v>314</v>
      </c>
      <c r="N724" t="s">
        <v>187</v>
      </c>
      <c r="O724" t="s">
        <v>188</v>
      </c>
      <c r="P724" t="str">
        <f t="shared" si="53"/>
        <v>SUSAN SILVA RIVERASoluciones de industriaEVALUACION ANTERIOR</v>
      </c>
      <c r="Q724" t="str">
        <f>BASE[[#This Row],[NombresCalificado]]&amp;BASE[[#This Row],[TipoEvaluacion]]</f>
        <v>SUSAN SILVA RIVERAEVALUACION ANTERIOR</v>
      </c>
      <c r="R724">
        <v>3</v>
      </c>
      <c r="S724" t="s">
        <v>5</v>
      </c>
      <c r="T724" t="s">
        <v>21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325</v>
      </c>
    </row>
    <row r="725" spans="1:31" x14ac:dyDescent="0.25">
      <c r="A725" t="s">
        <v>204</v>
      </c>
      <c r="B725" t="s">
        <v>210</v>
      </c>
      <c r="C725" t="s">
        <v>185</v>
      </c>
      <c r="D725" t="s">
        <v>216</v>
      </c>
      <c r="E725" t="s">
        <v>246</v>
      </c>
      <c r="F725" t="s">
        <v>278</v>
      </c>
      <c r="G725" t="s">
        <v>310</v>
      </c>
      <c r="H725" s="4"/>
      <c r="I725" s="1">
        <f t="shared" ca="1" si="50"/>
        <v>1483</v>
      </c>
      <c r="J725" s="1" t="str">
        <f t="shared" ca="1" si="51"/>
        <v>3. Mayor a 6 meses</v>
      </c>
      <c r="K725" t="str">
        <f t="shared" si="52"/>
        <v>NO</v>
      </c>
      <c r="L725" t="s">
        <v>186</v>
      </c>
      <c r="M725" t="s">
        <v>313</v>
      </c>
      <c r="N725" t="s">
        <v>188</v>
      </c>
      <c r="O725" t="s">
        <v>188</v>
      </c>
      <c r="P725" t="str">
        <f t="shared" si="53"/>
        <v>SUSAN SILVA RIVERAPatrones de arquitectura tecnológicaEVALUACION ANTERIOR</v>
      </c>
      <c r="Q725" t="str">
        <f>BASE[[#This Row],[NombresCalificado]]&amp;BASE[[#This Row],[TipoEvaluacion]]</f>
        <v>SUSAN SILVA RIVERAEVALUACION ANTERIOR</v>
      </c>
      <c r="R725">
        <v>2</v>
      </c>
      <c r="S725" t="s">
        <v>4</v>
      </c>
      <c r="T725" t="s">
        <v>21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325</v>
      </c>
    </row>
    <row r="726" spans="1:31" x14ac:dyDescent="0.25">
      <c r="A726" t="s">
        <v>204</v>
      </c>
      <c r="B726" t="s">
        <v>210</v>
      </c>
      <c r="C726" t="s">
        <v>185</v>
      </c>
      <c r="D726" t="s">
        <v>216</v>
      </c>
      <c r="E726" t="s">
        <v>246</v>
      </c>
      <c r="F726" t="s">
        <v>278</v>
      </c>
      <c r="G726" t="s">
        <v>310</v>
      </c>
      <c r="H726" s="4"/>
      <c r="I726" s="1">
        <f t="shared" ca="1" si="50"/>
        <v>1483</v>
      </c>
      <c r="J726" s="1" t="str">
        <f t="shared" ca="1" si="51"/>
        <v>3. Mayor a 6 meses</v>
      </c>
      <c r="K726" t="str">
        <f t="shared" si="52"/>
        <v>NO</v>
      </c>
      <c r="L726" t="s">
        <v>186</v>
      </c>
      <c r="M726" t="s">
        <v>197</v>
      </c>
      <c r="N726" t="s">
        <v>187</v>
      </c>
      <c r="O726" t="s">
        <v>188</v>
      </c>
      <c r="P726" t="str">
        <f t="shared" si="53"/>
        <v>SUSAN SILVA RIVERAArquitectura de datos BCPEVALUACION ANTERIOR</v>
      </c>
      <c r="Q726" t="str">
        <f>BASE[[#This Row],[NombresCalificado]]&amp;BASE[[#This Row],[TipoEvaluacion]]</f>
        <v>SUSAN SILVA RIVERAEVALUACION ANTERIOR</v>
      </c>
      <c r="R726">
        <v>3</v>
      </c>
      <c r="S726" t="s">
        <v>5</v>
      </c>
      <c r="T726" t="s">
        <v>21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325</v>
      </c>
    </row>
    <row r="727" spans="1:31" x14ac:dyDescent="0.25">
      <c r="A727" t="s">
        <v>204</v>
      </c>
      <c r="B727" t="s">
        <v>210</v>
      </c>
      <c r="C727" t="s">
        <v>185</v>
      </c>
      <c r="D727" t="s">
        <v>216</v>
      </c>
      <c r="E727" t="s">
        <v>246</v>
      </c>
      <c r="F727" t="s">
        <v>278</v>
      </c>
      <c r="G727" t="s">
        <v>310</v>
      </c>
      <c r="H727" s="4"/>
      <c r="I727" s="1">
        <f t="shared" ca="1" si="50"/>
        <v>1483</v>
      </c>
      <c r="J727" s="1" t="str">
        <f t="shared" ca="1" si="51"/>
        <v>3. Mayor a 6 meses</v>
      </c>
      <c r="K727" t="str">
        <f t="shared" si="52"/>
        <v>NO</v>
      </c>
      <c r="L727" t="s">
        <v>186</v>
      </c>
      <c r="M727" t="s">
        <v>316</v>
      </c>
      <c r="N727" t="s">
        <v>187</v>
      </c>
      <c r="O727" t="s">
        <v>188</v>
      </c>
      <c r="P727" t="str">
        <f t="shared" si="53"/>
        <v>SUSAN SILVA RIVERAPlataforma de soluciones BCPEVALUACION ANTERIOR</v>
      </c>
      <c r="Q727" t="str">
        <f>BASE[[#This Row],[NombresCalificado]]&amp;BASE[[#This Row],[TipoEvaluacion]]</f>
        <v>SUSAN SILVA RIVERAEVALUACION ANTERIOR</v>
      </c>
      <c r="R727">
        <v>3</v>
      </c>
      <c r="S727" t="s">
        <v>5</v>
      </c>
      <c r="T727" t="s">
        <v>21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325</v>
      </c>
    </row>
    <row r="728" spans="1:31" x14ac:dyDescent="0.25">
      <c r="A728" t="s">
        <v>204</v>
      </c>
      <c r="B728" t="s">
        <v>210</v>
      </c>
      <c r="C728" t="s">
        <v>185</v>
      </c>
      <c r="D728" t="s">
        <v>216</v>
      </c>
      <c r="E728" t="s">
        <v>246</v>
      </c>
      <c r="F728" t="s">
        <v>278</v>
      </c>
      <c r="G728" t="s">
        <v>310</v>
      </c>
      <c r="H728" s="4"/>
      <c r="I728" s="1">
        <f t="shared" ca="1" si="50"/>
        <v>1483</v>
      </c>
      <c r="J728" s="1" t="str">
        <f t="shared" ca="1" si="51"/>
        <v>3. Mayor a 6 meses</v>
      </c>
      <c r="K728" t="str">
        <f t="shared" si="52"/>
        <v>NO</v>
      </c>
      <c r="L728" t="s">
        <v>186</v>
      </c>
      <c r="M728" t="s">
        <v>315</v>
      </c>
      <c r="N728" t="s">
        <v>29</v>
      </c>
      <c r="O728" t="s">
        <v>29</v>
      </c>
      <c r="P728" t="str">
        <f t="shared" si="53"/>
        <v>SUSAN SILVA RIVERAModeladoEVALUACION ANTERIOR</v>
      </c>
      <c r="Q728" t="str">
        <f>BASE[[#This Row],[NombresCalificado]]&amp;BASE[[#This Row],[TipoEvaluacion]]</f>
        <v>SUSAN SILVA RIVERAEVALUACION ANTERIOR</v>
      </c>
      <c r="R728">
        <v>2</v>
      </c>
      <c r="S728" t="s">
        <v>4</v>
      </c>
      <c r="T728" t="s">
        <v>21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325</v>
      </c>
    </row>
    <row r="729" spans="1:31" x14ac:dyDescent="0.25">
      <c r="A729" t="s">
        <v>204</v>
      </c>
      <c r="B729" t="s">
        <v>210</v>
      </c>
      <c r="C729" t="s">
        <v>185</v>
      </c>
      <c r="D729" t="s">
        <v>216</v>
      </c>
      <c r="E729" t="s">
        <v>246</v>
      </c>
      <c r="F729" t="s">
        <v>278</v>
      </c>
      <c r="G729" t="s">
        <v>310</v>
      </c>
      <c r="H729" s="4"/>
      <c r="I729" s="1">
        <f t="shared" ca="1" si="50"/>
        <v>1483</v>
      </c>
      <c r="J729" s="1" t="str">
        <f t="shared" ca="1" si="51"/>
        <v>3. Mayor a 6 meses</v>
      </c>
      <c r="K729" t="str">
        <f t="shared" si="52"/>
        <v>NO</v>
      </c>
      <c r="L729" t="s">
        <v>186</v>
      </c>
      <c r="M729" t="s">
        <v>199</v>
      </c>
      <c r="N729" t="s">
        <v>188</v>
      </c>
      <c r="O729" t="s">
        <v>188</v>
      </c>
      <c r="P729" t="str">
        <f t="shared" si="53"/>
        <v>SUSAN SILVA RIVERAComplianceEVALUACION ANTERIOR</v>
      </c>
      <c r="Q729" t="str">
        <f>BASE[[#This Row],[NombresCalificado]]&amp;BASE[[#This Row],[TipoEvaluacion]]</f>
        <v>SUSAN SILVA RIVERAEVALUACION ANTERIOR</v>
      </c>
      <c r="R729">
        <v>3</v>
      </c>
      <c r="S729" t="s">
        <v>5</v>
      </c>
      <c r="T729" t="s">
        <v>21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325</v>
      </c>
    </row>
    <row r="730" spans="1:31" x14ac:dyDescent="0.25">
      <c r="A730" t="s">
        <v>204</v>
      </c>
      <c r="B730" t="s">
        <v>210</v>
      </c>
      <c r="C730" t="s">
        <v>185</v>
      </c>
      <c r="D730" t="s">
        <v>216</v>
      </c>
      <c r="E730" t="s">
        <v>246</v>
      </c>
      <c r="F730" t="s">
        <v>278</v>
      </c>
      <c r="G730" t="s">
        <v>310</v>
      </c>
      <c r="H730" s="4"/>
      <c r="I730" s="1">
        <f t="shared" ca="1" si="50"/>
        <v>1483</v>
      </c>
      <c r="J730" s="1" t="str">
        <f t="shared" ca="1" si="51"/>
        <v>3. Mayor a 6 meses</v>
      </c>
      <c r="K730" t="str">
        <f t="shared" si="52"/>
        <v>NO</v>
      </c>
      <c r="L730" t="s">
        <v>186</v>
      </c>
      <c r="M730" t="s">
        <v>318</v>
      </c>
      <c r="N730" t="s">
        <v>188</v>
      </c>
      <c r="O730" t="s">
        <v>188</v>
      </c>
      <c r="P730" t="str">
        <f t="shared" si="53"/>
        <v>SUSAN SILVA RIVERAEvolución ágil de productos digitalesEVALUACION ANTERIOR</v>
      </c>
      <c r="Q730" t="str">
        <f>BASE[[#This Row],[NombresCalificado]]&amp;BASE[[#This Row],[TipoEvaluacion]]</f>
        <v>SUSAN SILVA RIVERAEVALUACION ANTERIOR</v>
      </c>
      <c r="R730">
        <v>2</v>
      </c>
      <c r="S730" t="s">
        <v>4</v>
      </c>
      <c r="T730" t="s">
        <v>21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325</v>
      </c>
    </row>
    <row r="731" spans="1:31" x14ac:dyDescent="0.25">
      <c r="A731" t="s">
        <v>204</v>
      </c>
      <c r="B731" t="s">
        <v>210</v>
      </c>
      <c r="C731" t="s">
        <v>185</v>
      </c>
      <c r="D731" t="s">
        <v>216</v>
      </c>
      <c r="E731" t="s">
        <v>246</v>
      </c>
      <c r="F731" t="s">
        <v>278</v>
      </c>
      <c r="G731" t="s">
        <v>310</v>
      </c>
      <c r="H731" s="4"/>
      <c r="I731" s="1">
        <f t="shared" ca="1" si="50"/>
        <v>1483</v>
      </c>
      <c r="J731" s="1" t="str">
        <f t="shared" ca="1" si="51"/>
        <v>3. Mayor a 6 meses</v>
      </c>
      <c r="K731" t="str">
        <f t="shared" si="52"/>
        <v>NO</v>
      </c>
      <c r="L731" t="s">
        <v>186</v>
      </c>
      <c r="M731" t="s">
        <v>317</v>
      </c>
      <c r="N731" t="s">
        <v>29</v>
      </c>
      <c r="O731" t="s">
        <v>29</v>
      </c>
      <c r="P731" t="str">
        <f t="shared" si="53"/>
        <v>SUSAN SILVA RIVERANegocio bancarioEVALUACION ANTERIOR</v>
      </c>
      <c r="Q731" t="str">
        <f>BASE[[#This Row],[NombresCalificado]]&amp;BASE[[#This Row],[TipoEvaluacion]]</f>
        <v>SUSAN SILVA RIVERAEVALUACION ANTERIOR</v>
      </c>
      <c r="R731">
        <v>3</v>
      </c>
      <c r="S731" t="s">
        <v>5</v>
      </c>
      <c r="T731" t="s">
        <v>21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325</v>
      </c>
    </row>
    <row r="732" spans="1:31" x14ac:dyDescent="0.25">
      <c r="A732" t="s">
        <v>204</v>
      </c>
      <c r="B732" t="s">
        <v>210</v>
      </c>
      <c r="C732" t="s">
        <v>185</v>
      </c>
      <c r="D732" t="s">
        <v>216</v>
      </c>
      <c r="E732" t="s">
        <v>246</v>
      </c>
      <c r="F732" t="s">
        <v>278</v>
      </c>
      <c r="G732" t="s">
        <v>310</v>
      </c>
      <c r="H732" s="4"/>
      <c r="I732" s="1">
        <f t="shared" ca="1" si="50"/>
        <v>1483</v>
      </c>
      <c r="J732" s="1" t="str">
        <f t="shared" ca="1" si="51"/>
        <v>3. Mayor a 6 meses</v>
      </c>
      <c r="K732" t="str">
        <f t="shared" si="52"/>
        <v>NO</v>
      </c>
      <c r="L732" t="s">
        <v>186</v>
      </c>
      <c r="M732" t="s">
        <v>193</v>
      </c>
      <c r="N732" t="s">
        <v>188</v>
      </c>
      <c r="O732" t="s">
        <v>188</v>
      </c>
      <c r="P732" t="str">
        <f t="shared" si="53"/>
        <v>SUSAN SILVA RIVERACloudEVALUACION ANTERIOR</v>
      </c>
      <c r="Q732" t="str">
        <f>BASE[[#This Row],[NombresCalificado]]&amp;BASE[[#This Row],[TipoEvaluacion]]</f>
        <v>SUSAN SILVA RIVERAEVALUACION ANTERIOR</v>
      </c>
      <c r="R732">
        <v>1</v>
      </c>
      <c r="S732" t="s">
        <v>6</v>
      </c>
      <c r="T732" t="s">
        <v>21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325</v>
      </c>
    </row>
    <row r="733" spans="1:31" x14ac:dyDescent="0.25">
      <c r="A733" t="s">
        <v>208</v>
      </c>
      <c r="B733" t="s">
        <v>214</v>
      </c>
      <c r="C733" t="s">
        <v>192</v>
      </c>
      <c r="D733" t="s">
        <v>216</v>
      </c>
      <c r="E733" t="s">
        <v>209</v>
      </c>
      <c r="F733" t="s">
        <v>215</v>
      </c>
      <c r="G733" t="s">
        <v>281</v>
      </c>
      <c r="H733" s="4"/>
      <c r="I733" s="1">
        <f t="shared" ca="1" si="50"/>
        <v>1483</v>
      </c>
      <c r="J733" s="1" t="str">
        <f t="shared" ca="1" si="51"/>
        <v>3. Mayor a 6 meses</v>
      </c>
      <c r="K733" t="str">
        <f t="shared" si="52"/>
        <v>NO</v>
      </c>
      <c r="L733" t="s">
        <v>185</v>
      </c>
      <c r="M733" t="s">
        <v>193</v>
      </c>
      <c r="N733" t="s">
        <v>188</v>
      </c>
      <c r="O733" t="s">
        <v>188</v>
      </c>
      <c r="P733" t="str">
        <f t="shared" si="53"/>
        <v>MAURICIO JAVIER CARBAJAL CORDOVACloudEVALUACIÓN</v>
      </c>
      <c r="Q733" t="str">
        <f>BASE[[#This Row],[NombresCalificado]]&amp;BASE[[#This Row],[TipoEvaluacion]]</f>
        <v>MAURICIO JAVIER CARBAJAL CORDOVAEVALUACIÓN</v>
      </c>
      <c r="R733">
        <v>2</v>
      </c>
      <c r="S733" t="s">
        <v>4</v>
      </c>
      <c r="T733" t="s">
        <v>21</v>
      </c>
      <c r="U733" s="17">
        <v>2</v>
      </c>
      <c r="V733" s="17" t="str" cm="1">
        <f t="array" ref="V733">_xlfn.IFS(U733=0,"Prenovato",U733=1,"Novato",U733=2,"Principiante avanzado",U733=3,"Competente",U733=4,"Proficiente",U733=5,"Master")</f>
        <v>Principiante avanzado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326</v>
      </c>
    </row>
    <row r="734" spans="1:31" x14ac:dyDescent="0.25">
      <c r="A734" t="s">
        <v>208</v>
      </c>
      <c r="B734" t="s">
        <v>214</v>
      </c>
      <c r="C734" t="s">
        <v>192</v>
      </c>
      <c r="D734" t="s">
        <v>216</v>
      </c>
      <c r="E734" t="s">
        <v>209</v>
      </c>
      <c r="F734" t="s">
        <v>215</v>
      </c>
      <c r="G734" t="s">
        <v>281</v>
      </c>
      <c r="H734" s="4"/>
      <c r="I734" s="1">
        <f t="shared" ca="1" si="50"/>
        <v>1483</v>
      </c>
      <c r="J734" s="1" t="str">
        <f t="shared" ca="1" si="51"/>
        <v>3. Mayor a 6 meses</v>
      </c>
      <c r="K734" t="str">
        <f t="shared" si="52"/>
        <v>NO</v>
      </c>
      <c r="L734" t="s">
        <v>185</v>
      </c>
      <c r="M734" t="s">
        <v>324</v>
      </c>
      <c r="N734" t="s">
        <v>29</v>
      </c>
      <c r="O734" t="s">
        <v>29</v>
      </c>
      <c r="P734" t="str">
        <f t="shared" si="53"/>
        <v>MAURICIO JAVIER CARBAJAL CORDOVAFrameworks de arquitectura empresarialEVALUACIÓN</v>
      </c>
      <c r="Q734" t="str">
        <f>BASE[[#This Row],[NombresCalificado]]&amp;BASE[[#This Row],[TipoEvaluacion]]</f>
        <v>MAURICIO JAVIER CARBAJAL CORDOVAEVALUACIÓN</v>
      </c>
      <c r="R734">
        <v>3</v>
      </c>
      <c r="S734" t="s">
        <v>5</v>
      </c>
      <c r="T734" t="s">
        <v>21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326</v>
      </c>
    </row>
    <row r="735" spans="1:31" x14ac:dyDescent="0.25">
      <c r="A735" t="s">
        <v>208</v>
      </c>
      <c r="B735" t="s">
        <v>214</v>
      </c>
      <c r="C735" t="s">
        <v>192</v>
      </c>
      <c r="D735" t="s">
        <v>216</v>
      </c>
      <c r="E735" t="s">
        <v>209</v>
      </c>
      <c r="F735" t="s">
        <v>215</v>
      </c>
      <c r="G735" t="s">
        <v>281</v>
      </c>
      <c r="H735" s="4"/>
      <c r="I735" s="1">
        <f t="shared" ca="1" si="50"/>
        <v>1483</v>
      </c>
      <c r="J735" s="1" t="str">
        <f t="shared" ca="1" si="51"/>
        <v>3. Mayor a 6 meses</v>
      </c>
      <c r="K735" t="str">
        <f t="shared" si="52"/>
        <v>NO</v>
      </c>
      <c r="L735" t="s">
        <v>185</v>
      </c>
      <c r="M735" t="s">
        <v>322</v>
      </c>
      <c r="N735" t="s">
        <v>29</v>
      </c>
      <c r="O735" t="s">
        <v>29</v>
      </c>
      <c r="P735" t="str">
        <f t="shared" si="53"/>
        <v>MAURICIO JAVIER CARBAJAL CORDOVAModelos BancariosEVALUACIÓN</v>
      </c>
      <c r="Q735" t="str">
        <f>BASE[[#This Row],[NombresCalificado]]&amp;BASE[[#This Row],[TipoEvaluacion]]</f>
        <v>MAURICIO JAVIER CARBAJAL CORDOVAEVALUACIÓN</v>
      </c>
      <c r="R735">
        <v>3</v>
      </c>
      <c r="S735" t="s">
        <v>5</v>
      </c>
      <c r="T735" t="s">
        <v>21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326</v>
      </c>
    </row>
    <row r="736" spans="1:31" x14ac:dyDescent="0.25">
      <c r="A736" t="s">
        <v>208</v>
      </c>
      <c r="B736" t="s">
        <v>214</v>
      </c>
      <c r="C736" t="s">
        <v>192</v>
      </c>
      <c r="D736" t="s">
        <v>216</v>
      </c>
      <c r="E736" t="s">
        <v>209</v>
      </c>
      <c r="F736" t="s">
        <v>215</v>
      </c>
      <c r="G736" t="s">
        <v>281</v>
      </c>
      <c r="H736" s="4"/>
      <c r="I736" s="1">
        <f t="shared" ca="1" si="50"/>
        <v>1483</v>
      </c>
      <c r="J736" s="1" t="str">
        <f t="shared" ca="1" si="51"/>
        <v>3. Mayor a 6 meses</v>
      </c>
      <c r="K736" t="str">
        <f t="shared" si="52"/>
        <v>NO</v>
      </c>
      <c r="L736" t="s">
        <v>185</v>
      </c>
      <c r="M736" t="s">
        <v>314</v>
      </c>
      <c r="N736" t="s">
        <v>187</v>
      </c>
      <c r="O736" t="s">
        <v>188</v>
      </c>
      <c r="P736" t="str">
        <f t="shared" si="53"/>
        <v>MAURICIO JAVIER CARBAJAL CORDOVASoluciones de industriaEVALUACIÓN</v>
      </c>
      <c r="Q736" t="str">
        <f>BASE[[#This Row],[NombresCalificado]]&amp;BASE[[#This Row],[TipoEvaluacion]]</f>
        <v>MAURICIO JAVIER CARBAJAL CORDOVAEVALUACIÓN</v>
      </c>
      <c r="R736">
        <v>4</v>
      </c>
      <c r="S736" t="s">
        <v>7</v>
      </c>
      <c r="T736" t="s">
        <v>21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326</v>
      </c>
    </row>
    <row r="737" spans="1:31" x14ac:dyDescent="0.25">
      <c r="A737" t="s">
        <v>208</v>
      </c>
      <c r="B737" t="s">
        <v>214</v>
      </c>
      <c r="C737" t="s">
        <v>192</v>
      </c>
      <c r="D737" t="s">
        <v>216</v>
      </c>
      <c r="E737" t="s">
        <v>209</v>
      </c>
      <c r="F737" t="s">
        <v>215</v>
      </c>
      <c r="G737" t="s">
        <v>281</v>
      </c>
      <c r="H737" s="4"/>
      <c r="I737" s="1">
        <f t="shared" ca="1" si="50"/>
        <v>1483</v>
      </c>
      <c r="J737" s="1" t="str">
        <f t="shared" ca="1" si="51"/>
        <v>3. Mayor a 6 meses</v>
      </c>
      <c r="K737" t="str">
        <f t="shared" si="52"/>
        <v>NO</v>
      </c>
      <c r="L737" t="s">
        <v>185</v>
      </c>
      <c r="M737" t="s">
        <v>313</v>
      </c>
      <c r="N737" t="s">
        <v>188</v>
      </c>
      <c r="O737" t="s">
        <v>188</v>
      </c>
      <c r="P737" t="str">
        <f t="shared" si="53"/>
        <v>MAURICIO JAVIER CARBAJAL CORDOVAPatrones de arquitectura tecnológicaEVALUACIÓN</v>
      </c>
      <c r="Q737" t="str">
        <f>BASE[[#This Row],[NombresCalificado]]&amp;BASE[[#This Row],[TipoEvaluacion]]</f>
        <v>MAURICIO JAVIER CARBAJAL CORDOVAEVALUACIÓN</v>
      </c>
      <c r="R737">
        <v>3</v>
      </c>
      <c r="S737" t="s">
        <v>5</v>
      </c>
      <c r="T737" t="s">
        <v>21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326</v>
      </c>
    </row>
    <row r="738" spans="1:31" x14ac:dyDescent="0.25">
      <c r="A738" t="s">
        <v>208</v>
      </c>
      <c r="B738" t="s">
        <v>214</v>
      </c>
      <c r="C738" t="s">
        <v>192</v>
      </c>
      <c r="D738" t="s">
        <v>216</v>
      </c>
      <c r="E738" t="s">
        <v>209</v>
      </c>
      <c r="F738" t="s">
        <v>215</v>
      </c>
      <c r="G738" t="s">
        <v>281</v>
      </c>
      <c r="H738" s="4"/>
      <c r="I738" s="1">
        <f t="shared" ca="1" si="50"/>
        <v>1483</v>
      </c>
      <c r="J738" s="1" t="str">
        <f t="shared" ca="1" si="51"/>
        <v>3. Mayor a 6 meses</v>
      </c>
      <c r="K738" t="str">
        <f t="shared" si="52"/>
        <v>NO</v>
      </c>
      <c r="L738" t="s">
        <v>185</v>
      </c>
      <c r="M738" t="s">
        <v>315</v>
      </c>
      <c r="N738" t="s">
        <v>29</v>
      </c>
      <c r="O738" t="s">
        <v>29</v>
      </c>
      <c r="P738" t="str">
        <f t="shared" si="53"/>
        <v>MAURICIO JAVIER CARBAJAL CORDOVAModeladoEVALUACIÓN</v>
      </c>
      <c r="Q738" t="str">
        <f>BASE[[#This Row],[NombresCalificado]]&amp;BASE[[#This Row],[TipoEvaluacion]]</f>
        <v>MAURICIO JAVIER CARBAJAL CORDOVAEVALUACIÓN</v>
      </c>
      <c r="R738">
        <v>3</v>
      </c>
      <c r="S738" t="s">
        <v>5</v>
      </c>
      <c r="T738" t="s">
        <v>21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326</v>
      </c>
    </row>
    <row r="739" spans="1:31" x14ac:dyDescent="0.25">
      <c r="A739" t="s">
        <v>208</v>
      </c>
      <c r="B739" t="s">
        <v>214</v>
      </c>
      <c r="C739" t="s">
        <v>192</v>
      </c>
      <c r="D739" t="s">
        <v>216</v>
      </c>
      <c r="E739" t="s">
        <v>209</v>
      </c>
      <c r="F739" t="s">
        <v>215</v>
      </c>
      <c r="G739" t="s">
        <v>281</v>
      </c>
      <c r="H739" s="4"/>
      <c r="I739" s="1">
        <f t="shared" ca="1" si="50"/>
        <v>1483</v>
      </c>
      <c r="J739" s="1" t="str">
        <f t="shared" ca="1" si="51"/>
        <v>3. Mayor a 6 meses</v>
      </c>
      <c r="K739" t="str">
        <f t="shared" si="52"/>
        <v>NO</v>
      </c>
      <c r="L739" t="s">
        <v>185</v>
      </c>
      <c r="M739" t="s">
        <v>316</v>
      </c>
      <c r="N739" t="s">
        <v>187</v>
      </c>
      <c r="O739" t="s">
        <v>188</v>
      </c>
      <c r="P739" t="str">
        <f t="shared" si="53"/>
        <v>MAURICIO JAVIER CARBAJAL CORDOVAPlataforma de soluciones BCPEVALUACIÓN</v>
      </c>
      <c r="Q739" t="str">
        <f>BASE[[#This Row],[NombresCalificado]]&amp;BASE[[#This Row],[TipoEvaluacion]]</f>
        <v>MAURICIO JAVIER CARBAJAL CORDOVAEVALUACIÓN</v>
      </c>
      <c r="R739">
        <v>4</v>
      </c>
      <c r="S739" t="s">
        <v>7</v>
      </c>
      <c r="T739" t="s">
        <v>21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326</v>
      </c>
    </row>
    <row r="740" spans="1:31" x14ac:dyDescent="0.25">
      <c r="A740" t="s">
        <v>208</v>
      </c>
      <c r="B740" t="s">
        <v>214</v>
      </c>
      <c r="C740" t="s">
        <v>192</v>
      </c>
      <c r="D740" t="s">
        <v>216</v>
      </c>
      <c r="E740" t="s">
        <v>209</v>
      </c>
      <c r="F740" t="s">
        <v>215</v>
      </c>
      <c r="G740" t="s">
        <v>281</v>
      </c>
      <c r="H740" s="4"/>
      <c r="I740" s="1">
        <f t="shared" ca="1" si="50"/>
        <v>1483</v>
      </c>
      <c r="J740" s="1" t="str">
        <f t="shared" ca="1" si="51"/>
        <v>3. Mayor a 6 meses</v>
      </c>
      <c r="K740" t="str">
        <f t="shared" si="52"/>
        <v>NO</v>
      </c>
      <c r="L740" t="s">
        <v>185</v>
      </c>
      <c r="M740" t="s">
        <v>197</v>
      </c>
      <c r="N740" t="s">
        <v>187</v>
      </c>
      <c r="O740" t="s">
        <v>188</v>
      </c>
      <c r="P740" t="str">
        <f t="shared" si="53"/>
        <v>MAURICIO JAVIER CARBAJAL CORDOVAArquitectura de datos BCPEVALUACIÓN</v>
      </c>
      <c r="Q740" t="str">
        <f>BASE[[#This Row],[NombresCalificado]]&amp;BASE[[#This Row],[TipoEvaluacion]]</f>
        <v>MAURICIO JAVIER CARBAJAL CORDOVAEVALUACIÓN</v>
      </c>
      <c r="R740">
        <v>3</v>
      </c>
      <c r="S740" t="s">
        <v>5</v>
      </c>
      <c r="T740" t="s">
        <v>21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326</v>
      </c>
    </row>
    <row r="741" spans="1:31" x14ac:dyDescent="0.25">
      <c r="A741" t="s">
        <v>208</v>
      </c>
      <c r="B741" t="s">
        <v>214</v>
      </c>
      <c r="C741" t="s">
        <v>192</v>
      </c>
      <c r="D741" t="s">
        <v>216</v>
      </c>
      <c r="E741" t="s">
        <v>209</v>
      </c>
      <c r="F741" t="s">
        <v>215</v>
      </c>
      <c r="G741" t="s">
        <v>281</v>
      </c>
      <c r="H741" s="4"/>
      <c r="I741" s="1">
        <f t="shared" ca="1" si="50"/>
        <v>1483</v>
      </c>
      <c r="J741" s="1" t="str">
        <f t="shared" ca="1" si="51"/>
        <v>3. Mayor a 6 meses</v>
      </c>
      <c r="K741" t="str">
        <f t="shared" si="52"/>
        <v>NO</v>
      </c>
      <c r="L741" t="s">
        <v>185</v>
      </c>
      <c r="M741" t="s">
        <v>318</v>
      </c>
      <c r="N741" t="s">
        <v>188</v>
      </c>
      <c r="O741" t="s">
        <v>188</v>
      </c>
      <c r="P741" t="str">
        <f t="shared" si="53"/>
        <v>MAURICIO JAVIER CARBAJAL CORDOVAEvolución ágil de productos digitalesEVALUACIÓN</v>
      </c>
      <c r="Q741" t="str">
        <f>BASE[[#This Row],[NombresCalificado]]&amp;BASE[[#This Row],[TipoEvaluacion]]</f>
        <v>MAURICIO JAVIER CARBAJAL CORDOVAEVALUACIÓN</v>
      </c>
      <c r="R741">
        <v>2</v>
      </c>
      <c r="S741" t="s">
        <v>4</v>
      </c>
      <c r="T741" t="s">
        <v>21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326</v>
      </c>
    </row>
    <row r="742" spans="1:31" x14ac:dyDescent="0.25">
      <c r="A742" t="s">
        <v>208</v>
      </c>
      <c r="B742" t="s">
        <v>214</v>
      </c>
      <c r="C742" t="s">
        <v>192</v>
      </c>
      <c r="D742" t="s">
        <v>216</v>
      </c>
      <c r="E742" t="s">
        <v>209</v>
      </c>
      <c r="F742" t="s">
        <v>215</v>
      </c>
      <c r="G742" t="s">
        <v>281</v>
      </c>
      <c r="H742" s="4"/>
      <c r="I742" s="1">
        <f t="shared" ca="1" si="50"/>
        <v>1483</v>
      </c>
      <c r="J742" s="1" t="str">
        <f t="shared" ca="1" si="51"/>
        <v>3. Mayor a 6 meses</v>
      </c>
      <c r="K742" t="str">
        <f t="shared" si="52"/>
        <v>NO</v>
      </c>
      <c r="L742" t="s">
        <v>185</v>
      </c>
      <c r="M742" t="s">
        <v>317</v>
      </c>
      <c r="N742" t="s">
        <v>29</v>
      </c>
      <c r="O742" t="s">
        <v>29</v>
      </c>
      <c r="P742" t="str">
        <f t="shared" si="53"/>
        <v>MAURICIO JAVIER CARBAJAL CORDOVANegocio bancarioEVALUACIÓN</v>
      </c>
      <c r="Q742" t="str">
        <f>BASE[[#This Row],[NombresCalificado]]&amp;BASE[[#This Row],[TipoEvaluacion]]</f>
        <v>MAURICIO JAVIER CARBAJAL CORDOVAEVALUACIÓN</v>
      </c>
      <c r="R742">
        <v>4</v>
      </c>
      <c r="S742" t="s">
        <v>7</v>
      </c>
      <c r="T742" t="s">
        <v>21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326</v>
      </c>
    </row>
    <row r="743" spans="1:31" x14ac:dyDescent="0.25">
      <c r="A743" t="s">
        <v>208</v>
      </c>
      <c r="B743" t="s">
        <v>214</v>
      </c>
      <c r="C743" t="s">
        <v>192</v>
      </c>
      <c r="D743" t="s">
        <v>216</v>
      </c>
      <c r="E743" t="s">
        <v>209</v>
      </c>
      <c r="F743" t="s">
        <v>215</v>
      </c>
      <c r="G743" t="s">
        <v>281</v>
      </c>
      <c r="H743" s="4"/>
      <c r="I743" s="1">
        <f t="shared" ca="1" si="50"/>
        <v>1483</v>
      </c>
      <c r="J743" s="1" t="str">
        <f t="shared" ca="1" si="51"/>
        <v>3. Mayor a 6 meses</v>
      </c>
      <c r="K743" t="str">
        <f t="shared" si="52"/>
        <v>NO</v>
      </c>
      <c r="L743" t="s">
        <v>185</v>
      </c>
      <c r="M743" t="s">
        <v>199</v>
      </c>
      <c r="N743" t="s">
        <v>188</v>
      </c>
      <c r="O743" t="s">
        <v>188</v>
      </c>
      <c r="P743" t="str">
        <f t="shared" si="53"/>
        <v>MAURICIO JAVIER CARBAJAL CORDOVAComplianceEVALUACIÓN</v>
      </c>
      <c r="Q743" t="str">
        <f>BASE[[#This Row],[NombresCalificado]]&amp;BASE[[#This Row],[TipoEvaluacion]]</f>
        <v>MAURICIO JAVIER CARBAJAL CORDOVAEVALUACIÓN</v>
      </c>
      <c r="R743">
        <v>4</v>
      </c>
      <c r="S743" t="s">
        <v>7</v>
      </c>
      <c r="T743" t="s">
        <v>21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326</v>
      </c>
    </row>
    <row r="744" spans="1:31" x14ac:dyDescent="0.25">
      <c r="A744" t="s">
        <v>208</v>
      </c>
      <c r="B744" t="s">
        <v>214</v>
      </c>
      <c r="C744" t="s">
        <v>192</v>
      </c>
      <c r="D744" t="s">
        <v>216</v>
      </c>
      <c r="E744" t="s">
        <v>209</v>
      </c>
      <c r="F744" t="s">
        <v>215</v>
      </c>
      <c r="G744" t="s">
        <v>281</v>
      </c>
      <c r="H744" s="4"/>
      <c r="I744" s="1">
        <f t="shared" ca="1" si="50"/>
        <v>1483</v>
      </c>
      <c r="J744" s="1" t="str">
        <f t="shared" ca="1" si="51"/>
        <v>3. Mayor a 6 meses</v>
      </c>
      <c r="K744" t="str">
        <f t="shared" si="52"/>
        <v>NO</v>
      </c>
      <c r="L744" t="s">
        <v>185</v>
      </c>
      <c r="M744" t="s">
        <v>319</v>
      </c>
      <c r="N744" t="s">
        <v>187</v>
      </c>
      <c r="O744" t="s">
        <v>188</v>
      </c>
      <c r="P744" t="str">
        <f t="shared" si="53"/>
        <v>MAURICIO JAVIER CARBAJAL CORDOVAStory TellingEVALUACIÓN</v>
      </c>
      <c r="Q744" t="str">
        <f>BASE[[#This Row],[NombresCalificado]]&amp;BASE[[#This Row],[TipoEvaluacion]]</f>
        <v>MAURICIO JAVIER CARBAJAL CORDOVAEVALUACIÓN</v>
      </c>
      <c r="R744">
        <v>2</v>
      </c>
      <c r="S744" t="s">
        <v>4</v>
      </c>
      <c r="T744" t="s">
        <v>21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3</v>
      </c>
      <c r="Z744" s="17" t="str" cm="1">
        <f t="array" ref="Z744">_xlfn.IFS(Y744=0,"No evidenciado",Y744=1,"Novato",Y744=2,"Principiante avanzado",Y744=3,"Competente",Y744=4,"Proficiente",Y744=5,"Master")</f>
        <v>Competente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326</v>
      </c>
    </row>
    <row r="745" spans="1:31" x14ac:dyDescent="0.25">
      <c r="A745" t="s">
        <v>208</v>
      </c>
      <c r="B745" t="s">
        <v>214</v>
      </c>
      <c r="C745" t="s">
        <v>192</v>
      </c>
      <c r="D745" t="s">
        <v>216</v>
      </c>
      <c r="E745" t="s">
        <v>209</v>
      </c>
      <c r="F745" t="s">
        <v>215</v>
      </c>
      <c r="G745" t="s">
        <v>281</v>
      </c>
      <c r="H745" s="4"/>
      <c r="I745" s="1">
        <f t="shared" ca="1" si="50"/>
        <v>1483</v>
      </c>
      <c r="J745" s="1" t="str">
        <f t="shared" ca="1" si="51"/>
        <v>3. Mayor a 6 meses</v>
      </c>
      <c r="K745" t="str">
        <f t="shared" si="52"/>
        <v>NO</v>
      </c>
      <c r="L745" t="s">
        <v>185</v>
      </c>
      <c r="M745" t="s">
        <v>320</v>
      </c>
      <c r="N745" t="s">
        <v>188</v>
      </c>
      <c r="O745" t="s">
        <v>188</v>
      </c>
      <c r="P745" t="str">
        <f t="shared" si="53"/>
        <v>MAURICIO JAVIER CARBAJAL CORDOVAGestión de cambiosEVALUACIÓN</v>
      </c>
      <c r="Q745" t="str">
        <f>BASE[[#This Row],[NombresCalificado]]&amp;BASE[[#This Row],[TipoEvaluacion]]</f>
        <v>MAURICIO JAVIER CARBAJAL CORDOVAEVALUACIÓN</v>
      </c>
      <c r="R745">
        <v>2</v>
      </c>
      <c r="S745" t="s">
        <v>4</v>
      </c>
      <c r="T745" t="s">
        <v>21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3</v>
      </c>
      <c r="Z745" s="17" t="str" cm="1">
        <f t="array" ref="Z745">_xlfn.IFS(Y745=0,"No evidenciado",Y745=1,"Novato",Y745=2,"Principiante avanzado",Y745=3,"Competente",Y745=4,"Proficiente",Y745=5,"Master")</f>
        <v>Competente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326</v>
      </c>
    </row>
    <row r="746" spans="1:31" x14ac:dyDescent="0.25">
      <c r="A746" t="s">
        <v>208</v>
      </c>
      <c r="B746" t="s">
        <v>214</v>
      </c>
      <c r="C746" t="s">
        <v>192</v>
      </c>
      <c r="D746" t="s">
        <v>216</v>
      </c>
      <c r="E746" t="s">
        <v>209</v>
      </c>
      <c r="F746" t="s">
        <v>215</v>
      </c>
      <c r="G746" t="s">
        <v>281</v>
      </c>
      <c r="H746" s="4"/>
      <c r="I746" s="1">
        <f t="shared" ca="1" si="50"/>
        <v>1483</v>
      </c>
      <c r="J746" s="1" t="str">
        <f t="shared" ca="1" si="51"/>
        <v>3. Mayor a 6 meses</v>
      </c>
      <c r="K746" t="str">
        <f t="shared" si="52"/>
        <v>NO</v>
      </c>
      <c r="L746" t="s">
        <v>185</v>
      </c>
      <c r="M746" t="s">
        <v>200</v>
      </c>
      <c r="N746" t="s">
        <v>187</v>
      </c>
      <c r="O746" t="s">
        <v>188</v>
      </c>
      <c r="P746" t="str">
        <f t="shared" si="53"/>
        <v>MAURICIO JAVIER CARBAJAL CORDOVACustomer ExperienceEVALUACIÓN</v>
      </c>
      <c r="Q746" t="str">
        <f>BASE[[#This Row],[NombresCalificado]]&amp;BASE[[#This Row],[TipoEvaluacion]]</f>
        <v>MAURICIO JAVIER CARBAJAL CORDOVAEVALUACIÓN</v>
      </c>
      <c r="R746">
        <v>2</v>
      </c>
      <c r="S746" t="s">
        <v>4</v>
      </c>
      <c r="T746" t="s">
        <v>21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326</v>
      </c>
    </row>
    <row r="747" spans="1:31" x14ac:dyDescent="0.25">
      <c r="A747" t="s">
        <v>208</v>
      </c>
      <c r="B747" t="s">
        <v>214</v>
      </c>
      <c r="C747" t="s">
        <v>192</v>
      </c>
      <c r="D747" t="s">
        <v>216</v>
      </c>
      <c r="E747" t="s">
        <v>209</v>
      </c>
      <c r="F747" t="s">
        <v>215</v>
      </c>
      <c r="G747" t="s">
        <v>281</v>
      </c>
      <c r="H747" s="4"/>
      <c r="I747" s="1">
        <f t="shared" ca="1" si="50"/>
        <v>1483</v>
      </c>
      <c r="J747" s="1" t="str">
        <f t="shared" ca="1" si="51"/>
        <v>3. Mayor a 6 meses</v>
      </c>
      <c r="K747" t="str">
        <f t="shared" si="52"/>
        <v>NO</v>
      </c>
      <c r="L747" t="s">
        <v>185</v>
      </c>
      <c r="M747" t="s">
        <v>323</v>
      </c>
      <c r="N747" t="s">
        <v>188</v>
      </c>
      <c r="O747" t="s">
        <v>188</v>
      </c>
      <c r="P747" t="str">
        <f t="shared" si="53"/>
        <v>MAURICIO JAVIER CARBAJAL CORDOVAPrincipios de seguridadEVALUACIÓN</v>
      </c>
      <c r="Q747" t="str">
        <f>BASE[[#This Row],[NombresCalificado]]&amp;BASE[[#This Row],[TipoEvaluacion]]</f>
        <v>MAURICIO JAVIER CARBAJAL CORDOVAEVALUACIÓN</v>
      </c>
      <c r="R747">
        <v>2</v>
      </c>
      <c r="S747" t="s">
        <v>4</v>
      </c>
      <c r="T747" t="s">
        <v>21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326</v>
      </c>
    </row>
    <row r="748" spans="1:31" x14ac:dyDescent="0.25">
      <c r="A748" t="s">
        <v>208</v>
      </c>
      <c r="B748" t="s">
        <v>214</v>
      </c>
      <c r="C748" t="s">
        <v>192</v>
      </c>
      <c r="D748" t="s">
        <v>216</v>
      </c>
      <c r="E748" t="s">
        <v>209</v>
      </c>
      <c r="F748" t="s">
        <v>215</v>
      </c>
      <c r="G748" t="s">
        <v>281</v>
      </c>
      <c r="H748" s="4"/>
      <c r="I748" s="1">
        <f t="shared" ca="1" si="50"/>
        <v>1483</v>
      </c>
      <c r="J748" s="1" t="str">
        <f t="shared" ca="1" si="51"/>
        <v>3. Mayor a 6 meses</v>
      </c>
      <c r="K748" t="str">
        <f t="shared" si="52"/>
        <v>NO</v>
      </c>
      <c r="L748" t="s">
        <v>185</v>
      </c>
      <c r="M748" t="s">
        <v>321</v>
      </c>
      <c r="N748" t="s">
        <v>29</v>
      </c>
      <c r="O748" t="s">
        <v>29</v>
      </c>
      <c r="P748" t="str">
        <f t="shared" si="53"/>
        <v>MAURICIO JAVIER CARBAJAL CORDOVAInnovaciónEVALUACIÓN</v>
      </c>
      <c r="Q748" t="str">
        <f>BASE[[#This Row],[NombresCalificado]]&amp;BASE[[#This Row],[TipoEvaluacion]]</f>
        <v>MAURICIO JAVIER CARBAJAL CORDOVAEVALUACIÓN</v>
      </c>
      <c r="R748">
        <v>2</v>
      </c>
      <c r="S748" t="s">
        <v>4</v>
      </c>
      <c r="T748" t="s">
        <v>21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326</v>
      </c>
    </row>
    <row r="749" spans="1:31" x14ac:dyDescent="0.25">
      <c r="A749" t="s">
        <v>208</v>
      </c>
      <c r="B749" t="s">
        <v>214</v>
      </c>
      <c r="C749" t="s">
        <v>192</v>
      </c>
      <c r="D749" t="s">
        <v>216</v>
      </c>
      <c r="E749" t="s">
        <v>209</v>
      </c>
      <c r="F749" t="s">
        <v>215</v>
      </c>
      <c r="G749" t="s">
        <v>281</v>
      </c>
      <c r="H749" s="4"/>
      <c r="I749" s="1">
        <f t="shared" ca="1" si="50"/>
        <v>1483</v>
      </c>
      <c r="J749" s="1" t="str">
        <f t="shared" ca="1" si="51"/>
        <v>3. Mayor a 6 meses</v>
      </c>
      <c r="K749" t="str">
        <f t="shared" si="52"/>
        <v>NO</v>
      </c>
      <c r="L749" t="s">
        <v>185</v>
      </c>
      <c r="M749" t="s">
        <v>198</v>
      </c>
      <c r="N749" t="s">
        <v>187</v>
      </c>
      <c r="O749" t="s">
        <v>188</v>
      </c>
      <c r="P749" t="str">
        <f t="shared" si="53"/>
        <v>MAURICIO JAVIER CARBAJAL CORDOVACaptura de valorEVALUACIÓN</v>
      </c>
      <c r="Q749" t="str">
        <f>BASE[[#This Row],[NombresCalificado]]&amp;BASE[[#This Row],[TipoEvaluacion]]</f>
        <v>MAURICIO JAVIER CARBAJAL CORDOVAEVALUACIÓN</v>
      </c>
      <c r="R749">
        <v>2</v>
      </c>
      <c r="S749" t="s">
        <v>4</v>
      </c>
      <c r="T749" t="s">
        <v>21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326</v>
      </c>
    </row>
    <row r="750" spans="1:31" x14ac:dyDescent="0.25">
      <c r="A750" t="s">
        <v>205</v>
      </c>
      <c r="B750" t="s">
        <v>211</v>
      </c>
      <c r="C750" t="s">
        <v>185</v>
      </c>
      <c r="D750" t="s">
        <v>216</v>
      </c>
      <c r="E750" t="s">
        <v>217</v>
      </c>
      <c r="F750" t="s">
        <v>249</v>
      </c>
      <c r="G750" t="s">
        <v>282</v>
      </c>
      <c r="H750" s="4"/>
      <c r="I750" s="1">
        <f t="shared" ca="1" si="50"/>
        <v>1483</v>
      </c>
      <c r="J750" s="1" t="str">
        <f t="shared" ca="1" si="51"/>
        <v>3. Mayor a 6 meses</v>
      </c>
      <c r="K750" t="str">
        <f t="shared" si="52"/>
        <v>NO</v>
      </c>
      <c r="L750" t="s">
        <v>186</v>
      </c>
      <c r="M750" t="s">
        <v>193</v>
      </c>
      <c r="N750" t="s">
        <v>188</v>
      </c>
      <c r="O750" t="s">
        <v>188</v>
      </c>
      <c r="P750" t="str">
        <f t="shared" si="53"/>
        <v>IVONNE KARINA SALVADOR MAYHUACloudEVALUACIÓN</v>
      </c>
      <c r="Q750" t="str">
        <f>BASE[[#This Row],[NombresCalificado]]&amp;BASE[[#This Row],[TipoEvaluacion]]</f>
        <v>IVONNE KARINA SALVADOR MAYHUAEVALUACIÓN</v>
      </c>
      <c r="R750">
        <v>1</v>
      </c>
      <c r="S750" t="s">
        <v>6</v>
      </c>
      <c r="T750" t="s">
        <v>21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4</v>
      </c>
      <c r="AB750" s="17" t="str" cm="1">
        <f t="array" ref="AB750">_xlfn.IFS(AA750=0,"No evidenciado",AA750=1,"Novato",AA750=2,"Principiante avanzado",AA750=3,"Competente",AA750=4,"Proficiente",AA750=5,"Master")</f>
        <v>Proficiente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326</v>
      </c>
    </row>
    <row r="751" spans="1:31" x14ac:dyDescent="0.25">
      <c r="A751" t="s">
        <v>205</v>
      </c>
      <c r="B751" t="s">
        <v>211</v>
      </c>
      <c r="C751" t="s">
        <v>185</v>
      </c>
      <c r="D751" t="s">
        <v>216</v>
      </c>
      <c r="E751" t="s">
        <v>217</v>
      </c>
      <c r="F751" t="s">
        <v>249</v>
      </c>
      <c r="G751" t="s">
        <v>282</v>
      </c>
      <c r="H751" s="4"/>
      <c r="I751" s="1">
        <f t="shared" ca="1" si="50"/>
        <v>1483</v>
      </c>
      <c r="J751" s="1" t="str">
        <f t="shared" ca="1" si="51"/>
        <v>3. Mayor a 6 meses</v>
      </c>
      <c r="K751" t="str">
        <f t="shared" si="52"/>
        <v>NO</v>
      </c>
      <c r="L751" t="s">
        <v>186</v>
      </c>
      <c r="M751" t="s">
        <v>313</v>
      </c>
      <c r="N751" t="s">
        <v>188</v>
      </c>
      <c r="O751" t="s">
        <v>188</v>
      </c>
      <c r="P751" t="str">
        <f t="shared" si="53"/>
        <v>IVONNE KARINA SALVADOR MAYHUAPatrones de arquitectura tecnológicaEVALUACIÓN</v>
      </c>
      <c r="Q751" t="str">
        <f>BASE[[#This Row],[NombresCalificado]]&amp;BASE[[#This Row],[TipoEvaluacion]]</f>
        <v>IVONNE KARINA SALVADOR MAYHUAEVALUACIÓN</v>
      </c>
      <c r="R751">
        <v>2</v>
      </c>
      <c r="S751" t="s">
        <v>4</v>
      </c>
      <c r="T751" t="s">
        <v>21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4</v>
      </c>
      <c r="AB751" s="17" t="str" cm="1">
        <f t="array" ref="AB751">_xlfn.IFS(AA751=0,"No evidenciado",AA751=1,"Novato",AA751=2,"Principiante avanzado",AA751=3,"Competente",AA751=4,"Proficiente",AA751=5,"Master")</f>
        <v>Proficiente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326</v>
      </c>
    </row>
    <row r="752" spans="1:31" x14ac:dyDescent="0.25">
      <c r="A752" t="s">
        <v>205</v>
      </c>
      <c r="B752" t="s">
        <v>211</v>
      </c>
      <c r="C752" t="s">
        <v>185</v>
      </c>
      <c r="D752" t="s">
        <v>216</v>
      </c>
      <c r="E752" t="s">
        <v>217</v>
      </c>
      <c r="F752" t="s">
        <v>249</v>
      </c>
      <c r="G752" t="s">
        <v>282</v>
      </c>
      <c r="H752" s="4"/>
      <c r="I752" s="1">
        <f t="shared" ca="1" si="50"/>
        <v>1483</v>
      </c>
      <c r="J752" s="1" t="str">
        <f t="shared" ca="1" si="51"/>
        <v>3. Mayor a 6 meses</v>
      </c>
      <c r="K752" t="str">
        <f t="shared" si="52"/>
        <v>NO</v>
      </c>
      <c r="L752" t="s">
        <v>186</v>
      </c>
      <c r="M752" t="s">
        <v>313</v>
      </c>
      <c r="N752" t="s">
        <v>188</v>
      </c>
      <c r="O752" t="s">
        <v>188</v>
      </c>
      <c r="P752" t="str">
        <f t="shared" si="53"/>
        <v>IVONNE KARINA SALVADOR MAYHUAPatrones de arquitectura tecnológicaEVALUACIÓN</v>
      </c>
      <c r="Q752" t="str">
        <f>BASE[[#This Row],[NombresCalificado]]&amp;BASE[[#This Row],[TipoEvaluacion]]</f>
        <v>IVONNE KARINA SALVADOR MAYHUAEVALUACIÓN</v>
      </c>
      <c r="R752">
        <v>1</v>
      </c>
      <c r="S752" t="s">
        <v>6</v>
      </c>
      <c r="T752" t="s">
        <v>21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4</v>
      </c>
      <c r="AB752" s="17" t="str" cm="1">
        <f t="array" ref="AB752">_xlfn.IFS(AA752=0,"No evidenciado",AA752=1,"Novato",AA752=2,"Principiante avanzado",AA752=3,"Competente",AA752=4,"Proficiente",AA752=5,"Master")</f>
        <v>Proficiente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326</v>
      </c>
    </row>
    <row r="753" spans="1:31" x14ac:dyDescent="0.25">
      <c r="A753" t="s">
        <v>205</v>
      </c>
      <c r="B753" t="s">
        <v>211</v>
      </c>
      <c r="C753" t="s">
        <v>185</v>
      </c>
      <c r="D753" t="s">
        <v>216</v>
      </c>
      <c r="E753" t="s">
        <v>217</v>
      </c>
      <c r="F753" t="s">
        <v>249</v>
      </c>
      <c r="G753" t="s">
        <v>282</v>
      </c>
      <c r="H753" s="4"/>
      <c r="I753" s="1">
        <f t="shared" ca="1" si="50"/>
        <v>1483</v>
      </c>
      <c r="J753" s="1" t="str">
        <f t="shared" ca="1" si="51"/>
        <v>3. Mayor a 6 meses</v>
      </c>
      <c r="K753" t="str">
        <f t="shared" si="52"/>
        <v>NO</v>
      </c>
      <c r="L753" t="s">
        <v>186</v>
      </c>
      <c r="M753" t="s">
        <v>314</v>
      </c>
      <c r="N753" t="s">
        <v>187</v>
      </c>
      <c r="O753" t="s">
        <v>188</v>
      </c>
      <c r="P753" t="str">
        <f t="shared" si="53"/>
        <v>IVONNE KARINA SALVADOR MAYHUASoluciones de industriaEVALUACIÓN</v>
      </c>
      <c r="Q753" t="str">
        <f>BASE[[#This Row],[NombresCalificado]]&amp;BASE[[#This Row],[TipoEvaluacion]]</f>
        <v>IVONNE KARINA SALVADOR MAYHUAEVALUACIÓN</v>
      </c>
      <c r="R753">
        <v>3</v>
      </c>
      <c r="S753" t="s">
        <v>5</v>
      </c>
      <c r="T753" t="s">
        <v>21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4</v>
      </c>
      <c r="AB753" s="17" t="str" cm="1">
        <f t="array" ref="AB753">_xlfn.IFS(AA753=0,"No evidenciado",AA753=1,"Novato",AA753=2,"Principiante avanzado",AA753=3,"Competente",AA753=4,"Proficiente",AA753=5,"Master")</f>
        <v>Proficiente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326</v>
      </c>
    </row>
    <row r="754" spans="1:31" x14ac:dyDescent="0.25">
      <c r="A754" t="s">
        <v>205</v>
      </c>
      <c r="B754" t="s">
        <v>211</v>
      </c>
      <c r="C754" t="s">
        <v>185</v>
      </c>
      <c r="D754" t="s">
        <v>216</v>
      </c>
      <c r="E754" t="s">
        <v>217</v>
      </c>
      <c r="F754" t="s">
        <v>249</v>
      </c>
      <c r="G754" t="s">
        <v>282</v>
      </c>
      <c r="H754" s="4"/>
      <c r="I754" s="1">
        <f t="shared" ca="1" si="50"/>
        <v>1483</v>
      </c>
      <c r="J754" s="1" t="str">
        <f t="shared" ca="1" si="51"/>
        <v>3. Mayor a 6 meses</v>
      </c>
      <c r="K754" t="str">
        <f t="shared" si="52"/>
        <v>NO</v>
      </c>
      <c r="L754" t="s">
        <v>186</v>
      </c>
      <c r="M754" t="s">
        <v>314</v>
      </c>
      <c r="N754" t="s">
        <v>187</v>
      </c>
      <c r="O754" t="s">
        <v>188</v>
      </c>
      <c r="P754" t="str">
        <f t="shared" si="53"/>
        <v>IVONNE KARINA SALVADOR MAYHUASoluciones de industriaEVALUACIÓN</v>
      </c>
      <c r="Q754" t="str">
        <f>BASE[[#This Row],[NombresCalificado]]&amp;BASE[[#This Row],[TipoEvaluacion]]</f>
        <v>IVONNE KARINA SALVADOR MAYHUAEVALUACIÓN</v>
      </c>
      <c r="R754">
        <v>3</v>
      </c>
      <c r="S754" t="s">
        <v>5</v>
      </c>
      <c r="T754" t="s">
        <v>21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4</v>
      </c>
      <c r="AB754" s="17" t="str" cm="1">
        <f t="array" ref="AB754">_xlfn.IFS(AA754=0,"No evidenciado",AA754=1,"Novato",AA754=2,"Principiante avanzado",AA754=3,"Competente",AA754=4,"Proficiente",AA754=5,"Master")</f>
        <v>Proficiente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326</v>
      </c>
    </row>
    <row r="755" spans="1:31" x14ac:dyDescent="0.25">
      <c r="A755" t="s">
        <v>205</v>
      </c>
      <c r="B755" t="s">
        <v>211</v>
      </c>
      <c r="C755" t="s">
        <v>185</v>
      </c>
      <c r="D755" t="s">
        <v>216</v>
      </c>
      <c r="E755" t="s">
        <v>217</v>
      </c>
      <c r="F755" t="s">
        <v>249</v>
      </c>
      <c r="G755" t="s">
        <v>282</v>
      </c>
      <c r="H755" s="4"/>
      <c r="I755" s="1">
        <f t="shared" ca="1" si="50"/>
        <v>1483</v>
      </c>
      <c r="J755" s="1" t="str">
        <f t="shared" ca="1" si="51"/>
        <v>3. Mayor a 6 meses</v>
      </c>
      <c r="K755" t="str">
        <f t="shared" si="52"/>
        <v>NO</v>
      </c>
      <c r="L755" t="s">
        <v>186</v>
      </c>
      <c r="M755" t="s">
        <v>197</v>
      </c>
      <c r="N755" t="s">
        <v>187</v>
      </c>
      <c r="O755" t="s">
        <v>188</v>
      </c>
      <c r="P755" t="str">
        <f t="shared" si="53"/>
        <v>IVONNE KARINA SALVADOR MAYHUAArquitectura de datos BCPEVALUACIÓN</v>
      </c>
      <c r="Q755" t="str">
        <f>BASE[[#This Row],[NombresCalificado]]&amp;BASE[[#This Row],[TipoEvaluacion]]</f>
        <v>IVONNE KARINA SALVADOR MAYHUAEVALUACIÓN</v>
      </c>
      <c r="R755">
        <v>3</v>
      </c>
      <c r="S755" t="s">
        <v>5</v>
      </c>
      <c r="T755" t="s">
        <v>21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4</v>
      </c>
      <c r="AB755" s="17" t="str" cm="1">
        <f t="array" ref="AB755">_xlfn.IFS(AA755=0,"No evidenciado",AA755=1,"Novato",AA755=2,"Principiante avanzado",AA755=3,"Competente",AA755=4,"Proficiente",AA755=5,"Master")</f>
        <v>Proficiente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326</v>
      </c>
    </row>
    <row r="756" spans="1:31" x14ac:dyDescent="0.25">
      <c r="A756" t="s">
        <v>205</v>
      </c>
      <c r="B756" t="s">
        <v>211</v>
      </c>
      <c r="C756" t="s">
        <v>185</v>
      </c>
      <c r="D756" t="s">
        <v>216</v>
      </c>
      <c r="E756" t="s">
        <v>217</v>
      </c>
      <c r="F756" t="s">
        <v>249</v>
      </c>
      <c r="G756" t="s">
        <v>282</v>
      </c>
      <c r="H756" s="4"/>
      <c r="I756" s="1">
        <f t="shared" ca="1" si="50"/>
        <v>1483</v>
      </c>
      <c r="J756" s="1" t="str">
        <f t="shared" ca="1" si="51"/>
        <v>3. Mayor a 6 meses</v>
      </c>
      <c r="K756" t="str">
        <f t="shared" si="52"/>
        <v>NO</v>
      </c>
      <c r="L756" t="s">
        <v>186</v>
      </c>
      <c r="M756" t="s">
        <v>197</v>
      </c>
      <c r="N756" t="s">
        <v>187</v>
      </c>
      <c r="O756" t="s">
        <v>188</v>
      </c>
      <c r="P756" t="str">
        <f t="shared" si="53"/>
        <v>IVONNE KARINA SALVADOR MAYHUAArquitectura de datos BCPEVALUACIÓN</v>
      </c>
      <c r="Q756" t="str">
        <f>BASE[[#This Row],[NombresCalificado]]&amp;BASE[[#This Row],[TipoEvaluacion]]</f>
        <v>IVONNE KARINA SALVADOR MAYHUAEVALUACIÓN</v>
      </c>
      <c r="R756">
        <v>3</v>
      </c>
      <c r="S756" t="s">
        <v>5</v>
      </c>
      <c r="T756" t="s">
        <v>21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4</v>
      </c>
      <c r="AB756" s="17" t="str" cm="1">
        <f t="array" ref="AB756">_xlfn.IFS(AA756=0,"No evidenciado",AA756=1,"Novato",AA756=2,"Principiante avanzado",AA756=3,"Competente",AA756=4,"Proficiente",AA756=5,"Master")</f>
        <v>Proficiente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326</v>
      </c>
    </row>
    <row r="757" spans="1:31" x14ac:dyDescent="0.25">
      <c r="A757" t="s">
        <v>205</v>
      </c>
      <c r="B757" t="s">
        <v>211</v>
      </c>
      <c r="C757" t="s">
        <v>185</v>
      </c>
      <c r="D757" t="s">
        <v>216</v>
      </c>
      <c r="E757" t="s">
        <v>217</v>
      </c>
      <c r="F757" t="s">
        <v>249</v>
      </c>
      <c r="G757" t="s">
        <v>282</v>
      </c>
      <c r="H757" s="4"/>
      <c r="I757" s="1">
        <f t="shared" ca="1" si="50"/>
        <v>1483</v>
      </c>
      <c r="J757" s="1" t="str">
        <f t="shared" ca="1" si="51"/>
        <v>3. Mayor a 6 meses</v>
      </c>
      <c r="K757" t="str">
        <f t="shared" si="52"/>
        <v>NO</v>
      </c>
      <c r="L757" t="s">
        <v>186</v>
      </c>
      <c r="M757" t="s">
        <v>316</v>
      </c>
      <c r="N757" t="s">
        <v>187</v>
      </c>
      <c r="O757" t="s">
        <v>188</v>
      </c>
      <c r="P757" t="str">
        <f t="shared" si="53"/>
        <v>IVONNE KARINA SALVADOR MAYHUAPlataforma de soluciones BCPEVALUACIÓN</v>
      </c>
      <c r="Q757" t="str">
        <f>BASE[[#This Row],[NombresCalificado]]&amp;BASE[[#This Row],[TipoEvaluacion]]</f>
        <v>IVONNE KARINA SALVADOR MAYHUAEVALUACIÓN</v>
      </c>
      <c r="R757">
        <v>2</v>
      </c>
      <c r="S757" t="s">
        <v>4</v>
      </c>
      <c r="T757" t="s">
        <v>21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4</v>
      </c>
      <c r="AB757" s="17" t="str" cm="1">
        <f t="array" ref="AB757">_xlfn.IFS(AA757=0,"No evidenciado",AA757=1,"Novato",AA757=2,"Principiante avanzado",AA757=3,"Competente",AA757=4,"Proficiente",AA757=5,"Master")</f>
        <v>Proficiente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326</v>
      </c>
    </row>
    <row r="758" spans="1:31" x14ac:dyDescent="0.25">
      <c r="A758" t="s">
        <v>205</v>
      </c>
      <c r="B758" t="s">
        <v>211</v>
      </c>
      <c r="C758" t="s">
        <v>185</v>
      </c>
      <c r="D758" t="s">
        <v>216</v>
      </c>
      <c r="E758" t="s">
        <v>217</v>
      </c>
      <c r="F758" t="s">
        <v>249</v>
      </c>
      <c r="G758" t="s">
        <v>282</v>
      </c>
      <c r="H758" s="4"/>
      <c r="I758" s="1">
        <f t="shared" ca="1" si="50"/>
        <v>1483</v>
      </c>
      <c r="J758" s="1" t="str">
        <f t="shared" ca="1" si="51"/>
        <v>3. Mayor a 6 meses</v>
      </c>
      <c r="K758" t="str">
        <f t="shared" si="52"/>
        <v>NO</v>
      </c>
      <c r="L758" t="s">
        <v>186</v>
      </c>
      <c r="M758" t="s">
        <v>316</v>
      </c>
      <c r="N758" t="s">
        <v>187</v>
      </c>
      <c r="O758" t="s">
        <v>188</v>
      </c>
      <c r="P758" t="str">
        <f t="shared" si="53"/>
        <v>IVONNE KARINA SALVADOR MAYHUAPlataforma de soluciones BCPEVALUACIÓN</v>
      </c>
      <c r="Q758" t="str">
        <f>BASE[[#This Row],[NombresCalificado]]&amp;BASE[[#This Row],[TipoEvaluacion]]</f>
        <v>IVONNE KARINA SALVADOR MAYHUAEVALUACIÓN</v>
      </c>
      <c r="R758">
        <v>3</v>
      </c>
      <c r="S758" t="s">
        <v>5</v>
      </c>
      <c r="T758" t="s">
        <v>21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4</v>
      </c>
      <c r="AB758" s="17" t="str" cm="1">
        <f t="array" ref="AB758">_xlfn.IFS(AA758=0,"No evidenciado",AA758=1,"Novato",AA758=2,"Principiante avanzado",AA758=3,"Competente",AA758=4,"Proficiente",AA758=5,"Master")</f>
        <v>Proficiente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326</v>
      </c>
    </row>
    <row r="759" spans="1:31" x14ac:dyDescent="0.25">
      <c r="A759" t="s">
        <v>205</v>
      </c>
      <c r="B759" t="s">
        <v>211</v>
      </c>
      <c r="C759" t="s">
        <v>185</v>
      </c>
      <c r="D759" t="s">
        <v>216</v>
      </c>
      <c r="E759" t="s">
        <v>217</v>
      </c>
      <c r="F759" t="s">
        <v>249</v>
      </c>
      <c r="G759" t="s">
        <v>282</v>
      </c>
      <c r="H759" s="4"/>
      <c r="I759" s="1">
        <f t="shared" ca="1" si="50"/>
        <v>1483</v>
      </c>
      <c r="J759" s="1" t="str">
        <f t="shared" ca="1" si="51"/>
        <v>3. Mayor a 6 meses</v>
      </c>
      <c r="K759" t="str">
        <f t="shared" si="52"/>
        <v>NO</v>
      </c>
      <c r="L759" t="s">
        <v>186</v>
      </c>
      <c r="M759" t="s">
        <v>315</v>
      </c>
      <c r="N759" t="s">
        <v>29</v>
      </c>
      <c r="O759" t="s">
        <v>29</v>
      </c>
      <c r="P759" t="str">
        <f t="shared" si="53"/>
        <v>IVONNE KARINA SALVADOR MAYHUAModeladoEVALUACIÓN</v>
      </c>
      <c r="Q759" t="str">
        <f>BASE[[#This Row],[NombresCalificado]]&amp;BASE[[#This Row],[TipoEvaluacion]]</f>
        <v>IVONNE KARINA SALVADOR MAYHUAEVALUACIÓN</v>
      </c>
      <c r="R759">
        <v>3</v>
      </c>
      <c r="S759" t="s">
        <v>5</v>
      </c>
      <c r="T759" t="s">
        <v>21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4</v>
      </c>
      <c r="AB759" s="17" t="str" cm="1">
        <f t="array" ref="AB759">_xlfn.IFS(AA759=0,"No evidenciado",AA759=1,"Novato",AA759=2,"Principiante avanzado",AA759=3,"Competente",AA759=4,"Proficiente",AA759=5,"Master")</f>
        <v>Proficiente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326</v>
      </c>
    </row>
    <row r="760" spans="1:31" x14ac:dyDescent="0.25">
      <c r="A760" t="s">
        <v>205</v>
      </c>
      <c r="B760" t="s">
        <v>211</v>
      </c>
      <c r="C760" t="s">
        <v>185</v>
      </c>
      <c r="D760" t="s">
        <v>216</v>
      </c>
      <c r="E760" t="s">
        <v>217</v>
      </c>
      <c r="F760" t="s">
        <v>249</v>
      </c>
      <c r="G760" t="s">
        <v>282</v>
      </c>
      <c r="H760" s="4"/>
      <c r="I760" s="1">
        <f t="shared" ca="1" si="50"/>
        <v>1483</v>
      </c>
      <c r="J760" s="1" t="str">
        <f t="shared" ca="1" si="51"/>
        <v>3. Mayor a 6 meses</v>
      </c>
      <c r="K760" t="str">
        <f t="shared" si="52"/>
        <v>NO</v>
      </c>
      <c r="L760" t="s">
        <v>186</v>
      </c>
      <c r="M760" t="s">
        <v>315</v>
      </c>
      <c r="N760" t="s">
        <v>29</v>
      </c>
      <c r="O760" t="s">
        <v>29</v>
      </c>
      <c r="P760" t="str">
        <f t="shared" si="53"/>
        <v>IVONNE KARINA SALVADOR MAYHUAModeladoEVALUACIÓN</v>
      </c>
      <c r="Q760" t="str">
        <f>BASE[[#This Row],[NombresCalificado]]&amp;BASE[[#This Row],[TipoEvaluacion]]</f>
        <v>IVONNE KARINA SALVADOR MAYHUAEVALUACIÓN</v>
      </c>
      <c r="R760">
        <v>3</v>
      </c>
      <c r="S760" t="s">
        <v>5</v>
      </c>
      <c r="T760" t="s">
        <v>21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4</v>
      </c>
      <c r="AB760" s="17" t="str" cm="1">
        <f t="array" ref="AB760">_xlfn.IFS(AA760=0,"No evidenciado",AA760=1,"Novato",AA760=2,"Principiante avanzado",AA760=3,"Competente",AA760=4,"Proficiente",AA760=5,"Master")</f>
        <v>Proficiente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326</v>
      </c>
    </row>
    <row r="761" spans="1:31" x14ac:dyDescent="0.25">
      <c r="A761" t="s">
        <v>205</v>
      </c>
      <c r="B761" t="s">
        <v>211</v>
      </c>
      <c r="C761" t="s">
        <v>185</v>
      </c>
      <c r="D761" t="s">
        <v>216</v>
      </c>
      <c r="E761" t="s">
        <v>217</v>
      </c>
      <c r="F761" t="s">
        <v>249</v>
      </c>
      <c r="G761" t="s">
        <v>282</v>
      </c>
      <c r="H761" s="4"/>
      <c r="I761" s="1">
        <f t="shared" ca="1" si="50"/>
        <v>1483</v>
      </c>
      <c r="J761" s="1" t="str">
        <f t="shared" ca="1" si="51"/>
        <v>3. Mayor a 6 meses</v>
      </c>
      <c r="K761" t="str">
        <f t="shared" si="52"/>
        <v>NO</v>
      </c>
      <c r="L761" t="s">
        <v>186</v>
      </c>
      <c r="M761" t="s">
        <v>199</v>
      </c>
      <c r="N761" t="s">
        <v>188</v>
      </c>
      <c r="O761" t="s">
        <v>188</v>
      </c>
      <c r="P761" t="str">
        <f t="shared" si="53"/>
        <v>IVONNE KARINA SALVADOR MAYHUAComplianceEVALUACIÓN</v>
      </c>
      <c r="Q761" t="str">
        <f>BASE[[#This Row],[NombresCalificado]]&amp;BASE[[#This Row],[TipoEvaluacion]]</f>
        <v>IVONNE KARINA SALVADOR MAYHUAEVALUACIÓN</v>
      </c>
      <c r="R761">
        <v>2</v>
      </c>
      <c r="S761" t="s">
        <v>4</v>
      </c>
      <c r="T761" t="s">
        <v>21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4</v>
      </c>
      <c r="AB761" s="17" t="str" cm="1">
        <f t="array" ref="AB761">_xlfn.IFS(AA761=0,"No evidenciado",AA761=1,"Novato",AA761=2,"Principiante avanzado",AA761=3,"Competente",AA761=4,"Proficiente",AA761=5,"Master")</f>
        <v>Proficiente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326</v>
      </c>
    </row>
    <row r="762" spans="1:31" x14ac:dyDescent="0.25">
      <c r="A762" t="s">
        <v>205</v>
      </c>
      <c r="B762" t="s">
        <v>211</v>
      </c>
      <c r="C762" t="s">
        <v>185</v>
      </c>
      <c r="D762" t="s">
        <v>216</v>
      </c>
      <c r="E762" t="s">
        <v>217</v>
      </c>
      <c r="F762" t="s">
        <v>249</v>
      </c>
      <c r="G762" t="s">
        <v>282</v>
      </c>
      <c r="H762" s="4"/>
      <c r="I762" s="1">
        <f t="shared" ca="1" si="50"/>
        <v>1483</v>
      </c>
      <c r="J762" s="1" t="str">
        <f t="shared" ca="1" si="51"/>
        <v>3. Mayor a 6 meses</v>
      </c>
      <c r="K762" t="str">
        <f t="shared" si="52"/>
        <v>NO</v>
      </c>
      <c r="L762" t="s">
        <v>186</v>
      </c>
      <c r="M762" t="s">
        <v>199</v>
      </c>
      <c r="N762" t="s">
        <v>188</v>
      </c>
      <c r="O762" t="s">
        <v>188</v>
      </c>
      <c r="P762" t="str">
        <f t="shared" si="53"/>
        <v>IVONNE KARINA SALVADOR MAYHUAComplianceEVALUACIÓN</v>
      </c>
      <c r="Q762" t="str">
        <f>BASE[[#This Row],[NombresCalificado]]&amp;BASE[[#This Row],[TipoEvaluacion]]</f>
        <v>IVONNE KARINA SALVADOR MAYHUAEVALUACIÓN</v>
      </c>
      <c r="R762">
        <v>2</v>
      </c>
      <c r="S762" t="s">
        <v>4</v>
      </c>
      <c r="T762" t="s">
        <v>21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4</v>
      </c>
      <c r="AB762" s="17" t="str" cm="1">
        <f t="array" ref="AB762">_xlfn.IFS(AA762=0,"No evidenciado",AA762=1,"Novato",AA762=2,"Principiante avanzado",AA762=3,"Competente",AA762=4,"Proficiente",AA762=5,"Master")</f>
        <v>Proficiente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326</v>
      </c>
    </row>
    <row r="763" spans="1:31" x14ac:dyDescent="0.25">
      <c r="A763" t="s">
        <v>205</v>
      </c>
      <c r="B763" t="s">
        <v>211</v>
      </c>
      <c r="C763" t="s">
        <v>185</v>
      </c>
      <c r="D763" t="s">
        <v>216</v>
      </c>
      <c r="E763" t="s">
        <v>217</v>
      </c>
      <c r="F763" t="s">
        <v>249</v>
      </c>
      <c r="G763" t="s">
        <v>282</v>
      </c>
      <c r="H763" s="4"/>
      <c r="I763" s="1">
        <f t="shared" ca="1" si="50"/>
        <v>1483</v>
      </c>
      <c r="J763" s="1" t="str">
        <f t="shared" ca="1" si="51"/>
        <v>3. Mayor a 6 meses</v>
      </c>
      <c r="K763" t="str">
        <f t="shared" si="52"/>
        <v>NO</v>
      </c>
      <c r="L763" t="s">
        <v>186</v>
      </c>
      <c r="M763" t="s">
        <v>317</v>
      </c>
      <c r="N763" t="s">
        <v>29</v>
      </c>
      <c r="O763" t="s">
        <v>29</v>
      </c>
      <c r="P763" t="str">
        <f t="shared" si="53"/>
        <v>IVONNE KARINA SALVADOR MAYHUANegocio bancarioEVALUACIÓN</v>
      </c>
      <c r="Q763" t="str">
        <f>BASE[[#This Row],[NombresCalificado]]&amp;BASE[[#This Row],[TipoEvaluacion]]</f>
        <v>IVONNE KARINA SALVADOR MAYHUAEVALUACIÓN</v>
      </c>
      <c r="R763">
        <v>4</v>
      </c>
      <c r="S763" t="s">
        <v>7</v>
      </c>
      <c r="T763" t="s">
        <v>21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4</v>
      </c>
      <c r="AB763" s="17" t="str" cm="1">
        <f t="array" ref="AB763">_xlfn.IFS(AA763=0,"No evidenciado",AA763=1,"Novato",AA763=2,"Principiante avanzado",AA763=3,"Competente",AA763=4,"Proficiente",AA763=5,"Master")</f>
        <v>Proficiente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326</v>
      </c>
    </row>
    <row r="764" spans="1:31" x14ac:dyDescent="0.25">
      <c r="A764" t="s">
        <v>205</v>
      </c>
      <c r="B764" t="s">
        <v>211</v>
      </c>
      <c r="C764" t="s">
        <v>185</v>
      </c>
      <c r="D764" t="s">
        <v>216</v>
      </c>
      <c r="E764" t="s">
        <v>217</v>
      </c>
      <c r="F764" t="s">
        <v>249</v>
      </c>
      <c r="G764" t="s">
        <v>282</v>
      </c>
      <c r="H764" s="4"/>
      <c r="I764" s="1">
        <f t="shared" ca="1" si="50"/>
        <v>1483</v>
      </c>
      <c r="J764" s="1" t="str">
        <f t="shared" ca="1" si="51"/>
        <v>3. Mayor a 6 meses</v>
      </c>
      <c r="K764" t="str">
        <f t="shared" si="52"/>
        <v>NO</v>
      </c>
      <c r="L764" t="s">
        <v>186</v>
      </c>
      <c r="M764" t="s">
        <v>317</v>
      </c>
      <c r="N764" t="s">
        <v>29</v>
      </c>
      <c r="O764" t="s">
        <v>29</v>
      </c>
      <c r="P764" t="str">
        <f t="shared" si="53"/>
        <v>IVONNE KARINA SALVADOR MAYHUANegocio bancarioEVALUACIÓN</v>
      </c>
      <c r="Q764" t="str">
        <f>BASE[[#This Row],[NombresCalificado]]&amp;BASE[[#This Row],[TipoEvaluacion]]</f>
        <v>IVONNE KARINA SALVADOR MAYHUAEVALUACIÓN</v>
      </c>
      <c r="R764">
        <v>4</v>
      </c>
      <c r="S764" t="s">
        <v>7</v>
      </c>
      <c r="T764" t="s">
        <v>21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4</v>
      </c>
      <c r="AB764" s="17" t="str" cm="1">
        <f t="array" ref="AB764">_xlfn.IFS(AA764=0,"No evidenciado",AA764=1,"Novato",AA764=2,"Principiante avanzado",AA764=3,"Competente",AA764=4,"Proficiente",AA764=5,"Master")</f>
        <v>Proficiente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326</v>
      </c>
    </row>
    <row r="765" spans="1:31" x14ac:dyDescent="0.25">
      <c r="A765" t="s">
        <v>205</v>
      </c>
      <c r="B765" t="s">
        <v>211</v>
      </c>
      <c r="C765" t="s">
        <v>185</v>
      </c>
      <c r="D765" t="s">
        <v>216</v>
      </c>
      <c r="E765" t="s">
        <v>217</v>
      </c>
      <c r="F765" t="s">
        <v>249</v>
      </c>
      <c r="G765" t="s">
        <v>282</v>
      </c>
      <c r="H765" s="4"/>
      <c r="I765" s="1">
        <f t="shared" ca="1" si="50"/>
        <v>1483</v>
      </c>
      <c r="J765" s="1" t="str">
        <f t="shared" ca="1" si="51"/>
        <v>3. Mayor a 6 meses</v>
      </c>
      <c r="K765" t="str">
        <f t="shared" si="52"/>
        <v>NO</v>
      </c>
      <c r="L765" t="s">
        <v>186</v>
      </c>
      <c r="M765" t="s">
        <v>318</v>
      </c>
      <c r="N765" t="s">
        <v>188</v>
      </c>
      <c r="O765" t="s">
        <v>188</v>
      </c>
      <c r="P765" t="str">
        <f t="shared" si="53"/>
        <v>IVONNE KARINA SALVADOR MAYHUAEvolución ágil de productos digitalesEVALUACIÓN</v>
      </c>
      <c r="Q765" t="str">
        <f>BASE[[#This Row],[NombresCalificado]]&amp;BASE[[#This Row],[TipoEvaluacion]]</f>
        <v>IVONNE KARINA SALVADOR MAYHUAEVALUACIÓN</v>
      </c>
      <c r="R765">
        <v>3</v>
      </c>
      <c r="S765" t="s">
        <v>5</v>
      </c>
      <c r="T765" t="s">
        <v>21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4</v>
      </c>
      <c r="AB765" s="17" t="str" cm="1">
        <f t="array" ref="AB765">_xlfn.IFS(AA765=0,"No evidenciado",AA765=1,"Novato",AA765=2,"Principiante avanzado",AA765=3,"Competente",AA765=4,"Proficiente",AA765=5,"Master")</f>
        <v>Proficiente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326</v>
      </c>
    </row>
    <row r="766" spans="1:31" x14ac:dyDescent="0.25">
      <c r="A766" t="s">
        <v>205</v>
      </c>
      <c r="B766" t="s">
        <v>211</v>
      </c>
      <c r="C766" t="s">
        <v>185</v>
      </c>
      <c r="D766" t="s">
        <v>216</v>
      </c>
      <c r="E766" t="s">
        <v>217</v>
      </c>
      <c r="F766" t="s">
        <v>249</v>
      </c>
      <c r="G766" t="s">
        <v>282</v>
      </c>
      <c r="H766" s="4"/>
      <c r="I766" s="1">
        <f t="shared" ca="1" si="50"/>
        <v>1483</v>
      </c>
      <c r="J766" s="1" t="str">
        <f t="shared" ca="1" si="51"/>
        <v>3. Mayor a 6 meses</v>
      </c>
      <c r="K766" t="str">
        <f t="shared" si="52"/>
        <v>NO</v>
      </c>
      <c r="L766" t="s">
        <v>186</v>
      </c>
      <c r="M766" t="s">
        <v>318</v>
      </c>
      <c r="N766" t="s">
        <v>188</v>
      </c>
      <c r="O766" t="s">
        <v>188</v>
      </c>
      <c r="P766" t="str">
        <f t="shared" si="53"/>
        <v>IVONNE KARINA SALVADOR MAYHUAEvolución ágil de productos digitalesEVALUACIÓN</v>
      </c>
      <c r="Q766" t="str">
        <f>BASE[[#This Row],[NombresCalificado]]&amp;BASE[[#This Row],[TipoEvaluacion]]</f>
        <v>IVONNE KARINA SALVADOR MAYHUAEVALUACIÓN</v>
      </c>
      <c r="R766">
        <v>3</v>
      </c>
      <c r="S766" t="s">
        <v>5</v>
      </c>
      <c r="T766" t="s">
        <v>21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4</v>
      </c>
      <c r="AB766" s="17" t="str" cm="1">
        <f t="array" ref="AB766">_xlfn.IFS(AA766=0,"No evidenciado",AA766=1,"Novato",AA766=2,"Principiante avanzado",AA766=3,"Competente",AA766=4,"Proficiente",AA766=5,"Master")</f>
        <v>Proficiente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326</v>
      </c>
    </row>
    <row r="767" spans="1:31" x14ac:dyDescent="0.25">
      <c r="A767" t="s">
        <v>205</v>
      </c>
      <c r="B767" t="s">
        <v>211</v>
      </c>
      <c r="C767" t="s">
        <v>185</v>
      </c>
      <c r="D767" t="s">
        <v>216</v>
      </c>
      <c r="E767" t="s">
        <v>217</v>
      </c>
      <c r="F767" t="s">
        <v>249</v>
      </c>
      <c r="G767" t="s">
        <v>282</v>
      </c>
      <c r="H767" s="4"/>
      <c r="I767" s="1">
        <f t="shared" ca="1" si="50"/>
        <v>1483</v>
      </c>
      <c r="J767" s="1" t="str">
        <f t="shared" ca="1" si="51"/>
        <v>3. Mayor a 6 meses</v>
      </c>
      <c r="K767" t="str">
        <f t="shared" si="52"/>
        <v>NO</v>
      </c>
      <c r="L767" t="s">
        <v>186</v>
      </c>
      <c r="M767" t="s">
        <v>200</v>
      </c>
      <c r="N767" t="s">
        <v>187</v>
      </c>
      <c r="O767" t="s">
        <v>188</v>
      </c>
      <c r="P767" t="str">
        <f t="shared" si="53"/>
        <v>IVONNE KARINA SALVADOR MAYHUACustomer ExperienceEVALUACIÓN</v>
      </c>
      <c r="Q767" t="str">
        <f>BASE[[#This Row],[NombresCalificado]]&amp;BASE[[#This Row],[TipoEvaluacion]]</f>
        <v>IVONNE KARINA SALVADOR MAYHUAEVALUACIÓN</v>
      </c>
      <c r="R767">
        <v>2</v>
      </c>
      <c r="S767" t="s">
        <v>4</v>
      </c>
      <c r="T767" t="s">
        <v>21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4</v>
      </c>
      <c r="AB767" s="17" t="str" cm="1">
        <f t="array" ref="AB767">_xlfn.IFS(AA767=0,"No evidenciado",AA767=1,"Novato",AA767=2,"Principiante avanzado",AA767=3,"Competente",AA767=4,"Proficiente",AA767=5,"Master")</f>
        <v>Proficiente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326</v>
      </c>
    </row>
    <row r="768" spans="1:31" x14ac:dyDescent="0.25">
      <c r="A768" t="s">
        <v>205</v>
      </c>
      <c r="B768" t="s">
        <v>211</v>
      </c>
      <c r="C768" t="s">
        <v>185</v>
      </c>
      <c r="D768" t="s">
        <v>216</v>
      </c>
      <c r="E768" t="s">
        <v>217</v>
      </c>
      <c r="F768" t="s">
        <v>249</v>
      </c>
      <c r="G768" t="s">
        <v>282</v>
      </c>
      <c r="H768" s="4"/>
      <c r="I768" s="1">
        <f t="shared" ca="1" si="50"/>
        <v>1483</v>
      </c>
      <c r="J768" s="1" t="str">
        <f t="shared" ca="1" si="51"/>
        <v>3. Mayor a 6 meses</v>
      </c>
      <c r="K768" t="str">
        <f t="shared" si="52"/>
        <v>NO</v>
      </c>
      <c r="L768" t="s">
        <v>186</v>
      </c>
      <c r="M768" t="s">
        <v>200</v>
      </c>
      <c r="N768" t="s">
        <v>187</v>
      </c>
      <c r="O768" t="s">
        <v>188</v>
      </c>
      <c r="P768" t="str">
        <f t="shared" si="53"/>
        <v>IVONNE KARINA SALVADOR MAYHUACustomer ExperienceEVALUACIÓN</v>
      </c>
      <c r="Q768" t="str">
        <f>BASE[[#This Row],[NombresCalificado]]&amp;BASE[[#This Row],[TipoEvaluacion]]</f>
        <v>IVONNE KARINA SALVADOR MAYHUAEVALUACIÓN</v>
      </c>
      <c r="R768">
        <v>2</v>
      </c>
      <c r="S768" t="s">
        <v>4</v>
      </c>
      <c r="T768" t="s">
        <v>21</v>
      </c>
      <c r="U768" s="17">
        <v>2</v>
      </c>
      <c r="V768" s="17" t="str" cm="1">
        <f t="array" ref="V768">_xlfn.IFS(U768=0,"Prenovato",U768=1,"Novato",U768=2,"Principiante avanzado",U768=3,"Competente",U768=4,"Proficiente",U768=5,"Master")</f>
        <v>Principiante avanzado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4</v>
      </c>
      <c r="AB768" s="17" t="str" cm="1">
        <f t="array" ref="AB768">_xlfn.IFS(AA768=0,"No evidenciado",AA768=1,"Novato",AA768=2,"Principiante avanzado",AA768=3,"Competente",AA768=4,"Proficiente",AA768=5,"Master")</f>
        <v>Proficiente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326</v>
      </c>
    </row>
    <row r="769" spans="1:31" x14ac:dyDescent="0.25">
      <c r="A769" t="s">
        <v>205</v>
      </c>
      <c r="B769" t="s">
        <v>211</v>
      </c>
      <c r="C769" t="s">
        <v>185</v>
      </c>
      <c r="D769" t="s">
        <v>216</v>
      </c>
      <c r="E769" t="s">
        <v>217</v>
      </c>
      <c r="F769" t="s">
        <v>249</v>
      </c>
      <c r="G769" t="s">
        <v>282</v>
      </c>
      <c r="H769" s="4"/>
      <c r="I769" s="1">
        <f t="shared" ca="1" si="50"/>
        <v>1483</v>
      </c>
      <c r="J769" s="1" t="str">
        <f t="shared" ca="1" si="51"/>
        <v>3. Mayor a 6 meses</v>
      </c>
      <c r="K769" t="str">
        <f t="shared" si="52"/>
        <v>NO</v>
      </c>
      <c r="L769" t="s">
        <v>186</v>
      </c>
      <c r="M769" t="s">
        <v>320</v>
      </c>
      <c r="N769" t="s">
        <v>188</v>
      </c>
      <c r="O769" t="s">
        <v>188</v>
      </c>
      <c r="P769" t="str">
        <f t="shared" si="53"/>
        <v>IVONNE KARINA SALVADOR MAYHUAGestión de cambiosEVALUACIÓN</v>
      </c>
      <c r="Q769" t="str">
        <f>BASE[[#This Row],[NombresCalificado]]&amp;BASE[[#This Row],[TipoEvaluacion]]</f>
        <v>IVONNE KARINA SALVADOR MAYHUAEVALUACIÓN</v>
      </c>
      <c r="R769">
        <v>1</v>
      </c>
      <c r="S769" t="s">
        <v>6</v>
      </c>
      <c r="T769" t="s">
        <v>21</v>
      </c>
      <c r="U769" s="17">
        <v>2</v>
      </c>
      <c r="V769" s="17" t="str" cm="1">
        <f t="array" ref="V769">_xlfn.IFS(U769=0,"Prenovato",U769=1,"Novato",U769=2,"Principiante avanzado",U769=3,"Competente",U769=4,"Proficiente",U769=5,"Master")</f>
        <v>Principiante avanzado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4</v>
      </c>
      <c r="AB769" s="17" t="str" cm="1">
        <f t="array" ref="AB769">_xlfn.IFS(AA769=0,"No evidenciado",AA769=1,"Novato",AA769=2,"Principiante avanzado",AA769=3,"Competente",AA769=4,"Proficiente",AA769=5,"Master")</f>
        <v>Proficiente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326</v>
      </c>
    </row>
    <row r="770" spans="1:31" x14ac:dyDescent="0.25">
      <c r="A770" t="s">
        <v>205</v>
      </c>
      <c r="B770" t="s">
        <v>211</v>
      </c>
      <c r="C770" t="s">
        <v>185</v>
      </c>
      <c r="D770" t="s">
        <v>216</v>
      </c>
      <c r="E770" t="s">
        <v>217</v>
      </c>
      <c r="F770" t="s">
        <v>249</v>
      </c>
      <c r="G770" t="s">
        <v>282</v>
      </c>
      <c r="H770" s="4"/>
      <c r="I770" s="1">
        <f t="shared" ca="1" si="50"/>
        <v>1483</v>
      </c>
      <c r="J770" s="1" t="str">
        <f t="shared" ca="1" si="51"/>
        <v>3. Mayor a 6 meses</v>
      </c>
      <c r="K770" t="str">
        <f t="shared" si="52"/>
        <v>NO</v>
      </c>
      <c r="L770" t="s">
        <v>186</v>
      </c>
      <c r="M770" t="s">
        <v>320</v>
      </c>
      <c r="N770" t="s">
        <v>188</v>
      </c>
      <c r="O770" t="s">
        <v>188</v>
      </c>
      <c r="P770" t="str">
        <f t="shared" si="53"/>
        <v>IVONNE KARINA SALVADOR MAYHUAGestión de cambiosEVALUACIÓN</v>
      </c>
      <c r="Q770" t="str">
        <f>BASE[[#This Row],[NombresCalificado]]&amp;BASE[[#This Row],[TipoEvaluacion]]</f>
        <v>IVONNE KARINA SALVADOR MAYHUAEVALUACIÓN</v>
      </c>
      <c r="R770">
        <v>1</v>
      </c>
      <c r="S770" t="s">
        <v>6</v>
      </c>
      <c r="T770" t="s">
        <v>21</v>
      </c>
      <c r="U770" s="17">
        <v>2</v>
      </c>
      <c r="V770" s="17" t="str" cm="1">
        <f t="array" ref="V770">_xlfn.IFS(U770=0,"Prenovato",U770=1,"Novato",U770=2,"Principiante avanzado",U770=3,"Competente",U770=4,"Proficiente",U770=5,"Master")</f>
        <v>Principiante avanzado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4</v>
      </c>
      <c r="AB770" s="17" t="str" cm="1">
        <f t="array" ref="AB770">_xlfn.IFS(AA770=0,"No evidenciado",AA770=1,"Novato",AA770=2,"Principiante avanzado",AA770=3,"Competente",AA770=4,"Proficiente",AA770=5,"Master")</f>
        <v>Proficiente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326</v>
      </c>
    </row>
    <row r="771" spans="1:31" x14ac:dyDescent="0.25">
      <c r="A771" t="s">
        <v>205</v>
      </c>
      <c r="B771" t="s">
        <v>211</v>
      </c>
      <c r="C771" t="s">
        <v>185</v>
      </c>
      <c r="D771" t="s">
        <v>216</v>
      </c>
      <c r="E771" t="s">
        <v>217</v>
      </c>
      <c r="F771" t="s">
        <v>249</v>
      </c>
      <c r="G771" t="s">
        <v>282</v>
      </c>
      <c r="H771" s="4"/>
      <c r="I771" s="1">
        <f t="shared" ca="1" si="50"/>
        <v>1483</v>
      </c>
      <c r="J771" s="1" t="str">
        <f t="shared" ca="1" si="51"/>
        <v>3. Mayor a 6 meses</v>
      </c>
      <c r="K771" t="str">
        <f t="shared" si="52"/>
        <v>NO</v>
      </c>
      <c r="L771" t="s">
        <v>186</v>
      </c>
      <c r="M771" t="s">
        <v>319</v>
      </c>
      <c r="N771" t="s">
        <v>187</v>
      </c>
      <c r="O771" t="s">
        <v>188</v>
      </c>
      <c r="P771" t="str">
        <f t="shared" si="53"/>
        <v>IVONNE KARINA SALVADOR MAYHUAStory TellingEVALUACIÓN</v>
      </c>
      <c r="Q771" t="str">
        <f>BASE[[#This Row],[NombresCalificado]]&amp;BASE[[#This Row],[TipoEvaluacion]]</f>
        <v>IVONNE KARINA SALVADOR MAYHUAEVALUACIÓN</v>
      </c>
      <c r="R771">
        <v>3</v>
      </c>
      <c r="S771" t="s">
        <v>5</v>
      </c>
      <c r="T771" t="s">
        <v>21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4</v>
      </c>
      <c r="AB771" s="17" t="str" cm="1">
        <f t="array" ref="AB771">_xlfn.IFS(AA771=0,"No evidenciado",AA771=1,"Novato",AA771=2,"Principiante avanzado",AA771=3,"Competente",AA771=4,"Proficiente",AA771=5,"Master")</f>
        <v>Proficiente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326</v>
      </c>
    </row>
    <row r="772" spans="1:31" x14ac:dyDescent="0.25">
      <c r="A772" t="s">
        <v>205</v>
      </c>
      <c r="B772" t="s">
        <v>211</v>
      </c>
      <c r="C772" t="s">
        <v>185</v>
      </c>
      <c r="D772" t="s">
        <v>216</v>
      </c>
      <c r="E772" t="s">
        <v>217</v>
      </c>
      <c r="F772" t="s">
        <v>249</v>
      </c>
      <c r="G772" t="s">
        <v>282</v>
      </c>
      <c r="H772" s="4"/>
      <c r="I772" s="1">
        <f t="shared" ca="1" si="50"/>
        <v>1483</v>
      </c>
      <c r="J772" s="1" t="str">
        <f t="shared" ca="1" si="51"/>
        <v>3. Mayor a 6 meses</v>
      </c>
      <c r="K772" t="str">
        <f t="shared" si="52"/>
        <v>NO</v>
      </c>
      <c r="L772" t="s">
        <v>186</v>
      </c>
      <c r="M772" t="s">
        <v>319</v>
      </c>
      <c r="N772" t="s">
        <v>187</v>
      </c>
      <c r="O772" t="s">
        <v>188</v>
      </c>
      <c r="P772" t="str">
        <f t="shared" si="53"/>
        <v>IVONNE KARINA SALVADOR MAYHUAStory TellingEVALUACIÓN</v>
      </c>
      <c r="Q772" t="str">
        <f>BASE[[#This Row],[NombresCalificado]]&amp;BASE[[#This Row],[TipoEvaluacion]]</f>
        <v>IVONNE KARINA SALVADOR MAYHUAEVALUACIÓN</v>
      </c>
      <c r="R772">
        <v>3</v>
      </c>
      <c r="S772" t="s">
        <v>5</v>
      </c>
      <c r="T772" t="s">
        <v>21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4</v>
      </c>
      <c r="AB772" s="17" t="str" cm="1">
        <f t="array" ref="AB772">_xlfn.IFS(AA772=0,"No evidenciado",AA772=1,"Novato",AA772=2,"Principiante avanzado",AA772=3,"Competente",AA772=4,"Proficiente",AA772=5,"Master")</f>
        <v>Proficiente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326</v>
      </c>
    </row>
    <row r="773" spans="1:31" x14ac:dyDescent="0.25">
      <c r="A773" t="s">
        <v>205</v>
      </c>
      <c r="B773" t="s">
        <v>211</v>
      </c>
      <c r="C773" t="s">
        <v>185</v>
      </c>
      <c r="D773" t="s">
        <v>216</v>
      </c>
      <c r="E773" t="s">
        <v>217</v>
      </c>
      <c r="F773" t="s">
        <v>249</v>
      </c>
      <c r="G773" t="s">
        <v>282</v>
      </c>
      <c r="H773" s="4"/>
      <c r="I773" s="1">
        <f t="shared" ca="1" si="50"/>
        <v>1483</v>
      </c>
      <c r="J773" s="1" t="str">
        <f t="shared" ca="1" si="51"/>
        <v>3. Mayor a 6 meses</v>
      </c>
      <c r="K773" t="str">
        <f t="shared" si="52"/>
        <v>NO</v>
      </c>
      <c r="L773" t="s">
        <v>186</v>
      </c>
      <c r="M773" t="s">
        <v>198</v>
      </c>
      <c r="N773" t="s">
        <v>187</v>
      </c>
      <c r="O773" t="s">
        <v>188</v>
      </c>
      <c r="P773" t="str">
        <f t="shared" si="53"/>
        <v>IVONNE KARINA SALVADOR MAYHUACaptura de valorEVALUACIÓN</v>
      </c>
      <c r="Q773" t="str">
        <f>BASE[[#This Row],[NombresCalificado]]&amp;BASE[[#This Row],[TipoEvaluacion]]</f>
        <v>IVONNE KARINA SALVADOR MAYHUAEVALUACIÓN</v>
      </c>
      <c r="R773">
        <v>2</v>
      </c>
      <c r="S773" t="s">
        <v>4</v>
      </c>
      <c r="T773" t="s">
        <v>21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4</v>
      </c>
      <c r="AB773" s="17" t="str" cm="1">
        <f t="array" ref="AB773">_xlfn.IFS(AA773=0,"No evidenciado",AA773=1,"Novato",AA773=2,"Principiante avanzado",AA773=3,"Competente",AA773=4,"Proficiente",AA773=5,"Master")</f>
        <v>Proficiente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326</v>
      </c>
    </row>
    <row r="774" spans="1:31" x14ac:dyDescent="0.25">
      <c r="A774" t="s">
        <v>205</v>
      </c>
      <c r="B774" t="s">
        <v>211</v>
      </c>
      <c r="C774" t="s">
        <v>185</v>
      </c>
      <c r="D774" t="s">
        <v>216</v>
      </c>
      <c r="E774" t="s">
        <v>217</v>
      </c>
      <c r="F774" t="s">
        <v>249</v>
      </c>
      <c r="G774" t="s">
        <v>282</v>
      </c>
      <c r="H774" s="4"/>
      <c r="I774" s="1">
        <f t="shared" ca="1" si="50"/>
        <v>1483</v>
      </c>
      <c r="J774" s="1" t="str">
        <f t="shared" ca="1" si="51"/>
        <v>3. Mayor a 6 meses</v>
      </c>
      <c r="K774" t="str">
        <f t="shared" si="52"/>
        <v>NO</v>
      </c>
      <c r="L774" t="s">
        <v>186</v>
      </c>
      <c r="M774" t="s">
        <v>198</v>
      </c>
      <c r="N774" t="s">
        <v>187</v>
      </c>
      <c r="O774" t="s">
        <v>188</v>
      </c>
      <c r="P774" t="str">
        <f t="shared" si="53"/>
        <v>IVONNE KARINA SALVADOR MAYHUACaptura de valorEVALUACIÓN</v>
      </c>
      <c r="Q774" t="str">
        <f>BASE[[#This Row],[NombresCalificado]]&amp;BASE[[#This Row],[TipoEvaluacion]]</f>
        <v>IVONNE KARINA SALVADOR MAYHUAEVALUACIÓN</v>
      </c>
      <c r="R774">
        <v>2</v>
      </c>
      <c r="S774" t="s">
        <v>4</v>
      </c>
      <c r="T774" t="s">
        <v>21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4</v>
      </c>
      <c r="AB774" s="17" t="str" cm="1">
        <f t="array" ref="AB774">_xlfn.IFS(AA774=0,"No evidenciado",AA774=1,"Novato",AA774=2,"Principiante avanzado",AA774=3,"Competente",AA774=4,"Proficiente",AA774=5,"Master")</f>
        <v>Proficiente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326</v>
      </c>
    </row>
    <row r="775" spans="1:31" x14ac:dyDescent="0.25">
      <c r="A775" t="s">
        <v>205</v>
      </c>
      <c r="B775" t="s">
        <v>211</v>
      </c>
      <c r="C775" t="s">
        <v>185</v>
      </c>
      <c r="D775" t="s">
        <v>216</v>
      </c>
      <c r="E775" t="s">
        <v>217</v>
      </c>
      <c r="F775" t="s">
        <v>249</v>
      </c>
      <c r="G775" t="s">
        <v>282</v>
      </c>
      <c r="H775" s="4"/>
      <c r="I775" s="1">
        <f t="shared" ca="1" si="50"/>
        <v>1483</v>
      </c>
      <c r="J775" s="1" t="str">
        <f t="shared" ca="1" si="51"/>
        <v>3. Mayor a 6 meses</v>
      </c>
      <c r="K775" t="str">
        <f t="shared" si="52"/>
        <v>NO</v>
      </c>
      <c r="L775" t="s">
        <v>186</v>
      </c>
      <c r="M775" t="s">
        <v>321</v>
      </c>
      <c r="N775" t="s">
        <v>29</v>
      </c>
      <c r="O775" t="s">
        <v>29</v>
      </c>
      <c r="P775" t="str">
        <f t="shared" si="53"/>
        <v>IVONNE KARINA SALVADOR MAYHUAInnovaciónEVALUACIÓN</v>
      </c>
      <c r="Q775" t="str">
        <f>BASE[[#This Row],[NombresCalificado]]&amp;BASE[[#This Row],[TipoEvaluacion]]</f>
        <v>IVONNE KARINA SALVADOR MAYHUAEVALUACIÓN</v>
      </c>
      <c r="R775">
        <v>2</v>
      </c>
      <c r="S775" t="s">
        <v>4</v>
      </c>
      <c r="T775" t="s">
        <v>21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4</v>
      </c>
      <c r="AB775" s="17" t="str" cm="1">
        <f t="array" ref="AB775">_xlfn.IFS(AA775=0,"No evidenciado",AA775=1,"Novato",AA775=2,"Principiante avanzado",AA775=3,"Competente",AA775=4,"Proficiente",AA775=5,"Master")</f>
        <v>Proficiente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326</v>
      </c>
    </row>
    <row r="776" spans="1:31" x14ac:dyDescent="0.25">
      <c r="A776" t="s">
        <v>205</v>
      </c>
      <c r="B776" t="s">
        <v>211</v>
      </c>
      <c r="C776" t="s">
        <v>185</v>
      </c>
      <c r="D776" t="s">
        <v>216</v>
      </c>
      <c r="E776" t="s">
        <v>217</v>
      </c>
      <c r="F776" t="s">
        <v>249</v>
      </c>
      <c r="G776" t="s">
        <v>282</v>
      </c>
      <c r="H776" s="4"/>
      <c r="I776" s="1">
        <f t="shared" ca="1" si="50"/>
        <v>1483</v>
      </c>
      <c r="J776" s="1" t="str">
        <f t="shared" ca="1" si="51"/>
        <v>3. Mayor a 6 meses</v>
      </c>
      <c r="K776" t="str">
        <f t="shared" si="52"/>
        <v>NO</v>
      </c>
      <c r="L776" t="s">
        <v>186</v>
      </c>
      <c r="M776" t="s">
        <v>321</v>
      </c>
      <c r="N776" t="s">
        <v>29</v>
      </c>
      <c r="O776" t="s">
        <v>29</v>
      </c>
      <c r="P776" t="str">
        <f t="shared" si="53"/>
        <v>IVONNE KARINA SALVADOR MAYHUAInnovaciónEVALUACIÓN</v>
      </c>
      <c r="Q776" t="str">
        <f>BASE[[#This Row],[NombresCalificado]]&amp;BASE[[#This Row],[TipoEvaluacion]]</f>
        <v>IVONNE KARINA SALVADOR MAYHUAEVALUACIÓN</v>
      </c>
      <c r="R776">
        <v>2</v>
      </c>
      <c r="S776" t="s">
        <v>4</v>
      </c>
      <c r="T776" t="s">
        <v>21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4</v>
      </c>
      <c r="AB776" s="17" t="str" cm="1">
        <f t="array" ref="AB776">_xlfn.IFS(AA776=0,"No evidenciado",AA776=1,"Novato",AA776=2,"Principiante avanzado",AA776=3,"Competente",AA776=4,"Proficiente",AA776=5,"Master")</f>
        <v>Proficiente</v>
      </c>
      <c r="AC776" s="17">
        <v>2</v>
      </c>
      <c r="AD776" s="17" t="str" cm="1">
        <f t="array" ref="AD776">_xlfn.IFS(AC776=0,"Prenovato",AC776=1,"Novato",AC776=2,"Principiante avanzado",AC776=3,"Competente",AC776=4,"Proficiente",AC776=5,"Master")</f>
        <v>Principiante avanzado</v>
      </c>
      <c r="AE776" s="17" t="s">
        <v>326</v>
      </c>
    </row>
    <row r="777" spans="1:31" x14ac:dyDescent="0.25">
      <c r="A777" t="s">
        <v>205</v>
      </c>
      <c r="B777" t="s">
        <v>211</v>
      </c>
      <c r="C777" t="s">
        <v>185</v>
      </c>
      <c r="D777" t="s">
        <v>216</v>
      </c>
      <c r="E777" t="s">
        <v>217</v>
      </c>
      <c r="F777" t="s">
        <v>249</v>
      </c>
      <c r="G777" t="s">
        <v>282</v>
      </c>
      <c r="H777" s="4"/>
      <c r="I777" s="1">
        <f t="shared" ca="1" si="50"/>
        <v>1483</v>
      </c>
      <c r="J777" s="1" t="str">
        <f t="shared" ca="1" si="51"/>
        <v>3. Mayor a 6 meses</v>
      </c>
      <c r="K777" t="str">
        <f t="shared" si="52"/>
        <v>NO</v>
      </c>
      <c r="L777" t="s">
        <v>186</v>
      </c>
      <c r="M777" t="s">
        <v>323</v>
      </c>
      <c r="N777" t="s">
        <v>188</v>
      </c>
      <c r="O777" t="s">
        <v>188</v>
      </c>
      <c r="P777" t="str">
        <f t="shared" si="53"/>
        <v>IVONNE KARINA SALVADOR MAYHUAPrincipios de seguridadEVALUACIÓN</v>
      </c>
      <c r="Q777" t="str">
        <f>BASE[[#This Row],[NombresCalificado]]&amp;BASE[[#This Row],[TipoEvaluacion]]</f>
        <v>IVONNE KARINA SALVADOR MAYHUAEVALUACIÓN</v>
      </c>
      <c r="R777">
        <v>1</v>
      </c>
      <c r="S777" t="s">
        <v>6</v>
      </c>
      <c r="T777" t="s">
        <v>21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4</v>
      </c>
      <c r="AB777" s="17" t="str" cm="1">
        <f t="array" ref="AB777">_xlfn.IFS(AA777=0,"No evidenciado",AA777=1,"Novato",AA777=2,"Principiante avanzado",AA777=3,"Competente",AA777=4,"Proficiente",AA777=5,"Master")</f>
        <v>Proficiente</v>
      </c>
      <c r="AC777" s="17">
        <v>2</v>
      </c>
      <c r="AD777" s="17" t="str" cm="1">
        <f t="array" ref="AD777">_xlfn.IFS(AC777=0,"Prenovato",AC777=1,"Novato",AC777=2,"Principiante avanzado",AC777=3,"Competente",AC777=4,"Proficiente",AC777=5,"Master")</f>
        <v>Principiante avanzado</v>
      </c>
      <c r="AE777" s="17" t="s">
        <v>326</v>
      </c>
    </row>
    <row r="778" spans="1:31" x14ac:dyDescent="0.25">
      <c r="A778" t="s">
        <v>205</v>
      </c>
      <c r="B778" t="s">
        <v>211</v>
      </c>
      <c r="C778" t="s">
        <v>185</v>
      </c>
      <c r="D778" t="s">
        <v>216</v>
      </c>
      <c r="E778" t="s">
        <v>217</v>
      </c>
      <c r="F778" t="s">
        <v>249</v>
      </c>
      <c r="G778" t="s">
        <v>282</v>
      </c>
      <c r="H778" s="4"/>
      <c r="I778" s="1">
        <f t="shared" ca="1" si="50"/>
        <v>1483</v>
      </c>
      <c r="J778" s="1" t="str">
        <f t="shared" ca="1" si="51"/>
        <v>3. Mayor a 6 meses</v>
      </c>
      <c r="K778" t="str">
        <f t="shared" si="52"/>
        <v>NO</v>
      </c>
      <c r="L778" t="s">
        <v>186</v>
      </c>
      <c r="M778" t="s">
        <v>323</v>
      </c>
      <c r="N778" t="s">
        <v>188</v>
      </c>
      <c r="O778" t="s">
        <v>188</v>
      </c>
      <c r="P778" t="str">
        <f t="shared" si="53"/>
        <v>IVONNE KARINA SALVADOR MAYHUAPrincipios de seguridadEVALUACIÓN</v>
      </c>
      <c r="Q778" t="str">
        <f>BASE[[#This Row],[NombresCalificado]]&amp;BASE[[#This Row],[TipoEvaluacion]]</f>
        <v>IVONNE KARINA SALVADOR MAYHUAEVALUACIÓN</v>
      </c>
      <c r="R778">
        <v>1</v>
      </c>
      <c r="S778" t="s">
        <v>6</v>
      </c>
      <c r="T778" t="s">
        <v>21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4</v>
      </c>
      <c r="AB778" s="17" t="str" cm="1">
        <f t="array" ref="AB778">_xlfn.IFS(AA778=0,"No evidenciado",AA778=1,"Novato",AA778=2,"Principiante avanzado",AA778=3,"Competente",AA778=4,"Proficiente",AA778=5,"Master")</f>
        <v>Proficiente</v>
      </c>
      <c r="AC778" s="17">
        <v>2</v>
      </c>
      <c r="AD778" s="17" t="str" cm="1">
        <f t="array" ref="AD778">_xlfn.IFS(AC778=0,"Prenovato",AC778=1,"Novato",AC778=2,"Principiante avanzado",AC778=3,"Competente",AC778=4,"Proficiente",AC778=5,"Master")</f>
        <v>Principiante avanzado</v>
      </c>
      <c r="AE778" s="17" t="s">
        <v>326</v>
      </c>
    </row>
    <row r="779" spans="1:31" x14ac:dyDescent="0.25">
      <c r="A779" t="s">
        <v>205</v>
      </c>
      <c r="B779" t="s">
        <v>211</v>
      </c>
      <c r="C779" t="s">
        <v>185</v>
      </c>
      <c r="D779" t="s">
        <v>216</v>
      </c>
      <c r="E779" t="s">
        <v>217</v>
      </c>
      <c r="F779" t="s">
        <v>249</v>
      </c>
      <c r="G779" t="s">
        <v>282</v>
      </c>
      <c r="H779" s="4"/>
      <c r="I779" s="1">
        <f t="shared" ca="1" si="50"/>
        <v>1483</v>
      </c>
      <c r="J779" s="1" t="str">
        <f t="shared" ca="1" si="51"/>
        <v>3. Mayor a 6 meses</v>
      </c>
      <c r="K779" t="str">
        <f t="shared" si="52"/>
        <v>NO</v>
      </c>
      <c r="L779" t="s">
        <v>186</v>
      </c>
      <c r="M779" t="s">
        <v>322</v>
      </c>
      <c r="N779" t="s">
        <v>29</v>
      </c>
      <c r="O779" t="s">
        <v>29</v>
      </c>
      <c r="P779" t="str">
        <f t="shared" si="53"/>
        <v>IVONNE KARINA SALVADOR MAYHUAModelos BancariosEVALUACIÓN</v>
      </c>
      <c r="Q779" t="str">
        <f>BASE[[#This Row],[NombresCalificado]]&amp;BASE[[#This Row],[TipoEvaluacion]]</f>
        <v>IVONNE KARINA SALVADOR MAYHUAEVALUACIÓN</v>
      </c>
      <c r="R779">
        <v>3</v>
      </c>
      <c r="S779" t="s">
        <v>5</v>
      </c>
      <c r="T779" t="s">
        <v>21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4</v>
      </c>
      <c r="AB779" s="17" t="str" cm="1">
        <f t="array" ref="AB779">_xlfn.IFS(AA779=0,"No evidenciado",AA779=1,"Novato",AA779=2,"Principiante avanzado",AA779=3,"Competente",AA779=4,"Proficiente",AA779=5,"Master")</f>
        <v>Proficiente</v>
      </c>
      <c r="AC779" s="17">
        <v>2</v>
      </c>
      <c r="AD779" s="17" t="str" cm="1">
        <f t="array" ref="AD779">_xlfn.IFS(AC779=0,"Prenovato",AC779=1,"Novato",AC779=2,"Principiante avanzado",AC779=3,"Competente",AC779=4,"Proficiente",AC779=5,"Master")</f>
        <v>Principiante avanzado</v>
      </c>
      <c r="AE779" s="17" t="s">
        <v>326</v>
      </c>
    </row>
    <row r="780" spans="1:31" x14ac:dyDescent="0.25">
      <c r="A780" t="s">
        <v>205</v>
      </c>
      <c r="B780" t="s">
        <v>211</v>
      </c>
      <c r="C780" t="s">
        <v>185</v>
      </c>
      <c r="D780" t="s">
        <v>216</v>
      </c>
      <c r="E780" t="s">
        <v>217</v>
      </c>
      <c r="F780" t="s">
        <v>249</v>
      </c>
      <c r="G780" t="s">
        <v>282</v>
      </c>
      <c r="H780" s="4"/>
      <c r="I780" s="1">
        <f t="shared" ca="1" si="50"/>
        <v>1483</v>
      </c>
      <c r="J780" s="1" t="str">
        <f t="shared" ca="1" si="51"/>
        <v>3. Mayor a 6 meses</v>
      </c>
      <c r="K780" t="str">
        <f t="shared" si="52"/>
        <v>NO</v>
      </c>
      <c r="L780" t="s">
        <v>186</v>
      </c>
      <c r="M780" t="s">
        <v>322</v>
      </c>
      <c r="N780" t="s">
        <v>29</v>
      </c>
      <c r="O780" t="s">
        <v>29</v>
      </c>
      <c r="P780" t="str">
        <f t="shared" si="53"/>
        <v>IVONNE KARINA SALVADOR MAYHUAModelos BancariosEVALUACIÓN</v>
      </c>
      <c r="Q780" t="str">
        <f>BASE[[#This Row],[NombresCalificado]]&amp;BASE[[#This Row],[TipoEvaluacion]]</f>
        <v>IVONNE KARINA SALVADOR MAYHUAEVALUACIÓN</v>
      </c>
      <c r="R780">
        <v>3</v>
      </c>
      <c r="S780" t="s">
        <v>5</v>
      </c>
      <c r="T780" t="s">
        <v>21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4</v>
      </c>
      <c r="AB780" s="17" t="str" cm="1">
        <f t="array" ref="AB780">_xlfn.IFS(AA780=0,"No evidenciado",AA780=1,"Novato",AA780=2,"Principiante avanzado",AA780=3,"Competente",AA780=4,"Proficiente",AA780=5,"Master")</f>
        <v>Proficiente</v>
      </c>
      <c r="AC780" s="17">
        <v>2</v>
      </c>
      <c r="AD780" s="17" t="str" cm="1">
        <f t="array" ref="AD780">_xlfn.IFS(AC780=0,"Prenovato",AC780=1,"Novato",AC780=2,"Principiante avanzado",AC780=3,"Competente",AC780=4,"Proficiente",AC780=5,"Master")</f>
        <v>Principiante avanzado</v>
      </c>
      <c r="AE780" s="17" t="s">
        <v>326</v>
      </c>
    </row>
    <row r="781" spans="1:31" x14ac:dyDescent="0.25">
      <c r="A781" t="s">
        <v>205</v>
      </c>
      <c r="B781" t="s">
        <v>211</v>
      </c>
      <c r="C781" t="s">
        <v>185</v>
      </c>
      <c r="D781" t="s">
        <v>216</v>
      </c>
      <c r="E781" t="s">
        <v>217</v>
      </c>
      <c r="F781" t="s">
        <v>249</v>
      </c>
      <c r="G781" t="s">
        <v>282</v>
      </c>
      <c r="H781" s="4"/>
      <c r="I781" s="1">
        <f t="shared" ca="1" si="50"/>
        <v>1483</v>
      </c>
      <c r="J781" s="1" t="str">
        <f t="shared" ca="1" si="51"/>
        <v>3. Mayor a 6 meses</v>
      </c>
      <c r="K781" t="str">
        <f t="shared" si="52"/>
        <v>NO</v>
      </c>
      <c r="L781" t="s">
        <v>186</v>
      </c>
      <c r="M781" t="s">
        <v>324</v>
      </c>
      <c r="N781" t="s">
        <v>29</v>
      </c>
      <c r="O781" t="s">
        <v>29</v>
      </c>
      <c r="P781" t="str">
        <f t="shared" si="53"/>
        <v>IVONNE KARINA SALVADOR MAYHUAFrameworks de arquitectura empresarialEVALUACIÓN</v>
      </c>
      <c r="Q781" t="str">
        <f>BASE[[#This Row],[NombresCalificado]]&amp;BASE[[#This Row],[TipoEvaluacion]]</f>
        <v>IVONNE KARINA SALVADOR MAYHUAEVALUACIÓN</v>
      </c>
      <c r="R781">
        <v>2</v>
      </c>
      <c r="S781" t="s">
        <v>4</v>
      </c>
      <c r="T781" t="s">
        <v>21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4</v>
      </c>
      <c r="AB781" s="17" t="str" cm="1">
        <f t="array" ref="AB781">_xlfn.IFS(AA781=0,"No evidenciado",AA781=1,"Novato",AA781=2,"Principiante avanzado",AA781=3,"Competente",AA781=4,"Proficiente",AA781=5,"Master")</f>
        <v>Proficiente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326</v>
      </c>
    </row>
    <row r="782" spans="1:31" x14ac:dyDescent="0.25">
      <c r="A782" t="s">
        <v>205</v>
      </c>
      <c r="B782" t="s">
        <v>211</v>
      </c>
      <c r="C782" t="s">
        <v>185</v>
      </c>
      <c r="D782" t="s">
        <v>216</v>
      </c>
      <c r="E782" t="s">
        <v>217</v>
      </c>
      <c r="F782" t="s">
        <v>249</v>
      </c>
      <c r="G782" t="s">
        <v>282</v>
      </c>
      <c r="H782" s="4"/>
      <c r="I782" s="1">
        <f t="shared" ca="1" si="50"/>
        <v>1483</v>
      </c>
      <c r="J782" s="1" t="str">
        <f t="shared" ca="1" si="51"/>
        <v>3. Mayor a 6 meses</v>
      </c>
      <c r="K782" t="str">
        <f t="shared" si="52"/>
        <v>NO</v>
      </c>
      <c r="L782" t="s">
        <v>186</v>
      </c>
      <c r="M782" t="s">
        <v>324</v>
      </c>
      <c r="N782" t="s">
        <v>29</v>
      </c>
      <c r="O782" t="s">
        <v>29</v>
      </c>
      <c r="P782" t="str">
        <f t="shared" si="53"/>
        <v>IVONNE KARINA SALVADOR MAYHUAFrameworks de arquitectura empresarialEVALUACIÓN</v>
      </c>
      <c r="Q782" t="str">
        <f>BASE[[#This Row],[NombresCalificado]]&amp;BASE[[#This Row],[TipoEvaluacion]]</f>
        <v>IVONNE KARINA SALVADOR MAYHUAEVALUACIÓN</v>
      </c>
      <c r="R782">
        <v>3</v>
      </c>
      <c r="S782" t="s">
        <v>5</v>
      </c>
      <c r="T782" t="s">
        <v>21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4</v>
      </c>
      <c r="AB782" s="17" t="str" cm="1">
        <f t="array" ref="AB782">_xlfn.IFS(AA782=0,"No evidenciado",AA782=1,"Novato",AA782=2,"Principiante avanzado",AA782=3,"Competente",AA782=4,"Proficiente",AA782=5,"Master")</f>
        <v>Proficiente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326</v>
      </c>
    </row>
    <row r="783" spans="1:31" x14ac:dyDescent="0.25">
      <c r="A783" t="s">
        <v>205</v>
      </c>
      <c r="B783" t="s">
        <v>211</v>
      </c>
      <c r="C783" t="s">
        <v>185</v>
      </c>
      <c r="D783" t="s">
        <v>216</v>
      </c>
      <c r="E783" t="s">
        <v>217</v>
      </c>
      <c r="F783" t="s">
        <v>249</v>
      </c>
      <c r="G783" t="s">
        <v>282</v>
      </c>
      <c r="H783" s="4"/>
      <c r="I783" s="1">
        <f t="shared" ca="1" si="50"/>
        <v>1483</v>
      </c>
      <c r="J783" s="1" t="str">
        <f t="shared" ca="1" si="51"/>
        <v>3. Mayor a 6 meses</v>
      </c>
      <c r="K783" t="str">
        <f t="shared" si="52"/>
        <v>NO</v>
      </c>
      <c r="L783" t="s">
        <v>186</v>
      </c>
      <c r="M783" t="s">
        <v>193</v>
      </c>
      <c r="N783" t="s">
        <v>188</v>
      </c>
      <c r="O783" t="s">
        <v>188</v>
      </c>
      <c r="P783" t="str">
        <f t="shared" si="53"/>
        <v>IVONNE KARINA SALVADOR MAYHUACloudEVALUACIÓN</v>
      </c>
      <c r="Q783" t="str">
        <f>BASE[[#This Row],[NombresCalificado]]&amp;BASE[[#This Row],[TipoEvaluacion]]</f>
        <v>IVONNE KARINA SALVADOR MAYHUAEVALUACIÓN</v>
      </c>
      <c r="R783">
        <v>1</v>
      </c>
      <c r="S783" t="s">
        <v>6</v>
      </c>
      <c r="T783" t="s">
        <v>21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4</v>
      </c>
      <c r="AB783" s="17" t="str" cm="1">
        <f t="array" ref="AB783">_xlfn.IFS(AA783=0,"No evidenciado",AA783=1,"Novato",AA783=2,"Principiante avanzado",AA783=3,"Competente",AA783=4,"Proficiente",AA783=5,"Master")</f>
        <v>Proficiente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326</v>
      </c>
    </row>
    <row r="784" spans="1:31" x14ac:dyDescent="0.25">
      <c r="A784" t="s">
        <v>205</v>
      </c>
      <c r="B784" t="s">
        <v>211</v>
      </c>
      <c r="C784" t="s">
        <v>185</v>
      </c>
      <c r="D784" t="s">
        <v>216</v>
      </c>
      <c r="E784" t="s">
        <v>217</v>
      </c>
      <c r="F784" t="s">
        <v>249</v>
      </c>
      <c r="G784" t="s">
        <v>282</v>
      </c>
      <c r="H784" s="4"/>
      <c r="I784" s="1">
        <f t="shared" ca="1" si="50"/>
        <v>1483</v>
      </c>
      <c r="J784" s="1" t="str">
        <f t="shared" ca="1" si="51"/>
        <v>3. Mayor a 6 meses</v>
      </c>
      <c r="K784" t="str">
        <f t="shared" si="52"/>
        <v>NO</v>
      </c>
      <c r="L784" t="s">
        <v>186</v>
      </c>
      <c r="M784" t="s">
        <v>193</v>
      </c>
      <c r="N784" t="s">
        <v>188</v>
      </c>
      <c r="O784" t="s">
        <v>188</v>
      </c>
      <c r="P784" t="str">
        <f t="shared" si="53"/>
        <v>IVONNE KARINA SALVADOR MAYHUACloudEVALUACIÓN</v>
      </c>
      <c r="Q784" t="str">
        <f>BASE[[#This Row],[NombresCalificado]]&amp;BASE[[#This Row],[TipoEvaluacion]]</f>
        <v>IVONNE KARINA SALVADOR MAYHUAEVALUACIÓN</v>
      </c>
      <c r="R784">
        <v>1</v>
      </c>
      <c r="S784" t="s">
        <v>6</v>
      </c>
      <c r="T784" t="s">
        <v>21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4</v>
      </c>
      <c r="AB784" s="17" t="str" cm="1">
        <f t="array" ref="AB784">_xlfn.IFS(AA784=0,"No evidenciado",AA784=1,"Novato",AA784=2,"Principiante avanzado",AA784=3,"Competente",AA784=4,"Proficiente",AA784=5,"Master")</f>
        <v>Proficiente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326</v>
      </c>
    </row>
    <row r="785" spans="1:31" x14ac:dyDescent="0.25">
      <c r="A785" t="s">
        <v>205</v>
      </c>
      <c r="B785" t="s">
        <v>211</v>
      </c>
      <c r="C785" t="s">
        <v>185</v>
      </c>
      <c r="D785" t="s">
        <v>216</v>
      </c>
      <c r="E785" t="s">
        <v>217</v>
      </c>
      <c r="F785" t="s">
        <v>249</v>
      </c>
      <c r="G785" t="s">
        <v>282</v>
      </c>
      <c r="H785" s="4"/>
      <c r="I785" s="1">
        <f t="shared" ref="I785:I848" ca="1" si="54">DATEDIF(H785,TODAY(),"m")</f>
        <v>1483</v>
      </c>
      <c r="J785" s="1" t="str">
        <f t="shared" ref="J785:J848" ca="1" si="55">IF(I785&lt;=3,"1. Menor o igual a 3 meses",IF(I785&lt;=6,"2. Entre 4 - 6 meses","3. Mayor a 6 meses"))</f>
        <v>3. Mayor a 6 meses</v>
      </c>
      <c r="K785" t="str">
        <f t="shared" ref="K785:K848" si="56">IF(COUNTIFS($E$2:$E$1174,E785,$O$2:$O$1174,"PRINCIPAL",$R$2:$R$1174,0)&gt;0,"SI","NO")</f>
        <v>NO</v>
      </c>
      <c r="L785" t="s">
        <v>186</v>
      </c>
      <c r="M785" t="s">
        <v>313</v>
      </c>
      <c r="N785" t="s">
        <v>188</v>
      </c>
      <c r="O785" t="s">
        <v>188</v>
      </c>
      <c r="P785" t="str">
        <f t="shared" ref="P785:P848" si="57">F785&amp;M785&amp;AE785</f>
        <v>IVONNE KARINA SALVADOR MAYHUAPatrones de arquitectura tecnológicaEVALUACIÓN</v>
      </c>
      <c r="Q785" t="str">
        <f>BASE[[#This Row],[NombresCalificado]]&amp;BASE[[#This Row],[TipoEvaluacion]]</f>
        <v>IVONNE KARINA SALVADOR MAYHUAEVALUACIÓN</v>
      </c>
      <c r="R785">
        <v>2</v>
      </c>
      <c r="S785" t="s">
        <v>4</v>
      </c>
      <c r="T785" t="s">
        <v>21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4</v>
      </c>
      <c r="AB785" s="17" t="str" cm="1">
        <f t="array" ref="AB785">_xlfn.IFS(AA785=0,"No evidenciado",AA785=1,"Novato",AA785=2,"Principiante avanzado",AA785=3,"Competente",AA785=4,"Proficiente",AA785=5,"Master")</f>
        <v>Proficiente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326</v>
      </c>
    </row>
    <row r="786" spans="1:31" x14ac:dyDescent="0.25">
      <c r="A786" t="s">
        <v>205</v>
      </c>
      <c r="B786" t="s">
        <v>211</v>
      </c>
      <c r="C786" t="s">
        <v>185</v>
      </c>
      <c r="D786" t="s">
        <v>216</v>
      </c>
      <c r="E786" t="s">
        <v>217</v>
      </c>
      <c r="F786" t="s">
        <v>249</v>
      </c>
      <c r="G786" t="s">
        <v>282</v>
      </c>
      <c r="H786" s="4"/>
      <c r="I786" s="1">
        <f t="shared" ca="1" si="54"/>
        <v>1483</v>
      </c>
      <c r="J786" s="1" t="str">
        <f t="shared" ca="1" si="55"/>
        <v>3. Mayor a 6 meses</v>
      </c>
      <c r="K786" t="str">
        <f t="shared" si="56"/>
        <v>NO</v>
      </c>
      <c r="L786" t="s">
        <v>186</v>
      </c>
      <c r="M786" t="s">
        <v>313</v>
      </c>
      <c r="N786" t="s">
        <v>188</v>
      </c>
      <c r="O786" t="s">
        <v>188</v>
      </c>
      <c r="P786" t="str">
        <f t="shared" si="57"/>
        <v>IVONNE KARINA SALVADOR MAYHUAPatrones de arquitectura tecnológicaEVALUACIÓN</v>
      </c>
      <c r="Q786" t="str">
        <f>BASE[[#This Row],[NombresCalificado]]&amp;BASE[[#This Row],[TipoEvaluacion]]</f>
        <v>IVONNE KARINA SALVADOR MAYHUAEVALUACIÓN</v>
      </c>
      <c r="R786">
        <v>1</v>
      </c>
      <c r="S786" t="s">
        <v>6</v>
      </c>
      <c r="T786" t="s">
        <v>21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4</v>
      </c>
      <c r="AB786" s="17" t="str" cm="1">
        <f t="array" ref="AB786">_xlfn.IFS(AA786=0,"No evidenciado",AA786=1,"Novato",AA786=2,"Principiante avanzado",AA786=3,"Competente",AA786=4,"Proficiente",AA786=5,"Master")</f>
        <v>Proficiente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326</v>
      </c>
    </row>
    <row r="787" spans="1:31" x14ac:dyDescent="0.25">
      <c r="A787" t="s">
        <v>205</v>
      </c>
      <c r="B787" t="s">
        <v>211</v>
      </c>
      <c r="C787" t="s">
        <v>185</v>
      </c>
      <c r="D787" t="s">
        <v>216</v>
      </c>
      <c r="E787" t="s">
        <v>217</v>
      </c>
      <c r="F787" t="s">
        <v>249</v>
      </c>
      <c r="G787" t="s">
        <v>282</v>
      </c>
      <c r="H787" s="4"/>
      <c r="I787" s="1">
        <f t="shared" ca="1" si="54"/>
        <v>1483</v>
      </c>
      <c r="J787" s="1" t="str">
        <f t="shared" ca="1" si="55"/>
        <v>3. Mayor a 6 meses</v>
      </c>
      <c r="K787" t="str">
        <f t="shared" si="56"/>
        <v>NO</v>
      </c>
      <c r="L787" t="s">
        <v>186</v>
      </c>
      <c r="M787" t="s">
        <v>314</v>
      </c>
      <c r="N787" t="s">
        <v>187</v>
      </c>
      <c r="O787" t="s">
        <v>188</v>
      </c>
      <c r="P787" t="str">
        <f t="shared" si="57"/>
        <v>IVONNE KARINA SALVADOR MAYHUASoluciones de industriaEVALUACIÓN</v>
      </c>
      <c r="Q787" t="str">
        <f>BASE[[#This Row],[NombresCalificado]]&amp;BASE[[#This Row],[TipoEvaluacion]]</f>
        <v>IVONNE KARINA SALVADOR MAYHUAEVALUACIÓN</v>
      </c>
      <c r="R787">
        <v>3</v>
      </c>
      <c r="S787" t="s">
        <v>5</v>
      </c>
      <c r="T787" t="s">
        <v>21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4</v>
      </c>
      <c r="AB787" s="17" t="str" cm="1">
        <f t="array" ref="AB787">_xlfn.IFS(AA787=0,"No evidenciado",AA787=1,"Novato",AA787=2,"Principiante avanzado",AA787=3,"Competente",AA787=4,"Proficiente",AA787=5,"Master")</f>
        <v>Proficiente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326</v>
      </c>
    </row>
    <row r="788" spans="1:31" x14ac:dyDescent="0.25">
      <c r="A788" t="s">
        <v>205</v>
      </c>
      <c r="B788" t="s">
        <v>211</v>
      </c>
      <c r="C788" t="s">
        <v>185</v>
      </c>
      <c r="D788" t="s">
        <v>216</v>
      </c>
      <c r="E788" t="s">
        <v>217</v>
      </c>
      <c r="F788" t="s">
        <v>249</v>
      </c>
      <c r="G788" t="s">
        <v>282</v>
      </c>
      <c r="H788" s="4"/>
      <c r="I788" s="1">
        <f t="shared" ca="1" si="54"/>
        <v>1483</v>
      </c>
      <c r="J788" s="1" t="str">
        <f t="shared" ca="1" si="55"/>
        <v>3. Mayor a 6 meses</v>
      </c>
      <c r="K788" t="str">
        <f t="shared" si="56"/>
        <v>NO</v>
      </c>
      <c r="L788" t="s">
        <v>186</v>
      </c>
      <c r="M788" t="s">
        <v>314</v>
      </c>
      <c r="N788" t="s">
        <v>187</v>
      </c>
      <c r="O788" t="s">
        <v>188</v>
      </c>
      <c r="P788" t="str">
        <f t="shared" si="57"/>
        <v>IVONNE KARINA SALVADOR MAYHUASoluciones de industriaEVALUACIÓN</v>
      </c>
      <c r="Q788" t="str">
        <f>BASE[[#This Row],[NombresCalificado]]&amp;BASE[[#This Row],[TipoEvaluacion]]</f>
        <v>IVONNE KARINA SALVADOR MAYHUAEVALUACIÓN</v>
      </c>
      <c r="R788">
        <v>3</v>
      </c>
      <c r="S788" t="s">
        <v>5</v>
      </c>
      <c r="T788" t="s">
        <v>21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4</v>
      </c>
      <c r="AB788" s="17" t="str" cm="1">
        <f t="array" ref="AB788">_xlfn.IFS(AA788=0,"No evidenciado",AA788=1,"Novato",AA788=2,"Principiante avanzado",AA788=3,"Competente",AA788=4,"Proficiente",AA788=5,"Master")</f>
        <v>Proficiente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326</v>
      </c>
    </row>
    <row r="789" spans="1:31" x14ac:dyDescent="0.25">
      <c r="A789" t="s">
        <v>205</v>
      </c>
      <c r="B789" t="s">
        <v>211</v>
      </c>
      <c r="C789" t="s">
        <v>185</v>
      </c>
      <c r="D789" t="s">
        <v>216</v>
      </c>
      <c r="E789" t="s">
        <v>217</v>
      </c>
      <c r="F789" t="s">
        <v>249</v>
      </c>
      <c r="G789" t="s">
        <v>282</v>
      </c>
      <c r="H789" s="4"/>
      <c r="I789" s="1">
        <f t="shared" ca="1" si="54"/>
        <v>1483</v>
      </c>
      <c r="J789" s="1" t="str">
        <f t="shared" ca="1" si="55"/>
        <v>3. Mayor a 6 meses</v>
      </c>
      <c r="K789" t="str">
        <f t="shared" si="56"/>
        <v>NO</v>
      </c>
      <c r="L789" t="s">
        <v>186</v>
      </c>
      <c r="M789" t="s">
        <v>197</v>
      </c>
      <c r="N789" t="s">
        <v>187</v>
      </c>
      <c r="O789" t="s">
        <v>188</v>
      </c>
      <c r="P789" t="str">
        <f t="shared" si="57"/>
        <v>IVONNE KARINA SALVADOR MAYHUAArquitectura de datos BCPEVALUACIÓN</v>
      </c>
      <c r="Q789" t="str">
        <f>BASE[[#This Row],[NombresCalificado]]&amp;BASE[[#This Row],[TipoEvaluacion]]</f>
        <v>IVONNE KARINA SALVADOR MAYHUAEVALUACIÓN</v>
      </c>
      <c r="R789">
        <v>3</v>
      </c>
      <c r="S789" t="s">
        <v>5</v>
      </c>
      <c r="T789" t="s">
        <v>21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4</v>
      </c>
      <c r="AB789" s="17" t="str" cm="1">
        <f t="array" ref="AB789">_xlfn.IFS(AA789=0,"No evidenciado",AA789=1,"Novato",AA789=2,"Principiante avanzado",AA789=3,"Competente",AA789=4,"Proficiente",AA789=5,"Master")</f>
        <v>Proficiente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326</v>
      </c>
    </row>
    <row r="790" spans="1:31" x14ac:dyDescent="0.25">
      <c r="A790" t="s">
        <v>205</v>
      </c>
      <c r="B790" t="s">
        <v>211</v>
      </c>
      <c r="C790" t="s">
        <v>185</v>
      </c>
      <c r="D790" t="s">
        <v>216</v>
      </c>
      <c r="E790" t="s">
        <v>217</v>
      </c>
      <c r="F790" t="s">
        <v>249</v>
      </c>
      <c r="G790" t="s">
        <v>282</v>
      </c>
      <c r="H790" s="4"/>
      <c r="I790" s="1">
        <f t="shared" ca="1" si="54"/>
        <v>1483</v>
      </c>
      <c r="J790" s="1" t="str">
        <f t="shared" ca="1" si="55"/>
        <v>3. Mayor a 6 meses</v>
      </c>
      <c r="K790" t="str">
        <f t="shared" si="56"/>
        <v>NO</v>
      </c>
      <c r="L790" t="s">
        <v>186</v>
      </c>
      <c r="M790" t="s">
        <v>197</v>
      </c>
      <c r="N790" t="s">
        <v>187</v>
      </c>
      <c r="O790" t="s">
        <v>188</v>
      </c>
      <c r="P790" t="str">
        <f t="shared" si="57"/>
        <v>IVONNE KARINA SALVADOR MAYHUAArquitectura de datos BCPEVALUACIÓN</v>
      </c>
      <c r="Q790" t="str">
        <f>BASE[[#This Row],[NombresCalificado]]&amp;BASE[[#This Row],[TipoEvaluacion]]</f>
        <v>IVONNE KARINA SALVADOR MAYHUAEVALUACIÓN</v>
      </c>
      <c r="R790">
        <v>3</v>
      </c>
      <c r="S790" t="s">
        <v>5</v>
      </c>
      <c r="T790" t="s">
        <v>21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4</v>
      </c>
      <c r="AB790" s="17" t="str" cm="1">
        <f t="array" ref="AB790">_xlfn.IFS(AA790=0,"No evidenciado",AA790=1,"Novato",AA790=2,"Principiante avanzado",AA790=3,"Competente",AA790=4,"Proficiente",AA790=5,"Master")</f>
        <v>Proficiente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326</v>
      </c>
    </row>
    <row r="791" spans="1:31" x14ac:dyDescent="0.25">
      <c r="A791" t="s">
        <v>205</v>
      </c>
      <c r="B791" t="s">
        <v>211</v>
      </c>
      <c r="C791" t="s">
        <v>185</v>
      </c>
      <c r="D791" t="s">
        <v>216</v>
      </c>
      <c r="E791" t="s">
        <v>217</v>
      </c>
      <c r="F791" t="s">
        <v>249</v>
      </c>
      <c r="G791" t="s">
        <v>282</v>
      </c>
      <c r="H791" s="4"/>
      <c r="I791" s="1">
        <f t="shared" ca="1" si="54"/>
        <v>1483</v>
      </c>
      <c r="J791" s="1" t="str">
        <f t="shared" ca="1" si="55"/>
        <v>3. Mayor a 6 meses</v>
      </c>
      <c r="K791" t="str">
        <f t="shared" si="56"/>
        <v>NO</v>
      </c>
      <c r="L791" t="s">
        <v>186</v>
      </c>
      <c r="M791" t="s">
        <v>316</v>
      </c>
      <c r="N791" t="s">
        <v>187</v>
      </c>
      <c r="O791" t="s">
        <v>188</v>
      </c>
      <c r="P791" t="str">
        <f t="shared" si="57"/>
        <v>IVONNE KARINA SALVADOR MAYHUAPlataforma de soluciones BCPEVALUACIÓN</v>
      </c>
      <c r="Q791" t="str">
        <f>BASE[[#This Row],[NombresCalificado]]&amp;BASE[[#This Row],[TipoEvaluacion]]</f>
        <v>IVONNE KARINA SALVADOR MAYHUAEVALUACIÓN</v>
      </c>
      <c r="R791">
        <v>2</v>
      </c>
      <c r="S791" t="s">
        <v>4</v>
      </c>
      <c r="T791" t="s">
        <v>21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4</v>
      </c>
      <c r="AB791" s="17" t="str" cm="1">
        <f t="array" ref="AB791">_xlfn.IFS(AA791=0,"No evidenciado",AA791=1,"Novato",AA791=2,"Principiante avanzado",AA791=3,"Competente",AA791=4,"Proficiente",AA791=5,"Master")</f>
        <v>Proficiente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326</v>
      </c>
    </row>
    <row r="792" spans="1:31" x14ac:dyDescent="0.25">
      <c r="A792" t="s">
        <v>205</v>
      </c>
      <c r="B792" t="s">
        <v>211</v>
      </c>
      <c r="C792" t="s">
        <v>185</v>
      </c>
      <c r="D792" t="s">
        <v>216</v>
      </c>
      <c r="E792" t="s">
        <v>217</v>
      </c>
      <c r="F792" t="s">
        <v>249</v>
      </c>
      <c r="G792" t="s">
        <v>282</v>
      </c>
      <c r="H792" s="4"/>
      <c r="I792" s="1">
        <f t="shared" ca="1" si="54"/>
        <v>1483</v>
      </c>
      <c r="J792" s="1" t="str">
        <f t="shared" ca="1" si="55"/>
        <v>3. Mayor a 6 meses</v>
      </c>
      <c r="K792" t="str">
        <f t="shared" si="56"/>
        <v>NO</v>
      </c>
      <c r="L792" t="s">
        <v>186</v>
      </c>
      <c r="M792" t="s">
        <v>316</v>
      </c>
      <c r="N792" t="s">
        <v>187</v>
      </c>
      <c r="O792" t="s">
        <v>188</v>
      </c>
      <c r="P792" t="str">
        <f t="shared" si="57"/>
        <v>IVONNE KARINA SALVADOR MAYHUAPlataforma de soluciones BCPEVALUACIÓN</v>
      </c>
      <c r="Q792" t="str">
        <f>BASE[[#This Row],[NombresCalificado]]&amp;BASE[[#This Row],[TipoEvaluacion]]</f>
        <v>IVONNE KARINA SALVADOR MAYHUAEVALUACIÓN</v>
      </c>
      <c r="R792">
        <v>3</v>
      </c>
      <c r="S792" t="s">
        <v>5</v>
      </c>
      <c r="T792" t="s">
        <v>21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4</v>
      </c>
      <c r="AB792" s="17" t="str" cm="1">
        <f t="array" ref="AB792">_xlfn.IFS(AA792=0,"No evidenciado",AA792=1,"Novato",AA792=2,"Principiante avanzado",AA792=3,"Competente",AA792=4,"Proficiente",AA792=5,"Master")</f>
        <v>Proficiente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326</v>
      </c>
    </row>
    <row r="793" spans="1:31" x14ac:dyDescent="0.25">
      <c r="A793" t="s">
        <v>205</v>
      </c>
      <c r="B793" t="s">
        <v>211</v>
      </c>
      <c r="C793" t="s">
        <v>185</v>
      </c>
      <c r="D793" t="s">
        <v>216</v>
      </c>
      <c r="E793" t="s">
        <v>217</v>
      </c>
      <c r="F793" t="s">
        <v>249</v>
      </c>
      <c r="G793" t="s">
        <v>282</v>
      </c>
      <c r="H793" s="4"/>
      <c r="I793" s="1">
        <f t="shared" ca="1" si="54"/>
        <v>1483</v>
      </c>
      <c r="J793" s="1" t="str">
        <f t="shared" ca="1" si="55"/>
        <v>3. Mayor a 6 meses</v>
      </c>
      <c r="K793" t="str">
        <f t="shared" si="56"/>
        <v>NO</v>
      </c>
      <c r="L793" t="s">
        <v>186</v>
      </c>
      <c r="M793" t="s">
        <v>315</v>
      </c>
      <c r="N793" t="s">
        <v>29</v>
      </c>
      <c r="O793" t="s">
        <v>29</v>
      </c>
      <c r="P793" t="str">
        <f t="shared" si="57"/>
        <v>IVONNE KARINA SALVADOR MAYHUAModeladoEVALUACIÓN</v>
      </c>
      <c r="Q793" t="str">
        <f>BASE[[#This Row],[NombresCalificado]]&amp;BASE[[#This Row],[TipoEvaluacion]]</f>
        <v>IVONNE KARINA SALVADOR MAYHUAEVALUACIÓN</v>
      </c>
      <c r="R793">
        <v>3</v>
      </c>
      <c r="S793" t="s">
        <v>5</v>
      </c>
      <c r="T793" t="s">
        <v>21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4</v>
      </c>
      <c r="AB793" s="17" t="str" cm="1">
        <f t="array" ref="AB793">_xlfn.IFS(AA793=0,"No evidenciado",AA793=1,"Novato",AA793=2,"Principiante avanzado",AA793=3,"Competente",AA793=4,"Proficiente",AA793=5,"Master")</f>
        <v>Proficiente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326</v>
      </c>
    </row>
    <row r="794" spans="1:31" x14ac:dyDescent="0.25">
      <c r="A794" t="s">
        <v>205</v>
      </c>
      <c r="B794" t="s">
        <v>211</v>
      </c>
      <c r="C794" t="s">
        <v>185</v>
      </c>
      <c r="D794" t="s">
        <v>216</v>
      </c>
      <c r="E794" t="s">
        <v>217</v>
      </c>
      <c r="F794" t="s">
        <v>249</v>
      </c>
      <c r="G794" t="s">
        <v>282</v>
      </c>
      <c r="H794" s="4"/>
      <c r="I794" s="1">
        <f t="shared" ca="1" si="54"/>
        <v>1483</v>
      </c>
      <c r="J794" s="1" t="str">
        <f t="shared" ca="1" si="55"/>
        <v>3. Mayor a 6 meses</v>
      </c>
      <c r="K794" t="str">
        <f t="shared" si="56"/>
        <v>NO</v>
      </c>
      <c r="L794" t="s">
        <v>186</v>
      </c>
      <c r="M794" t="s">
        <v>315</v>
      </c>
      <c r="N794" t="s">
        <v>29</v>
      </c>
      <c r="O794" t="s">
        <v>29</v>
      </c>
      <c r="P794" t="str">
        <f t="shared" si="57"/>
        <v>IVONNE KARINA SALVADOR MAYHUAModeladoEVALUACIÓN</v>
      </c>
      <c r="Q794" t="str">
        <f>BASE[[#This Row],[NombresCalificado]]&amp;BASE[[#This Row],[TipoEvaluacion]]</f>
        <v>IVONNE KARINA SALVADOR MAYHUAEVALUACIÓN</v>
      </c>
      <c r="R794">
        <v>3</v>
      </c>
      <c r="S794" t="s">
        <v>5</v>
      </c>
      <c r="T794" t="s">
        <v>21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326</v>
      </c>
    </row>
    <row r="795" spans="1:31" x14ac:dyDescent="0.25">
      <c r="A795" t="s">
        <v>205</v>
      </c>
      <c r="B795" t="s">
        <v>211</v>
      </c>
      <c r="C795" t="s">
        <v>185</v>
      </c>
      <c r="D795" t="s">
        <v>216</v>
      </c>
      <c r="E795" t="s">
        <v>217</v>
      </c>
      <c r="F795" t="s">
        <v>249</v>
      </c>
      <c r="G795" t="s">
        <v>282</v>
      </c>
      <c r="H795" s="4"/>
      <c r="I795" s="1">
        <f t="shared" ca="1" si="54"/>
        <v>1483</v>
      </c>
      <c r="J795" s="1" t="str">
        <f t="shared" ca="1" si="55"/>
        <v>3. Mayor a 6 meses</v>
      </c>
      <c r="K795" t="str">
        <f t="shared" si="56"/>
        <v>NO</v>
      </c>
      <c r="L795" t="s">
        <v>186</v>
      </c>
      <c r="M795" t="s">
        <v>199</v>
      </c>
      <c r="N795" t="s">
        <v>188</v>
      </c>
      <c r="O795" t="s">
        <v>188</v>
      </c>
      <c r="P795" t="str">
        <f t="shared" si="57"/>
        <v>IVONNE KARINA SALVADOR MAYHUAComplianceEVALUACIÓN</v>
      </c>
      <c r="Q795" t="str">
        <f>BASE[[#This Row],[NombresCalificado]]&amp;BASE[[#This Row],[TipoEvaluacion]]</f>
        <v>IVONNE KARINA SALVADOR MAYHUAEVALUACIÓN</v>
      </c>
      <c r="R795">
        <v>2</v>
      </c>
      <c r="S795" t="s">
        <v>4</v>
      </c>
      <c r="T795" t="s">
        <v>21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326</v>
      </c>
    </row>
    <row r="796" spans="1:31" x14ac:dyDescent="0.25">
      <c r="A796" t="s">
        <v>205</v>
      </c>
      <c r="B796" t="s">
        <v>211</v>
      </c>
      <c r="C796" t="s">
        <v>185</v>
      </c>
      <c r="D796" t="s">
        <v>216</v>
      </c>
      <c r="E796" t="s">
        <v>217</v>
      </c>
      <c r="F796" t="s">
        <v>249</v>
      </c>
      <c r="G796" t="s">
        <v>282</v>
      </c>
      <c r="H796" s="4"/>
      <c r="I796" s="1">
        <f t="shared" ca="1" si="54"/>
        <v>1483</v>
      </c>
      <c r="J796" s="1" t="str">
        <f t="shared" ca="1" si="55"/>
        <v>3. Mayor a 6 meses</v>
      </c>
      <c r="K796" t="str">
        <f t="shared" si="56"/>
        <v>NO</v>
      </c>
      <c r="L796" t="s">
        <v>186</v>
      </c>
      <c r="M796" t="s">
        <v>199</v>
      </c>
      <c r="N796" t="s">
        <v>188</v>
      </c>
      <c r="O796" t="s">
        <v>188</v>
      </c>
      <c r="P796" t="str">
        <f t="shared" si="57"/>
        <v>IVONNE KARINA SALVADOR MAYHUAComplianceEVALUACIÓN</v>
      </c>
      <c r="Q796" t="str">
        <f>BASE[[#This Row],[NombresCalificado]]&amp;BASE[[#This Row],[TipoEvaluacion]]</f>
        <v>IVONNE KARINA SALVADOR MAYHUAEVALUACIÓN</v>
      </c>
      <c r="R796">
        <v>2</v>
      </c>
      <c r="S796" t="s">
        <v>4</v>
      </c>
      <c r="T796" t="s">
        <v>21</v>
      </c>
      <c r="U796" s="17">
        <v>2</v>
      </c>
      <c r="V796" s="17" t="str" cm="1">
        <f t="array" ref="V796">_xlfn.IFS(U796=0,"Prenovato",U796=1,"Novato",U796=2,"Principiante avanzado",U796=3,"Competente",U796=4,"Proficiente",U796=5,"Master")</f>
        <v>Principiante avanzado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2</v>
      </c>
      <c r="AD796" s="17" t="str" cm="1">
        <f t="array" ref="AD796">_xlfn.IFS(AC796=0,"Prenovato",AC796=1,"Novato",AC796=2,"Principiante avanzado",AC796=3,"Competente",AC796=4,"Proficiente",AC796=5,"Master")</f>
        <v>Principiante avanzado</v>
      </c>
      <c r="AE796" s="17" t="s">
        <v>326</v>
      </c>
    </row>
    <row r="797" spans="1:31" x14ac:dyDescent="0.25">
      <c r="A797" t="s">
        <v>205</v>
      </c>
      <c r="B797" t="s">
        <v>211</v>
      </c>
      <c r="C797" t="s">
        <v>185</v>
      </c>
      <c r="D797" t="s">
        <v>216</v>
      </c>
      <c r="E797" t="s">
        <v>217</v>
      </c>
      <c r="F797" t="s">
        <v>249</v>
      </c>
      <c r="G797" t="s">
        <v>282</v>
      </c>
      <c r="H797" s="4"/>
      <c r="I797" s="1">
        <f t="shared" ca="1" si="54"/>
        <v>1483</v>
      </c>
      <c r="J797" s="1" t="str">
        <f t="shared" ca="1" si="55"/>
        <v>3. Mayor a 6 meses</v>
      </c>
      <c r="K797" t="str">
        <f t="shared" si="56"/>
        <v>NO</v>
      </c>
      <c r="L797" t="s">
        <v>186</v>
      </c>
      <c r="M797" t="s">
        <v>317</v>
      </c>
      <c r="N797" t="s">
        <v>29</v>
      </c>
      <c r="O797" t="s">
        <v>29</v>
      </c>
      <c r="P797" t="str">
        <f t="shared" si="57"/>
        <v>IVONNE KARINA SALVADOR MAYHUANegocio bancarioEVALUACIÓN</v>
      </c>
      <c r="Q797" t="str">
        <f>BASE[[#This Row],[NombresCalificado]]&amp;BASE[[#This Row],[TipoEvaluacion]]</f>
        <v>IVONNE KARINA SALVADOR MAYHUAEVALUACIÓN</v>
      </c>
      <c r="R797">
        <v>4</v>
      </c>
      <c r="S797" t="s">
        <v>7</v>
      </c>
      <c r="T797" t="s">
        <v>21</v>
      </c>
      <c r="U797" s="17">
        <v>2</v>
      </c>
      <c r="V797" s="17" t="str" cm="1">
        <f t="array" ref="V797">_xlfn.IFS(U797=0,"Prenovato",U797=1,"Novato",U797=2,"Principiante avanzado",U797=3,"Competente",U797=4,"Proficiente",U797=5,"Master")</f>
        <v>Principiante avanzado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2</v>
      </c>
      <c r="AD797" s="17" t="str" cm="1">
        <f t="array" ref="AD797">_xlfn.IFS(AC797=0,"Prenovato",AC797=1,"Novato",AC797=2,"Principiante avanzado",AC797=3,"Competente",AC797=4,"Proficiente",AC797=5,"Master")</f>
        <v>Principiante avanzado</v>
      </c>
      <c r="AE797" s="17" t="s">
        <v>326</v>
      </c>
    </row>
    <row r="798" spans="1:31" x14ac:dyDescent="0.25">
      <c r="A798" t="s">
        <v>205</v>
      </c>
      <c r="B798" t="s">
        <v>211</v>
      </c>
      <c r="C798" t="s">
        <v>185</v>
      </c>
      <c r="D798" t="s">
        <v>216</v>
      </c>
      <c r="E798" t="s">
        <v>217</v>
      </c>
      <c r="F798" t="s">
        <v>249</v>
      </c>
      <c r="G798" t="s">
        <v>282</v>
      </c>
      <c r="H798" s="4"/>
      <c r="I798" s="1">
        <f t="shared" ca="1" si="54"/>
        <v>1483</v>
      </c>
      <c r="J798" s="1" t="str">
        <f t="shared" ca="1" si="55"/>
        <v>3. Mayor a 6 meses</v>
      </c>
      <c r="K798" t="str">
        <f t="shared" si="56"/>
        <v>NO</v>
      </c>
      <c r="L798" t="s">
        <v>186</v>
      </c>
      <c r="M798" t="s">
        <v>317</v>
      </c>
      <c r="N798" t="s">
        <v>29</v>
      </c>
      <c r="O798" t="s">
        <v>29</v>
      </c>
      <c r="P798" t="str">
        <f t="shared" si="57"/>
        <v>IVONNE KARINA SALVADOR MAYHUANegocio bancarioEVALUACIÓN</v>
      </c>
      <c r="Q798" t="str">
        <f>BASE[[#This Row],[NombresCalificado]]&amp;BASE[[#This Row],[TipoEvaluacion]]</f>
        <v>IVONNE KARINA SALVADOR MAYHUAEVALUACIÓN</v>
      </c>
      <c r="R798">
        <v>4</v>
      </c>
      <c r="S798" t="s">
        <v>7</v>
      </c>
      <c r="T798" t="s">
        <v>21</v>
      </c>
      <c r="U798" s="17">
        <v>2</v>
      </c>
      <c r="V798" s="17" t="str" cm="1">
        <f t="array" ref="V798">_xlfn.IFS(U798=0,"Prenovato",U798=1,"Novato",U798=2,"Principiante avanzado",U798=3,"Competente",U798=4,"Proficiente",U798=5,"Master")</f>
        <v>Principiante avanzado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2</v>
      </c>
      <c r="AD798" s="17" t="str" cm="1">
        <f t="array" ref="AD798">_xlfn.IFS(AC798=0,"Prenovato",AC798=1,"Novato",AC798=2,"Principiante avanzado",AC798=3,"Competente",AC798=4,"Proficiente",AC798=5,"Master")</f>
        <v>Principiante avanzado</v>
      </c>
      <c r="AE798" s="17" t="s">
        <v>326</v>
      </c>
    </row>
    <row r="799" spans="1:31" x14ac:dyDescent="0.25">
      <c r="A799" t="s">
        <v>205</v>
      </c>
      <c r="B799" t="s">
        <v>211</v>
      </c>
      <c r="C799" t="s">
        <v>185</v>
      </c>
      <c r="D799" t="s">
        <v>216</v>
      </c>
      <c r="E799" t="s">
        <v>217</v>
      </c>
      <c r="F799" t="s">
        <v>249</v>
      </c>
      <c r="G799" t="s">
        <v>282</v>
      </c>
      <c r="H799" s="4"/>
      <c r="I799" s="1">
        <f t="shared" ca="1" si="54"/>
        <v>1483</v>
      </c>
      <c r="J799" s="1" t="str">
        <f t="shared" ca="1" si="55"/>
        <v>3. Mayor a 6 meses</v>
      </c>
      <c r="K799" t="str">
        <f t="shared" si="56"/>
        <v>NO</v>
      </c>
      <c r="L799" t="s">
        <v>186</v>
      </c>
      <c r="M799" t="s">
        <v>318</v>
      </c>
      <c r="N799" t="s">
        <v>188</v>
      </c>
      <c r="O799" t="s">
        <v>188</v>
      </c>
      <c r="P799" t="str">
        <f t="shared" si="57"/>
        <v>IVONNE KARINA SALVADOR MAYHUAEvolución ágil de productos digitalesEVALUACIÓN</v>
      </c>
      <c r="Q799" t="str">
        <f>BASE[[#This Row],[NombresCalificado]]&amp;BASE[[#This Row],[TipoEvaluacion]]</f>
        <v>IVONNE KARINA SALVADOR MAYHUAEVALUACIÓN</v>
      </c>
      <c r="R799">
        <v>3</v>
      </c>
      <c r="S799" t="s">
        <v>5</v>
      </c>
      <c r="T799" t="s">
        <v>21</v>
      </c>
      <c r="U799" s="17">
        <v>2</v>
      </c>
      <c r="V799" s="17" t="str" cm="1">
        <f t="array" ref="V799">_xlfn.IFS(U799=0,"Prenovato",U799=1,"Novato",U799=2,"Principiante avanzado",U799=3,"Competente",U799=4,"Proficiente",U799=5,"Master")</f>
        <v>Principiante avanzado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2</v>
      </c>
      <c r="AD799" s="17" t="str" cm="1">
        <f t="array" ref="AD799">_xlfn.IFS(AC799=0,"Prenovato",AC799=1,"Novato",AC799=2,"Principiante avanzado",AC799=3,"Competente",AC799=4,"Proficiente",AC799=5,"Master")</f>
        <v>Principiante avanzado</v>
      </c>
      <c r="AE799" s="17" t="s">
        <v>326</v>
      </c>
    </row>
    <row r="800" spans="1:31" x14ac:dyDescent="0.25">
      <c r="A800" t="s">
        <v>205</v>
      </c>
      <c r="B800" t="s">
        <v>211</v>
      </c>
      <c r="C800" t="s">
        <v>185</v>
      </c>
      <c r="D800" t="s">
        <v>216</v>
      </c>
      <c r="E800" t="s">
        <v>217</v>
      </c>
      <c r="F800" t="s">
        <v>249</v>
      </c>
      <c r="G800" t="s">
        <v>282</v>
      </c>
      <c r="H800" s="4"/>
      <c r="I800" s="1">
        <f t="shared" ca="1" si="54"/>
        <v>1483</v>
      </c>
      <c r="J800" s="1" t="str">
        <f t="shared" ca="1" si="55"/>
        <v>3. Mayor a 6 meses</v>
      </c>
      <c r="K800" t="str">
        <f t="shared" si="56"/>
        <v>NO</v>
      </c>
      <c r="L800" t="s">
        <v>186</v>
      </c>
      <c r="M800" t="s">
        <v>318</v>
      </c>
      <c r="N800" t="s">
        <v>188</v>
      </c>
      <c r="O800" t="s">
        <v>188</v>
      </c>
      <c r="P800" t="str">
        <f t="shared" si="57"/>
        <v>IVONNE KARINA SALVADOR MAYHUAEvolución ágil de productos digitalesEVALUACIÓN</v>
      </c>
      <c r="Q800" t="str">
        <f>BASE[[#This Row],[NombresCalificado]]&amp;BASE[[#This Row],[TipoEvaluacion]]</f>
        <v>IVONNE KARINA SALVADOR MAYHUAEVALUACIÓN</v>
      </c>
      <c r="R800">
        <v>3</v>
      </c>
      <c r="S800" t="s">
        <v>5</v>
      </c>
      <c r="T800" t="s">
        <v>21</v>
      </c>
      <c r="U800" s="17">
        <v>2</v>
      </c>
      <c r="V800" s="17" t="str" cm="1">
        <f t="array" ref="V800">_xlfn.IFS(U800=0,"Prenovato",U800=1,"Novato",U800=2,"Principiante avanzado",U800=3,"Competente",U800=4,"Proficiente",U800=5,"Master")</f>
        <v>Principiante avanzado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2</v>
      </c>
      <c r="AD800" s="17" t="str" cm="1">
        <f t="array" ref="AD800">_xlfn.IFS(AC800=0,"Prenovato",AC800=1,"Novato",AC800=2,"Principiante avanzado",AC800=3,"Competente",AC800=4,"Proficiente",AC800=5,"Master")</f>
        <v>Principiante avanzado</v>
      </c>
      <c r="AE800" s="17" t="s">
        <v>326</v>
      </c>
    </row>
    <row r="801" spans="1:31" x14ac:dyDescent="0.25">
      <c r="A801" t="s">
        <v>205</v>
      </c>
      <c r="B801" t="s">
        <v>211</v>
      </c>
      <c r="C801" t="s">
        <v>185</v>
      </c>
      <c r="D801" t="s">
        <v>216</v>
      </c>
      <c r="E801" t="s">
        <v>217</v>
      </c>
      <c r="F801" t="s">
        <v>249</v>
      </c>
      <c r="G801" t="s">
        <v>282</v>
      </c>
      <c r="H801" s="4"/>
      <c r="I801" s="1">
        <f t="shared" ca="1" si="54"/>
        <v>1483</v>
      </c>
      <c r="J801" s="1" t="str">
        <f t="shared" ca="1" si="55"/>
        <v>3. Mayor a 6 meses</v>
      </c>
      <c r="K801" t="str">
        <f t="shared" si="56"/>
        <v>NO</v>
      </c>
      <c r="L801" t="s">
        <v>186</v>
      </c>
      <c r="M801" t="s">
        <v>200</v>
      </c>
      <c r="N801" t="s">
        <v>187</v>
      </c>
      <c r="O801" t="s">
        <v>188</v>
      </c>
      <c r="P801" t="str">
        <f t="shared" si="57"/>
        <v>IVONNE KARINA SALVADOR MAYHUACustomer ExperienceEVALUACIÓN</v>
      </c>
      <c r="Q801" t="str">
        <f>BASE[[#This Row],[NombresCalificado]]&amp;BASE[[#This Row],[TipoEvaluacion]]</f>
        <v>IVONNE KARINA SALVADOR MAYHUAEVALUACIÓN</v>
      </c>
      <c r="R801">
        <v>2</v>
      </c>
      <c r="S801" t="s">
        <v>4</v>
      </c>
      <c r="T801" t="s">
        <v>21</v>
      </c>
      <c r="U801" s="17">
        <v>2</v>
      </c>
      <c r="V801" s="17" t="str" cm="1">
        <f t="array" ref="V801">_xlfn.IFS(U801=0,"Prenovato",U801=1,"Novato",U801=2,"Principiante avanzado",U801=3,"Competente",U801=4,"Proficiente",U801=5,"Master")</f>
        <v>Principiante avanzado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2</v>
      </c>
      <c r="AD801" s="17" t="str" cm="1">
        <f t="array" ref="AD801">_xlfn.IFS(AC801=0,"Prenovato",AC801=1,"Novato",AC801=2,"Principiante avanzado",AC801=3,"Competente",AC801=4,"Proficiente",AC801=5,"Master")</f>
        <v>Principiante avanzado</v>
      </c>
      <c r="AE801" s="17" t="s">
        <v>326</v>
      </c>
    </row>
    <row r="802" spans="1:31" x14ac:dyDescent="0.25">
      <c r="A802" t="s">
        <v>205</v>
      </c>
      <c r="B802" t="s">
        <v>211</v>
      </c>
      <c r="C802" t="s">
        <v>185</v>
      </c>
      <c r="D802" t="s">
        <v>216</v>
      </c>
      <c r="E802" t="s">
        <v>217</v>
      </c>
      <c r="F802" t="s">
        <v>249</v>
      </c>
      <c r="G802" t="s">
        <v>282</v>
      </c>
      <c r="H802" s="4"/>
      <c r="I802" s="1">
        <f t="shared" ca="1" si="54"/>
        <v>1483</v>
      </c>
      <c r="J802" s="1" t="str">
        <f t="shared" ca="1" si="55"/>
        <v>3. Mayor a 6 meses</v>
      </c>
      <c r="K802" t="str">
        <f t="shared" si="56"/>
        <v>NO</v>
      </c>
      <c r="L802" t="s">
        <v>186</v>
      </c>
      <c r="M802" t="s">
        <v>200</v>
      </c>
      <c r="N802" t="s">
        <v>187</v>
      </c>
      <c r="O802" t="s">
        <v>188</v>
      </c>
      <c r="P802" t="str">
        <f t="shared" si="57"/>
        <v>IVONNE KARINA SALVADOR MAYHUACustomer ExperienceEVALUACIÓN</v>
      </c>
      <c r="Q802" t="str">
        <f>BASE[[#This Row],[NombresCalificado]]&amp;BASE[[#This Row],[TipoEvaluacion]]</f>
        <v>IVONNE KARINA SALVADOR MAYHUAEVALUACIÓN</v>
      </c>
      <c r="R802">
        <v>2</v>
      </c>
      <c r="S802" t="s">
        <v>4</v>
      </c>
      <c r="T802" t="s">
        <v>21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326</v>
      </c>
    </row>
    <row r="803" spans="1:31" x14ac:dyDescent="0.25">
      <c r="A803" t="s">
        <v>205</v>
      </c>
      <c r="B803" t="s">
        <v>211</v>
      </c>
      <c r="C803" t="s">
        <v>185</v>
      </c>
      <c r="D803" t="s">
        <v>216</v>
      </c>
      <c r="E803" t="s">
        <v>217</v>
      </c>
      <c r="F803" t="s">
        <v>249</v>
      </c>
      <c r="G803" t="s">
        <v>282</v>
      </c>
      <c r="H803" s="4"/>
      <c r="I803" s="1">
        <f t="shared" ca="1" si="54"/>
        <v>1483</v>
      </c>
      <c r="J803" s="1" t="str">
        <f t="shared" ca="1" si="55"/>
        <v>3. Mayor a 6 meses</v>
      </c>
      <c r="K803" t="str">
        <f t="shared" si="56"/>
        <v>NO</v>
      </c>
      <c r="L803" t="s">
        <v>186</v>
      </c>
      <c r="M803" t="s">
        <v>320</v>
      </c>
      <c r="N803" t="s">
        <v>188</v>
      </c>
      <c r="O803" t="s">
        <v>188</v>
      </c>
      <c r="P803" t="str">
        <f t="shared" si="57"/>
        <v>IVONNE KARINA SALVADOR MAYHUAGestión de cambiosEVALUACIÓN</v>
      </c>
      <c r="Q803" t="str">
        <f>BASE[[#This Row],[NombresCalificado]]&amp;BASE[[#This Row],[TipoEvaluacion]]</f>
        <v>IVONNE KARINA SALVADOR MAYHUAEVALUACIÓN</v>
      </c>
      <c r="R803">
        <v>1</v>
      </c>
      <c r="S803" t="s">
        <v>6</v>
      </c>
      <c r="T803" t="s">
        <v>21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326</v>
      </c>
    </row>
    <row r="804" spans="1:31" x14ac:dyDescent="0.25">
      <c r="A804" t="s">
        <v>205</v>
      </c>
      <c r="B804" t="s">
        <v>211</v>
      </c>
      <c r="C804" t="s">
        <v>185</v>
      </c>
      <c r="D804" t="s">
        <v>216</v>
      </c>
      <c r="E804" t="s">
        <v>217</v>
      </c>
      <c r="F804" t="s">
        <v>249</v>
      </c>
      <c r="G804" t="s">
        <v>282</v>
      </c>
      <c r="H804" s="4"/>
      <c r="I804" s="1">
        <f t="shared" ca="1" si="54"/>
        <v>1483</v>
      </c>
      <c r="J804" s="1" t="str">
        <f t="shared" ca="1" si="55"/>
        <v>3. Mayor a 6 meses</v>
      </c>
      <c r="K804" t="str">
        <f t="shared" si="56"/>
        <v>NO</v>
      </c>
      <c r="L804" t="s">
        <v>186</v>
      </c>
      <c r="M804" t="s">
        <v>320</v>
      </c>
      <c r="N804" t="s">
        <v>188</v>
      </c>
      <c r="O804" t="s">
        <v>188</v>
      </c>
      <c r="P804" t="str">
        <f t="shared" si="57"/>
        <v>IVONNE KARINA SALVADOR MAYHUAGestión de cambiosEVALUACIÓN</v>
      </c>
      <c r="Q804" t="str">
        <f>BASE[[#This Row],[NombresCalificado]]&amp;BASE[[#This Row],[TipoEvaluacion]]</f>
        <v>IVONNE KARINA SALVADOR MAYHUAEVALUACIÓN</v>
      </c>
      <c r="R804">
        <v>1</v>
      </c>
      <c r="S804" t="s">
        <v>6</v>
      </c>
      <c r="T804" t="s">
        <v>21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326</v>
      </c>
    </row>
    <row r="805" spans="1:31" x14ac:dyDescent="0.25">
      <c r="A805" t="s">
        <v>205</v>
      </c>
      <c r="B805" t="s">
        <v>211</v>
      </c>
      <c r="C805" t="s">
        <v>185</v>
      </c>
      <c r="D805" t="s">
        <v>216</v>
      </c>
      <c r="E805" t="s">
        <v>217</v>
      </c>
      <c r="F805" t="s">
        <v>249</v>
      </c>
      <c r="G805" t="s">
        <v>282</v>
      </c>
      <c r="H805" s="4"/>
      <c r="I805" s="1">
        <f t="shared" ca="1" si="54"/>
        <v>1483</v>
      </c>
      <c r="J805" s="1" t="str">
        <f t="shared" ca="1" si="55"/>
        <v>3. Mayor a 6 meses</v>
      </c>
      <c r="K805" t="str">
        <f t="shared" si="56"/>
        <v>NO</v>
      </c>
      <c r="L805" t="s">
        <v>186</v>
      </c>
      <c r="M805" t="s">
        <v>319</v>
      </c>
      <c r="N805" t="s">
        <v>187</v>
      </c>
      <c r="O805" t="s">
        <v>188</v>
      </c>
      <c r="P805" t="str">
        <f t="shared" si="57"/>
        <v>IVONNE KARINA SALVADOR MAYHUAStory TellingEVALUACIÓN</v>
      </c>
      <c r="Q805" t="str">
        <f>BASE[[#This Row],[NombresCalificado]]&amp;BASE[[#This Row],[TipoEvaluacion]]</f>
        <v>IVONNE KARINA SALVADOR MAYHUAEVALUACIÓN</v>
      </c>
      <c r="R805">
        <v>3</v>
      </c>
      <c r="S805" t="s">
        <v>5</v>
      </c>
      <c r="T805" t="s">
        <v>21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326</v>
      </c>
    </row>
    <row r="806" spans="1:31" x14ac:dyDescent="0.25">
      <c r="A806" t="s">
        <v>205</v>
      </c>
      <c r="B806" t="s">
        <v>211</v>
      </c>
      <c r="C806" t="s">
        <v>185</v>
      </c>
      <c r="D806" t="s">
        <v>216</v>
      </c>
      <c r="E806" t="s">
        <v>217</v>
      </c>
      <c r="F806" t="s">
        <v>249</v>
      </c>
      <c r="G806" t="s">
        <v>282</v>
      </c>
      <c r="H806" s="4"/>
      <c r="I806" s="1">
        <f t="shared" ca="1" si="54"/>
        <v>1483</v>
      </c>
      <c r="J806" s="1" t="str">
        <f t="shared" ca="1" si="55"/>
        <v>3. Mayor a 6 meses</v>
      </c>
      <c r="K806" t="str">
        <f t="shared" si="56"/>
        <v>NO</v>
      </c>
      <c r="L806" t="s">
        <v>186</v>
      </c>
      <c r="M806" t="s">
        <v>319</v>
      </c>
      <c r="N806" t="s">
        <v>187</v>
      </c>
      <c r="O806" t="s">
        <v>188</v>
      </c>
      <c r="P806" t="str">
        <f t="shared" si="57"/>
        <v>IVONNE KARINA SALVADOR MAYHUAStory TellingEVALUACIÓN</v>
      </c>
      <c r="Q806" t="str">
        <f>BASE[[#This Row],[NombresCalificado]]&amp;BASE[[#This Row],[TipoEvaluacion]]</f>
        <v>IVONNE KARINA SALVADOR MAYHUAEVALUACIÓN</v>
      </c>
      <c r="R806">
        <v>3</v>
      </c>
      <c r="S806" t="s">
        <v>5</v>
      </c>
      <c r="T806" t="s">
        <v>21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326</v>
      </c>
    </row>
    <row r="807" spans="1:31" x14ac:dyDescent="0.25">
      <c r="A807" t="s">
        <v>205</v>
      </c>
      <c r="B807" t="s">
        <v>211</v>
      </c>
      <c r="C807" t="s">
        <v>185</v>
      </c>
      <c r="D807" t="s">
        <v>216</v>
      </c>
      <c r="E807" t="s">
        <v>217</v>
      </c>
      <c r="F807" t="s">
        <v>249</v>
      </c>
      <c r="G807" t="s">
        <v>282</v>
      </c>
      <c r="H807" s="4"/>
      <c r="I807" s="1">
        <f t="shared" ca="1" si="54"/>
        <v>1483</v>
      </c>
      <c r="J807" s="1" t="str">
        <f t="shared" ca="1" si="55"/>
        <v>3. Mayor a 6 meses</v>
      </c>
      <c r="K807" t="str">
        <f t="shared" si="56"/>
        <v>NO</v>
      </c>
      <c r="L807" t="s">
        <v>186</v>
      </c>
      <c r="M807" t="s">
        <v>198</v>
      </c>
      <c r="N807" t="s">
        <v>187</v>
      </c>
      <c r="O807" t="s">
        <v>188</v>
      </c>
      <c r="P807" t="str">
        <f t="shared" si="57"/>
        <v>IVONNE KARINA SALVADOR MAYHUACaptura de valorEVALUACIÓN</v>
      </c>
      <c r="Q807" t="str">
        <f>BASE[[#This Row],[NombresCalificado]]&amp;BASE[[#This Row],[TipoEvaluacion]]</f>
        <v>IVONNE KARINA SALVADOR MAYHUAEVALUACIÓN</v>
      </c>
      <c r="R807">
        <v>2</v>
      </c>
      <c r="S807" t="s">
        <v>4</v>
      </c>
      <c r="T807" t="s">
        <v>21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326</v>
      </c>
    </row>
    <row r="808" spans="1:31" x14ac:dyDescent="0.25">
      <c r="A808" t="s">
        <v>205</v>
      </c>
      <c r="B808" t="s">
        <v>211</v>
      </c>
      <c r="C808" t="s">
        <v>185</v>
      </c>
      <c r="D808" t="s">
        <v>216</v>
      </c>
      <c r="E808" t="s">
        <v>217</v>
      </c>
      <c r="F808" t="s">
        <v>249</v>
      </c>
      <c r="G808" t="s">
        <v>282</v>
      </c>
      <c r="H808" s="4"/>
      <c r="I808" s="1">
        <f t="shared" ca="1" si="54"/>
        <v>1483</v>
      </c>
      <c r="J808" s="1" t="str">
        <f t="shared" ca="1" si="55"/>
        <v>3. Mayor a 6 meses</v>
      </c>
      <c r="K808" t="str">
        <f t="shared" si="56"/>
        <v>NO</v>
      </c>
      <c r="L808" t="s">
        <v>186</v>
      </c>
      <c r="M808" t="s">
        <v>198</v>
      </c>
      <c r="N808" t="s">
        <v>187</v>
      </c>
      <c r="O808" t="s">
        <v>188</v>
      </c>
      <c r="P808" t="str">
        <f t="shared" si="57"/>
        <v>IVONNE KARINA SALVADOR MAYHUACaptura de valorEVALUACIÓN</v>
      </c>
      <c r="Q808" t="str">
        <f>BASE[[#This Row],[NombresCalificado]]&amp;BASE[[#This Row],[TipoEvaluacion]]</f>
        <v>IVONNE KARINA SALVADOR MAYHUAEVALUACIÓN</v>
      </c>
      <c r="R808">
        <v>2</v>
      </c>
      <c r="S808" t="s">
        <v>4</v>
      </c>
      <c r="T808" t="s">
        <v>21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326</v>
      </c>
    </row>
    <row r="809" spans="1:31" x14ac:dyDescent="0.25">
      <c r="A809" t="s">
        <v>205</v>
      </c>
      <c r="B809" t="s">
        <v>211</v>
      </c>
      <c r="C809" t="s">
        <v>185</v>
      </c>
      <c r="D809" t="s">
        <v>216</v>
      </c>
      <c r="E809" t="s">
        <v>217</v>
      </c>
      <c r="F809" t="s">
        <v>249</v>
      </c>
      <c r="G809" t="s">
        <v>282</v>
      </c>
      <c r="H809" s="4"/>
      <c r="I809" s="1">
        <f t="shared" ca="1" si="54"/>
        <v>1483</v>
      </c>
      <c r="J809" s="1" t="str">
        <f t="shared" ca="1" si="55"/>
        <v>3. Mayor a 6 meses</v>
      </c>
      <c r="K809" t="str">
        <f t="shared" si="56"/>
        <v>NO</v>
      </c>
      <c r="L809" t="s">
        <v>186</v>
      </c>
      <c r="M809" t="s">
        <v>321</v>
      </c>
      <c r="N809" t="s">
        <v>29</v>
      </c>
      <c r="O809" t="s">
        <v>29</v>
      </c>
      <c r="P809" t="str">
        <f t="shared" si="57"/>
        <v>IVONNE KARINA SALVADOR MAYHUAInnovaciónEVALUACIÓN</v>
      </c>
      <c r="Q809" t="str">
        <f>BASE[[#This Row],[NombresCalificado]]&amp;BASE[[#This Row],[TipoEvaluacion]]</f>
        <v>IVONNE KARINA SALVADOR MAYHUAEVALUACIÓN</v>
      </c>
      <c r="R809">
        <v>2</v>
      </c>
      <c r="S809" t="s">
        <v>4</v>
      </c>
      <c r="T809" t="s">
        <v>21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326</v>
      </c>
    </row>
    <row r="810" spans="1:31" x14ac:dyDescent="0.25">
      <c r="A810" t="s">
        <v>205</v>
      </c>
      <c r="B810" t="s">
        <v>211</v>
      </c>
      <c r="C810" t="s">
        <v>185</v>
      </c>
      <c r="D810" t="s">
        <v>216</v>
      </c>
      <c r="E810" t="s">
        <v>217</v>
      </c>
      <c r="F810" t="s">
        <v>249</v>
      </c>
      <c r="G810" t="s">
        <v>282</v>
      </c>
      <c r="H810" s="4"/>
      <c r="I810" s="1">
        <f t="shared" ca="1" si="54"/>
        <v>1483</v>
      </c>
      <c r="J810" s="1" t="str">
        <f t="shared" ca="1" si="55"/>
        <v>3. Mayor a 6 meses</v>
      </c>
      <c r="K810" t="str">
        <f t="shared" si="56"/>
        <v>NO</v>
      </c>
      <c r="L810" t="s">
        <v>186</v>
      </c>
      <c r="M810" t="s">
        <v>321</v>
      </c>
      <c r="N810" t="s">
        <v>29</v>
      </c>
      <c r="O810" t="s">
        <v>29</v>
      </c>
      <c r="P810" t="str">
        <f t="shared" si="57"/>
        <v>IVONNE KARINA SALVADOR MAYHUAInnovaciónEVALUACIÓN</v>
      </c>
      <c r="Q810" t="str">
        <f>BASE[[#This Row],[NombresCalificado]]&amp;BASE[[#This Row],[TipoEvaluacion]]</f>
        <v>IVONNE KARINA SALVADOR MAYHUAEVALUACIÓN</v>
      </c>
      <c r="R810">
        <v>2</v>
      </c>
      <c r="S810" t="s">
        <v>4</v>
      </c>
      <c r="T810" t="s">
        <v>21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326</v>
      </c>
    </row>
    <row r="811" spans="1:31" x14ac:dyDescent="0.25">
      <c r="A811" t="s">
        <v>205</v>
      </c>
      <c r="B811" t="s">
        <v>211</v>
      </c>
      <c r="C811" t="s">
        <v>185</v>
      </c>
      <c r="D811" t="s">
        <v>216</v>
      </c>
      <c r="E811" t="s">
        <v>217</v>
      </c>
      <c r="F811" t="s">
        <v>249</v>
      </c>
      <c r="G811" t="s">
        <v>282</v>
      </c>
      <c r="H811" s="4"/>
      <c r="I811" s="1">
        <f t="shared" ca="1" si="54"/>
        <v>1483</v>
      </c>
      <c r="J811" s="1" t="str">
        <f t="shared" ca="1" si="55"/>
        <v>3. Mayor a 6 meses</v>
      </c>
      <c r="K811" t="str">
        <f t="shared" si="56"/>
        <v>NO</v>
      </c>
      <c r="L811" t="s">
        <v>186</v>
      </c>
      <c r="M811" t="s">
        <v>323</v>
      </c>
      <c r="N811" t="s">
        <v>188</v>
      </c>
      <c r="O811" t="s">
        <v>188</v>
      </c>
      <c r="P811" t="str">
        <f t="shared" si="57"/>
        <v>IVONNE KARINA SALVADOR MAYHUAPrincipios de seguridadEVALUACIÓN</v>
      </c>
      <c r="Q811" t="str">
        <f>BASE[[#This Row],[NombresCalificado]]&amp;BASE[[#This Row],[TipoEvaluacion]]</f>
        <v>IVONNE KARINA SALVADOR MAYHUAEVALUACIÓN</v>
      </c>
      <c r="R811">
        <v>1</v>
      </c>
      <c r="S811" t="s">
        <v>6</v>
      </c>
      <c r="T811" t="s">
        <v>21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326</v>
      </c>
    </row>
    <row r="812" spans="1:31" x14ac:dyDescent="0.25">
      <c r="A812" t="s">
        <v>205</v>
      </c>
      <c r="B812" t="s">
        <v>211</v>
      </c>
      <c r="C812" t="s">
        <v>185</v>
      </c>
      <c r="D812" t="s">
        <v>216</v>
      </c>
      <c r="E812" t="s">
        <v>217</v>
      </c>
      <c r="F812" t="s">
        <v>249</v>
      </c>
      <c r="G812" t="s">
        <v>282</v>
      </c>
      <c r="H812" s="4"/>
      <c r="I812" s="1">
        <f t="shared" ca="1" si="54"/>
        <v>1483</v>
      </c>
      <c r="J812" s="1" t="str">
        <f t="shared" ca="1" si="55"/>
        <v>3. Mayor a 6 meses</v>
      </c>
      <c r="K812" t="str">
        <f t="shared" si="56"/>
        <v>NO</v>
      </c>
      <c r="L812" t="s">
        <v>186</v>
      </c>
      <c r="M812" t="s">
        <v>323</v>
      </c>
      <c r="N812" t="s">
        <v>188</v>
      </c>
      <c r="O812" t="s">
        <v>188</v>
      </c>
      <c r="P812" t="str">
        <f t="shared" si="57"/>
        <v>IVONNE KARINA SALVADOR MAYHUAPrincipios de seguridadEVALUACIÓN</v>
      </c>
      <c r="Q812" t="str">
        <f>BASE[[#This Row],[NombresCalificado]]&amp;BASE[[#This Row],[TipoEvaluacion]]</f>
        <v>IVONNE KARINA SALVADOR MAYHUAEVALUACIÓN</v>
      </c>
      <c r="R812">
        <v>1</v>
      </c>
      <c r="S812" t="s">
        <v>6</v>
      </c>
      <c r="T812" t="s">
        <v>21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4</v>
      </c>
      <c r="AB812" s="17" t="str" cm="1">
        <f t="array" ref="AB812">_xlfn.IFS(AA812=0,"No evidenciado",AA812=1,"Novato",AA812=2,"Principiante avanzado",AA812=3,"Competente",AA812=4,"Proficiente",AA812=5,"Master")</f>
        <v>Proficiente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326</v>
      </c>
    </row>
    <row r="813" spans="1:31" x14ac:dyDescent="0.25">
      <c r="A813" t="s">
        <v>205</v>
      </c>
      <c r="B813" t="s">
        <v>211</v>
      </c>
      <c r="C813" t="s">
        <v>185</v>
      </c>
      <c r="D813" t="s">
        <v>216</v>
      </c>
      <c r="E813" t="s">
        <v>217</v>
      </c>
      <c r="F813" t="s">
        <v>249</v>
      </c>
      <c r="G813" t="s">
        <v>282</v>
      </c>
      <c r="H813" s="4"/>
      <c r="I813" s="1">
        <f t="shared" ca="1" si="54"/>
        <v>1483</v>
      </c>
      <c r="J813" s="1" t="str">
        <f t="shared" ca="1" si="55"/>
        <v>3. Mayor a 6 meses</v>
      </c>
      <c r="K813" t="str">
        <f t="shared" si="56"/>
        <v>NO</v>
      </c>
      <c r="L813" t="s">
        <v>186</v>
      </c>
      <c r="M813" t="s">
        <v>322</v>
      </c>
      <c r="N813" t="s">
        <v>29</v>
      </c>
      <c r="O813" t="s">
        <v>29</v>
      </c>
      <c r="P813" t="str">
        <f t="shared" si="57"/>
        <v>IVONNE KARINA SALVADOR MAYHUAModelos BancariosEVALUACIÓN</v>
      </c>
      <c r="Q813" t="str">
        <f>BASE[[#This Row],[NombresCalificado]]&amp;BASE[[#This Row],[TipoEvaluacion]]</f>
        <v>IVONNE KARINA SALVADOR MAYHUAEVALUACIÓN</v>
      </c>
      <c r="R813">
        <v>3</v>
      </c>
      <c r="S813" t="s">
        <v>5</v>
      </c>
      <c r="T813" t="s">
        <v>21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4</v>
      </c>
      <c r="AB813" s="17" t="str" cm="1">
        <f t="array" ref="AB813">_xlfn.IFS(AA813=0,"No evidenciado",AA813=1,"Novato",AA813=2,"Principiante avanzado",AA813=3,"Competente",AA813=4,"Proficiente",AA813=5,"Master")</f>
        <v>Proficiente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326</v>
      </c>
    </row>
    <row r="814" spans="1:31" x14ac:dyDescent="0.25">
      <c r="A814" t="s">
        <v>205</v>
      </c>
      <c r="B814" t="s">
        <v>211</v>
      </c>
      <c r="C814" t="s">
        <v>185</v>
      </c>
      <c r="D814" t="s">
        <v>216</v>
      </c>
      <c r="E814" t="s">
        <v>217</v>
      </c>
      <c r="F814" t="s">
        <v>249</v>
      </c>
      <c r="G814" t="s">
        <v>282</v>
      </c>
      <c r="H814" s="4"/>
      <c r="I814" s="1">
        <f t="shared" ca="1" si="54"/>
        <v>1483</v>
      </c>
      <c r="J814" s="1" t="str">
        <f t="shared" ca="1" si="55"/>
        <v>3. Mayor a 6 meses</v>
      </c>
      <c r="K814" t="str">
        <f t="shared" si="56"/>
        <v>NO</v>
      </c>
      <c r="L814" t="s">
        <v>186</v>
      </c>
      <c r="M814" t="s">
        <v>322</v>
      </c>
      <c r="N814" t="s">
        <v>29</v>
      </c>
      <c r="O814" t="s">
        <v>29</v>
      </c>
      <c r="P814" t="str">
        <f t="shared" si="57"/>
        <v>IVONNE KARINA SALVADOR MAYHUAModelos BancariosEVALUACIÓN</v>
      </c>
      <c r="Q814" t="str">
        <f>BASE[[#This Row],[NombresCalificado]]&amp;BASE[[#This Row],[TipoEvaluacion]]</f>
        <v>IVONNE KARINA SALVADOR MAYHUAEVALUACIÓN</v>
      </c>
      <c r="R814">
        <v>3</v>
      </c>
      <c r="S814" t="s">
        <v>5</v>
      </c>
      <c r="T814" t="s">
        <v>21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4</v>
      </c>
      <c r="AB814" s="17" t="str" cm="1">
        <f t="array" ref="AB814">_xlfn.IFS(AA814=0,"No evidenciado",AA814=1,"Novato",AA814=2,"Principiante avanzado",AA814=3,"Competente",AA814=4,"Proficiente",AA814=5,"Master")</f>
        <v>Proficiente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326</v>
      </c>
    </row>
    <row r="815" spans="1:31" x14ac:dyDescent="0.25">
      <c r="A815" t="s">
        <v>205</v>
      </c>
      <c r="B815" t="s">
        <v>211</v>
      </c>
      <c r="C815" t="s">
        <v>185</v>
      </c>
      <c r="D815" t="s">
        <v>216</v>
      </c>
      <c r="E815" t="s">
        <v>217</v>
      </c>
      <c r="F815" t="s">
        <v>249</v>
      </c>
      <c r="G815" t="s">
        <v>282</v>
      </c>
      <c r="H815" s="4"/>
      <c r="I815" s="1">
        <f t="shared" ca="1" si="54"/>
        <v>1483</v>
      </c>
      <c r="J815" s="1" t="str">
        <f t="shared" ca="1" si="55"/>
        <v>3. Mayor a 6 meses</v>
      </c>
      <c r="K815" t="str">
        <f t="shared" si="56"/>
        <v>NO</v>
      </c>
      <c r="L815" t="s">
        <v>186</v>
      </c>
      <c r="M815" t="s">
        <v>324</v>
      </c>
      <c r="N815" t="s">
        <v>29</v>
      </c>
      <c r="O815" t="s">
        <v>29</v>
      </c>
      <c r="P815" t="str">
        <f t="shared" si="57"/>
        <v>IVONNE KARINA SALVADOR MAYHUAFrameworks de arquitectura empresarialEVALUACIÓN</v>
      </c>
      <c r="Q815" t="str">
        <f>BASE[[#This Row],[NombresCalificado]]&amp;BASE[[#This Row],[TipoEvaluacion]]</f>
        <v>IVONNE KARINA SALVADOR MAYHUAEVALUACIÓN</v>
      </c>
      <c r="R815">
        <v>2</v>
      </c>
      <c r="S815" t="s">
        <v>4</v>
      </c>
      <c r="T815" t="s">
        <v>21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4</v>
      </c>
      <c r="AB815" s="17" t="str" cm="1">
        <f t="array" ref="AB815">_xlfn.IFS(AA815=0,"No evidenciado",AA815=1,"Novato",AA815=2,"Principiante avanzado",AA815=3,"Competente",AA815=4,"Proficiente",AA815=5,"Master")</f>
        <v>Proficiente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326</v>
      </c>
    </row>
    <row r="816" spans="1:31" x14ac:dyDescent="0.25">
      <c r="A816" t="s">
        <v>205</v>
      </c>
      <c r="B816" t="s">
        <v>211</v>
      </c>
      <c r="C816" t="s">
        <v>185</v>
      </c>
      <c r="D816" t="s">
        <v>216</v>
      </c>
      <c r="E816" t="s">
        <v>217</v>
      </c>
      <c r="F816" t="s">
        <v>249</v>
      </c>
      <c r="G816" t="s">
        <v>282</v>
      </c>
      <c r="H816" s="4"/>
      <c r="I816" s="1">
        <f t="shared" ca="1" si="54"/>
        <v>1483</v>
      </c>
      <c r="J816" s="1" t="str">
        <f t="shared" ca="1" si="55"/>
        <v>3. Mayor a 6 meses</v>
      </c>
      <c r="K816" t="str">
        <f t="shared" si="56"/>
        <v>NO</v>
      </c>
      <c r="L816" t="s">
        <v>186</v>
      </c>
      <c r="M816" t="s">
        <v>324</v>
      </c>
      <c r="N816" t="s">
        <v>29</v>
      </c>
      <c r="O816" t="s">
        <v>29</v>
      </c>
      <c r="P816" t="str">
        <f t="shared" si="57"/>
        <v>IVONNE KARINA SALVADOR MAYHUAFrameworks de arquitectura empresarialEVALUACIÓN</v>
      </c>
      <c r="Q816" t="str">
        <f>BASE[[#This Row],[NombresCalificado]]&amp;BASE[[#This Row],[TipoEvaluacion]]</f>
        <v>IVONNE KARINA SALVADOR MAYHUAEVALUACIÓN</v>
      </c>
      <c r="R816">
        <v>3</v>
      </c>
      <c r="S816" t="s">
        <v>5</v>
      </c>
      <c r="T816" t="s">
        <v>21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4</v>
      </c>
      <c r="AB816" s="17" t="str" cm="1">
        <f t="array" ref="AB816">_xlfn.IFS(AA816=0,"No evidenciado",AA816=1,"Novato",AA816=2,"Principiante avanzado",AA816=3,"Competente",AA816=4,"Proficiente",AA816=5,"Master")</f>
        <v>Proficiente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326</v>
      </c>
    </row>
    <row r="817" spans="1:31" x14ac:dyDescent="0.25">
      <c r="A817" t="s">
        <v>205</v>
      </c>
      <c r="B817" t="s">
        <v>211</v>
      </c>
      <c r="C817" t="s">
        <v>185</v>
      </c>
      <c r="D817" t="s">
        <v>216</v>
      </c>
      <c r="E817" t="s">
        <v>217</v>
      </c>
      <c r="F817" t="s">
        <v>249</v>
      </c>
      <c r="G817" t="s">
        <v>282</v>
      </c>
      <c r="H817" s="4"/>
      <c r="I817" s="1">
        <f t="shared" ca="1" si="54"/>
        <v>1483</v>
      </c>
      <c r="J817" s="1" t="str">
        <f t="shared" ca="1" si="55"/>
        <v>3. Mayor a 6 meses</v>
      </c>
      <c r="K817" t="str">
        <f t="shared" si="56"/>
        <v>NO</v>
      </c>
      <c r="L817" t="s">
        <v>186</v>
      </c>
      <c r="M817" t="s">
        <v>193</v>
      </c>
      <c r="N817" t="s">
        <v>188</v>
      </c>
      <c r="O817" t="s">
        <v>188</v>
      </c>
      <c r="P817" t="str">
        <f t="shared" si="57"/>
        <v>IVONNE KARINA SALVADOR MAYHUACloudEVALUACIÓN</v>
      </c>
      <c r="Q817" t="str">
        <f>BASE[[#This Row],[NombresCalificado]]&amp;BASE[[#This Row],[TipoEvaluacion]]</f>
        <v>IVONNE KARINA SALVADOR MAYHUAEVALUACIÓN</v>
      </c>
      <c r="R817">
        <v>1</v>
      </c>
      <c r="S817" t="s">
        <v>6</v>
      </c>
      <c r="T817" t="s">
        <v>21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4</v>
      </c>
      <c r="AB817" s="17" t="str" cm="1">
        <f t="array" ref="AB817">_xlfn.IFS(AA817=0,"No evidenciado",AA817=1,"Novato",AA817=2,"Principiante avanzado",AA817=3,"Competente",AA817=4,"Proficiente",AA817=5,"Master")</f>
        <v>Proficiente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326</v>
      </c>
    </row>
    <row r="818" spans="1:31" x14ac:dyDescent="0.25">
      <c r="A818" t="s">
        <v>209</v>
      </c>
      <c r="B818" t="s">
        <v>215</v>
      </c>
      <c r="C818" t="s">
        <v>185</v>
      </c>
      <c r="D818" t="s">
        <v>216</v>
      </c>
      <c r="E818" t="s">
        <v>218</v>
      </c>
      <c r="F818" t="s">
        <v>250</v>
      </c>
      <c r="G818" t="s">
        <v>283</v>
      </c>
      <c r="H818" s="4"/>
      <c r="I818" s="1">
        <f t="shared" ca="1" si="54"/>
        <v>1483</v>
      </c>
      <c r="J818" s="1" t="str">
        <f t="shared" ca="1" si="55"/>
        <v>3. Mayor a 6 meses</v>
      </c>
      <c r="K818" t="str">
        <f t="shared" si="56"/>
        <v>NO</v>
      </c>
      <c r="L818" t="s">
        <v>186</v>
      </c>
      <c r="M818" t="s">
        <v>324</v>
      </c>
      <c r="N818" t="s">
        <v>29</v>
      </c>
      <c r="O818" t="s">
        <v>29</v>
      </c>
      <c r="P818" t="str">
        <f t="shared" si="57"/>
        <v>MARIA ALEJANDRA ZUNIGA RAMOSFrameworks de arquitectura empresarialEVALUACIÓN</v>
      </c>
      <c r="Q818" t="str">
        <f>BASE[[#This Row],[NombresCalificado]]&amp;BASE[[#This Row],[TipoEvaluacion]]</f>
        <v>MARIA ALEJANDRA ZUNIGA RAMOSEVALUACIÓN</v>
      </c>
      <c r="R818">
        <v>2</v>
      </c>
      <c r="S818" t="s">
        <v>4</v>
      </c>
      <c r="T818" t="s">
        <v>21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2</v>
      </c>
      <c r="Z818" s="17" t="str" cm="1">
        <f t="array" ref="Z818">_xlfn.IFS(Y818=0,"No evidenciado",Y818=1,"Novato",Y818=2,"Principiante avanzado",Y818=3,"Competente",Y818=4,"Proficiente",Y818=5,"Master")</f>
        <v>Principiante avanzado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326</v>
      </c>
    </row>
    <row r="819" spans="1:31" x14ac:dyDescent="0.25">
      <c r="A819" t="s">
        <v>209</v>
      </c>
      <c r="B819" t="s">
        <v>215</v>
      </c>
      <c r="C819" t="s">
        <v>185</v>
      </c>
      <c r="D819" t="s">
        <v>216</v>
      </c>
      <c r="E819" t="s">
        <v>218</v>
      </c>
      <c r="F819" t="s">
        <v>250</v>
      </c>
      <c r="G819" t="s">
        <v>283</v>
      </c>
      <c r="H819" s="4"/>
      <c r="I819" s="1">
        <f t="shared" ca="1" si="54"/>
        <v>1483</v>
      </c>
      <c r="J819" s="1" t="str">
        <f t="shared" ca="1" si="55"/>
        <v>3. Mayor a 6 meses</v>
      </c>
      <c r="K819" t="str">
        <f t="shared" si="56"/>
        <v>NO</v>
      </c>
      <c r="L819" t="s">
        <v>186</v>
      </c>
      <c r="M819" t="s">
        <v>321</v>
      </c>
      <c r="N819" t="s">
        <v>29</v>
      </c>
      <c r="O819" t="s">
        <v>29</v>
      </c>
      <c r="P819" t="str">
        <f t="shared" si="57"/>
        <v>MARIA ALEJANDRA ZUNIGA RAMOSInnovaciónEVALUACIÓN</v>
      </c>
      <c r="Q819" t="str">
        <f>BASE[[#This Row],[NombresCalificado]]&amp;BASE[[#This Row],[TipoEvaluacion]]</f>
        <v>MARIA ALEJANDRA ZUNIGA RAMOSEVALUACIÓN</v>
      </c>
      <c r="R819">
        <v>2</v>
      </c>
      <c r="S819" t="s">
        <v>4</v>
      </c>
      <c r="T819" t="s">
        <v>21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326</v>
      </c>
    </row>
    <row r="820" spans="1:31" x14ac:dyDescent="0.25">
      <c r="A820" t="s">
        <v>209</v>
      </c>
      <c r="B820" t="s">
        <v>215</v>
      </c>
      <c r="C820" t="s">
        <v>185</v>
      </c>
      <c r="D820" t="s">
        <v>216</v>
      </c>
      <c r="E820" t="s">
        <v>218</v>
      </c>
      <c r="F820" t="s">
        <v>250</v>
      </c>
      <c r="G820" t="s">
        <v>283</v>
      </c>
      <c r="H820" s="4"/>
      <c r="I820" s="1">
        <f t="shared" ca="1" si="54"/>
        <v>1483</v>
      </c>
      <c r="J820" s="1" t="str">
        <f t="shared" ca="1" si="55"/>
        <v>3. Mayor a 6 meses</v>
      </c>
      <c r="K820" t="str">
        <f t="shared" si="56"/>
        <v>NO</v>
      </c>
      <c r="L820" t="s">
        <v>186</v>
      </c>
      <c r="M820" t="s">
        <v>198</v>
      </c>
      <c r="N820" t="s">
        <v>187</v>
      </c>
      <c r="O820" t="s">
        <v>188</v>
      </c>
      <c r="P820" t="str">
        <f t="shared" si="57"/>
        <v>MARIA ALEJANDRA ZUNIGA RAMOSCaptura de valorEVALUACIÓN</v>
      </c>
      <c r="Q820" t="str">
        <f>BASE[[#This Row],[NombresCalificado]]&amp;BASE[[#This Row],[TipoEvaluacion]]</f>
        <v>MARIA ALEJANDRA ZUNIGA RAMOSEVALUACIÓN</v>
      </c>
      <c r="R820">
        <v>1</v>
      </c>
      <c r="S820" t="s">
        <v>6</v>
      </c>
      <c r="T820" t="s">
        <v>21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326</v>
      </c>
    </row>
    <row r="821" spans="1:31" x14ac:dyDescent="0.25">
      <c r="A821" t="s">
        <v>209</v>
      </c>
      <c r="B821" t="s">
        <v>215</v>
      </c>
      <c r="C821" t="s">
        <v>185</v>
      </c>
      <c r="D821" t="s">
        <v>216</v>
      </c>
      <c r="E821" t="s">
        <v>218</v>
      </c>
      <c r="F821" t="s">
        <v>250</v>
      </c>
      <c r="G821" t="s">
        <v>283</v>
      </c>
      <c r="H821" s="4"/>
      <c r="I821" s="1">
        <f t="shared" ca="1" si="54"/>
        <v>1483</v>
      </c>
      <c r="J821" s="1" t="str">
        <f t="shared" ca="1" si="55"/>
        <v>3. Mayor a 6 meses</v>
      </c>
      <c r="K821" t="str">
        <f t="shared" si="56"/>
        <v>NO</v>
      </c>
      <c r="L821" t="s">
        <v>186</v>
      </c>
      <c r="M821" t="s">
        <v>322</v>
      </c>
      <c r="N821" t="s">
        <v>29</v>
      </c>
      <c r="O821" t="s">
        <v>29</v>
      </c>
      <c r="P821" t="str">
        <f t="shared" si="57"/>
        <v>MARIA ALEJANDRA ZUNIGA RAMOSModelos BancariosEVALUACIÓN</v>
      </c>
      <c r="Q821" t="str">
        <f>BASE[[#This Row],[NombresCalificado]]&amp;BASE[[#This Row],[TipoEvaluacion]]</f>
        <v>MARIA ALEJANDRA ZUNIGA RAMOSEVALUACIÓN</v>
      </c>
      <c r="R821">
        <v>2</v>
      </c>
      <c r="S821" t="s">
        <v>4</v>
      </c>
      <c r="T821" t="s">
        <v>21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326</v>
      </c>
    </row>
    <row r="822" spans="1:31" x14ac:dyDescent="0.25">
      <c r="A822" t="s">
        <v>209</v>
      </c>
      <c r="B822" t="s">
        <v>215</v>
      </c>
      <c r="C822" t="s">
        <v>185</v>
      </c>
      <c r="D822" t="s">
        <v>216</v>
      </c>
      <c r="E822" t="s">
        <v>218</v>
      </c>
      <c r="F822" t="s">
        <v>250</v>
      </c>
      <c r="G822" t="s">
        <v>283</v>
      </c>
      <c r="H822" s="4"/>
      <c r="I822" s="1">
        <f t="shared" ca="1" si="54"/>
        <v>1483</v>
      </c>
      <c r="J822" s="1" t="str">
        <f t="shared" ca="1" si="55"/>
        <v>3. Mayor a 6 meses</v>
      </c>
      <c r="K822" t="str">
        <f t="shared" si="56"/>
        <v>NO</v>
      </c>
      <c r="L822" t="s">
        <v>186</v>
      </c>
      <c r="M822" t="s">
        <v>323</v>
      </c>
      <c r="N822" t="s">
        <v>188</v>
      </c>
      <c r="O822" t="s">
        <v>188</v>
      </c>
      <c r="P822" t="str">
        <f t="shared" si="57"/>
        <v>MARIA ALEJANDRA ZUNIGA RAMOSPrincipios de seguridadEVALUACIÓN</v>
      </c>
      <c r="Q822" t="str">
        <f>BASE[[#This Row],[NombresCalificado]]&amp;BASE[[#This Row],[TipoEvaluacion]]</f>
        <v>MARIA ALEJANDRA ZUNIGA RAMOSEVALUACIÓN</v>
      </c>
      <c r="R822">
        <v>2</v>
      </c>
      <c r="S822" t="s">
        <v>4</v>
      </c>
      <c r="T822" t="s">
        <v>21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326</v>
      </c>
    </row>
    <row r="823" spans="1:31" x14ac:dyDescent="0.25">
      <c r="A823" t="s">
        <v>209</v>
      </c>
      <c r="B823" t="s">
        <v>215</v>
      </c>
      <c r="C823" t="s">
        <v>185</v>
      </c>
      <c r="D823" t="s">
        <v>216</v>
      </c>
      <c r="E823" t="s">
        <v>218</v>
      </c>
      <c r="F823" t="s">
        <v>250</v>
      </c>
      <c r="G823" t="s">
        <v>283</v>
      </c>
      <c r="H823" s="4"/>
      <c r="I823" s="1">
        <f t="shared" ca="1" si="54"/>
        <v>1483</v>
      </c>
      <c r="J823" s="1" t="str">
        <f t="shared" ca="1" si="55"/>
        <v>3. Mayor a 6 meses</v>
      </c>
      <c r="K823" t="str">
        <f t="shared" si="56"/>
        <v>NO</v>
      </c>
      <c r="L823" t="s">
        <v>186</v>
      </c>
      <c r="M823" t="s">
        <v>193</v>
      </c>
      <c r="N823" t="s">
        <v>188</v>
      </c>
      <c r="O823" t="s">
        <v>188</v>
      </c>
      <c r="P823" t="str">
        <f t="shared" si="57"/>
        <v>MARIA ALEJANDRA ZUNIGA RAMOSCloudEVALUACIÓN</v>
      </c>
      <c r="Q823" t="str">
        <f>BASE[[#This Row],[NombresCalificado]]&amp;BASE[[#This Row],[TipoEvaluacion]]</f>
        <v>MARIA ALEJANDRA ZUNIGA RAMOSEVALUACIÓN</v>
      </c>
      <c r="R823">
        <v>1</v>
      </c>
      <c r="S823" t="s">
        <v>6</v>
      </c>
      <c r="T823" t="s">
        <v>21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326</v>
      </c>
    </row>
    <row r="824" spans="1:31" x14ac:dyDescent="0.25">
      <c r="A824" t="s">
        <v>209</v>
      </c>
      <c r="B824" t="s">
        <v>215</v>
      </c>
      <c r="C824" t="s">
        <v>185</v>
      </c>
      <c r="D824" t="s">
        <v>216</v>
      </c>
      <c r="E824" t="s">
        <v>218</v>
      </c>
      <c r="F824" t="s">
        <v>250</v>
      </c>
      <c r="G824" t="s">
        <v>283</v>
      </c>
      <c r="H824" s="4"/>
      <c r="I824" s="1">
        <f t="shared" ca="1" si="54"/>
        <v>1483</v>
      </c>
      <c r="J824" s="1" t="str">
        <f t="shared" ca="1" si="55"/>
        <v>3. Mayor a 6 meses</v>
      </c>
      <c r="K824" t="str">
        <f t="shared" si="56"/>
        <v>NO</v>
      </c>
      <c r="L824" t="s">
        <v>186</v>
      </c>
      <c r="M824" t="s">
        <v>314</v>
      </c>
      <c r="N824" t="s">
        <v>187</v>
      </c>
      <c r="O824" t="s">
        <v>188</v>
      </c>
      <c r="P824" t="str">
        <f t="shared" si="57"/>
        <v>MARIA ALEJANDRA ZUNIGA RAMOSSoluciones de industriaEVALUACIÓN</v>
      </c>
      <c r="Q824" t="str">
        <f>BASE[[#This Row],[NombresCalificado]]&amp;BASE[[#This Row],[TipoEvaluacion]]</f>
        <v>MARIA ALEJANDRA ZUNIGA RAMOSEVALUACIÓN</v>
      </c>
      <c r="R824">
        <v>3</v>
      </c>
      <c r="S824" t="s">
        <v>5</v>
      </c>
      <c r="T824" t="s">
        <v>21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326</v>
      </c>
    </row>
    <row r="825" spans="1:31" x14ac:dyDescent="0.25">
      <c r="A825" t="s">
        <v>209</v>
      </c>
      <c r="B825" t="s">
        <v>215</v>
      </c>
      <c r="C825" t="s">
        <v>185</v>
      </c>
      <c r="D825" t="s">
        <v>216</v>
      </c>
      <c r="E825" t="s">
        <v>218</v>
      </c>
      <c r="F825" t="s">
        <v>250</v>
      </c>
      <c r="G825" t="s">
        <v>283</v>
      </c>
      <c r="H825" s="4"/>
      <c r="I825" s="1">
        <f t="shared" ca="1" si="54"/>
        <v>1483</v>
      </c>
      <c r="J825" s="1" t="str">
        <f t="shared" ca="1" si="55"/>
        <v>3. Mayor a 6 meses</v>
      </c>
      <c r="K825" t="str">
        <f t="shared" si="56"/>
        <v>NO</v>
      </c>
      <c r="L825" t="s">
        <v>186</v>
      </c>
      <c r="M825" t="s">
        <v>313</v>
      </c>
      <c r="N825" t="s">
        <v>188</v>
      </c>
      <c r="O825" t="s">
        <v>188</v>
      </c>
      <c r="P825" t="str">
        <f t="shared" si="57"/>
        <v>MARIA ALEJANDRA ZUNIGA RAMOSPatrones de arquitectura tecnológicaEVALUACIÓN</v>
      </c>
      <c r="Q825" t="str">
        <f>BASE[[#This Row],[NombresCalificado]]&amp;BASE[[#This Row],[TipoEvaluacion]]</f>
        <v>MARIA ALEJANDRA ZUNIGA RAMOSEVALUACIÓN</v>
      </c>
      <c r="R825">
        <v>2</v>
      </c>
      <c r="S825" t="s">
        <v>4</v>
      </c>
      <c r="T825" t="s">
        <v>21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326</v>
      </c>
    </row>
    <row r="826" spans="1:31" x14ac:dyDescent="0.25">
      <c r="A826" t="s">
        <v>209</v>
      </c>
      <c r="B826" t="s">
        <v>215</v>
      </c>
      <c r="C826" t="s">
        <v>185</v>
      </c>
      <c r="D826" t="s">
        <v>216</v>
      </c>
      <c r="E826" t="s">
        <v>218</v>
      </c>
      <c r="F826" t="s">
        <v>250</v>
      </c>
      <c r="G826" t="s">
        <v>283</v>
      </c>
      <c r="H826" s="4"/>
      <c r="I826" s="1">
        <f t="shared" ca="1" si="54"/>
        <v>1483</v>
      </c>
      <c r="J826" s="1" t="str">
        <f t="shared" ca="1" si="55"/>
        <v>3. Mayor a 6 meses</v>
      </c>
      <c r="K826" t="str">
        <f t="shared" si="56"/>
        <v>NO</v>
      </c>
      <c r="L826" t="s">
        <v>186</v>
      </c>
      <c r="M826" t="s">
        <v>197</v>
      </c>
      <c r="N826" t="s">
        <v>187</v>
      </c>
      <c r="O826" t="s">
        <v>188</v>
      </c>
      <c r="P826" t="str">
        <f t="shared" si="57"/>
        <v>MARIA ALEJANDRA ZUNIGA RAMOSArquitectura de datos BCPEVALUACIÓN</v>
      </c>
      <c r="Q826" t="str">
        <f>BASE[[#This Row],[NombresCalificado]]&amp;BASE[[#This Row],[TipoEvaluacion]]</f>
        <v>MARIA ALEJANDRA ZUNIGA RAMOSEVALUACIÓN</v>
      </c>
      <c r="R826">
        <v>3</v>
      </c>
      <c r="S826" t="s">
        <v>5</v>
      </c>
      <c r="T826" t="s">
        <v>21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326</v>
      </c>
    </row>
    <row r="827" spans="1:31" x14ac:dyDescent="0.25">
      <c r="A827" t="s">
        <v>209</v>
      </c>
      <c r="B827" t="s">
        <v>215</v>
      </c>
      <c r="C827" t="s">
        <v>185</v>
      </c>
      <c r="D827" t="s">
        <v>216</v>
      </c>
      <c r="E827" t="s">
        <v>218</v>
      </c>
      <c r="F827" t="s">
        <v>250</v>
      </c>
      <c r="G827" t="s">
        <v>283</v>
      </c>
      <c r="H827" s="4"/>
      <c r="I827" s="1">
        <f t="shared" ca="1" si="54"/>
        <v>1483</v>
      </c>
      <c r="J827" s="1" t="str">
        <f t="shared" ca="1" si="55"/>
        <v>3. Mayor a 6 meses</v>
      </c>
      <c r="K827" t="str">
        <f t="shared" si="56"/>
        <v>NO</v>
      </c>
      <c r="L827" t="s">
        <v>186</v>
      </c>
      <c r="M827" t="s">
        <v>315</v>
      </c>
      <c r="N827" t="s">
        <v>29</v>
      </c>
      <c r="O827" t="s">
        <v>29</v>
      </c>
      <c r="P827" t="str">
        <f t="shared" si="57"/>
        <v>MARIA ALEJANDRA ZUNIGA RAMOSModeladoEVALUACIÓN</v>
      </c>
      <c r="Q827" t="str">
        <f>BASE[[#This Row],[NombresCalificado]]&amp;BASE[[#This Row],[TipoEvaluacion]]</f>
        <v>MARIA ALEJANDRA ZUNIGA RAMOSEVALUACIÓN</v>
      </c>
      <c r="R827">
        <v>2</v>
      </c>
      <c r="S827" t="s">
        <v>4</v>
      </c>
      <c r="T827" t="s">
        <v>21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326</v>
      </c>
    </row>
    <row r="828" spans="1:31" x14ac:dyDescent="0.25">
      <c r="A828" t="s">
        <v>209</v>
      </c>
      <c r="B828" t="s">
        <v>215</v>
      </c>
      <c r="C828" t="s">
        <v>185</v>
      </c>
      <c r="D828" t="s">
        <v>216</v>
      </c>
      <c r="E828" t="s">
        <v>218</v>
      </c>
      <c r="F828" t="s">
        <v>250</v>
      </c>
      <c r="G828" t="s">
        <v>283</v>
      </c>
      <c r="H828" s="4"/>
      <c r="I828" s="1">
        <f t="shared" ca="1" si="54"/>
        <v>1483</v>
      </c>
      <c r="J828" s="1" t="str">
        <f t="shared" ca="1" si="55"/>
        <v>3. Mayor a 6 meses</v>
      </c>
      <c r="K828" t="str">
        <f t="shared" si="56"/>
        <v>NO</v>
      </c>
      <c r="L828" t="s">
        <v>186</v>
      </c>
      <c r="M828" t="s">
        <v>316</v>
      </c>
      <c r="N828" t="s">
        <v>187</v>
      </c>
      <c r="O828" t="s">
        <v>188</v>
      </c>
      <c r="P828" t="str">
        <f t="shared" si="57"/>
        <v>MARIA ALEJANDRA ZUNIGA RAMOSPlataforma de soluciones BCPEVALUACIÓN</v>
      </c>
      <c r="Q828" t="str">
        <f>BASE[[#This Row],[NombresCalificado]]&amp;BASE[[#This Row],[TipoEvaluacion]]</f>
        <v>MARIA ALEJANDRA ZUNIGA RAMOSEVALUACIÓN</v>
      </c>
      <c r="R828">
        <v>3</v>
      </c>
      <c r="S828" t="s">
        <v>5</v>
      </c>
      <c r="T828" t="s">
        <v>21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326</v>
      </c>
    </row>
    <row r="829" spans="1:31" x14ac:dyDescent="0.25">
      <c r="A829" t="s">
        <v>209</v>
      </c>
      <c r="B829" t="s">
        <v>215</v>
      </c>
      <c r="C829" t="s">
        <v>185</v>
      </c>
      <c r="D829" t="s">
        <v>216</v>
      </c>
      <c r="E829" t="s">
        <v>218</v>
      </c>
      <c r="F829" t="s">
        <v>250</v>
      </c>
      <c r="G829" t="s">
        <v>283</v>
      </c>
      <c r="H829" s="4"/>
      <c r="I829" s="1">
        <f t="shared" ca="1" si="54"/>
        <v>1483</v>
      </c>
      <c r="J829" s="1" t="str">
        <f t="shared" ca="1" si="55"/>
        <v>3. Mayor a 6 meses</v>
      </c>
      <c r="K829" t="str">
        <f t="shared" si="56"/>
        <v>NO</v>
      </c>
      <c r="L829" t="s">
        <v>186</v>
      </c>
      <c r="M829" t="s">
        <v>317</v>
      </c>
      <c r="N829" t="s">
        <v>29</v>
      </c>
      <c r="O829" t="s">
        <v>29</v>
      </c>
      <c r="P829" t="str">
        <f t="shared" si="57"/>
        <v>MARIA ALEJANDRA ZUNIGA RAMOSNegocio bancarioEVALUACIÓN</v>
      </c>
      <c r="Q829" t="str">
        <f>BASE[[#This Row],[NombresCalificado]]&amp;BASE[[#This Row],[TipoEvaluacion]]</f>
        <v>MARIA ALEJANDRA ZUNIGA RAMOSEVALUACIÓN</v>
      </c>
      <c r="R829">
        <v>2</v>
      </c>
      <c r="S829" t="s">
        <v>4</v>
      </c>
      <c r="T829" t="s">
        <v>21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326</v>
      </c>
    </row>
    <row r="830" spans="1:31" x14ac:dyDescent="0.25">
      <c r="A830" t="s">
        <v>209</v>
      </c>
      <c r="B830" t="s">
        <v>215</v>
      </c>
      <c r="C830" t="s">
        <v>185</v>
      </c>
      <c r="D830" t="s">
        <v>216</v>
      </c>
      <c r="E830" t="s">
        <v>218</v>
      </c>
      <c r="F830" t="s">
        <v>250</v>
      </c>
      <c r="G830" t="s">
        <v>283</v>
      </c>
      <c r="H830" s="4"/>
      <c r="I830" s="1">
        <f t="shared" ca="1" si="54"/>
        <v>1483</v>
      </c>
      <c r="J830" s="1" t="str">
        <f t="shared" ca="1" si="55"/>
        <v>3. Mayor a 6 meses</v>
      </c>
      <c r="K830" t="str">
        <f t="shared" si="56"/>
        <v>NO</v>
      </c>
      <c r="L830" t="s">
        <v>186</v>
      </c>
      <c r="M830" t="s">
        <v>199</v>
      </c>
      <c r="N830" t="s">
        <v>188</v>
      </c>
      <c r="O830" t="s">
        <v>188</v>
      </c>
      <c r="P830" t="str">
        <f t="shared" si="57"/>
        <v>MARIA ALEJANDRA ZUNIGA RAMOSComplianceEVALUACIÓN</v>
      </c>
      <c r="Q830" t="str">
        <f>BASE[[#This Row],[NombresCalificado]]&amp;BASE[[#This Row],[TipoEvaluacion]]</f>
        <v>MARIA ALEJANDRA ZUNIGA RAMOSEVALUACIÓN</v>
      </c>
      <c r="R830">
        <v>3</v>
      </c>
      <c r="S830" t="s">
        <v>5</v>
      </c>
      <c r="T830" t="s">
        <v>21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326</v>
      </c>
    </row>
    <row r="831" spans="1:31" x14ac:dyDescent="0.25">
      <c r="A831" t="s">
        <v>209</v>
      </c>
      <c r="B831" t="s">
        <v>215</v>
      </c>
      <c r="C831" t="s">
        <v>185</v>
      </c>
      <c r="D831" t="s">
        <v>216</v>
      </c>
      <c r="E831" t="s">
        <v>218</v>
      </c>
      <c r="F831" t="s">
        <v>250</v>
      </c>
      <c r="G831" t="s">
        <v>283</v>
      </c>
      <c r="H831" s="4"/>
      <c r="I831" s="1">
        <f t="shared" ca="1" si="54"/>
        <v>1483</v>
      </c>
      <c r="J831" s="1" t="str">
        <f t="shared" ca="1" si="55"/>
        <v>3. Mayor a 6 meses</v>
      </c>
      <c r="K831" t="str">
        <f t="shared" si="56"/>
        <v>NO</v>
      </c>
      <c r="L831" t="s">
        <v>186</v>
      </c>
      <c r="M831" t="s">
        <v>200</v>
      </c>
      <c r="N831" t="s">
        <v>187</v>
      </c>
      <c r="O831" t="s">
        <v>188</v>
      </c>
      <c r="P831" t="str">
        <f t="shared" si="57"/>
        <v>MARIA ALEJANDRA ZUNIGA RAMOSCustomer ExperienceEVALUACIÓN</v>
      </c>
      <c r="Q831" t="str">
        <f>BASE[[#This Row],[NombresCalificado]]&amp;BASE[[#This Row],[TipoEvaluacion]]</f>
        <v>MARIA ALEJANDRA ZUNIGA RAMOSEVALUACIÓN</v>
      </c>
      <c r="R831">
        <v>1</v>
      </c>
      <c r="S831" t="s">
        <v>6</v>
      </c>
      <c r="T831" t="s">
        <v>21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326</v>
      </c>
    </row>
    <row r="832" spans="1:31" x14ac:dyDescent="0.25">
      <c r="A832" t="s">
        <v>209</v>
      </c>
      <c r="B832" t="s">
        <v>215</v>
      </c>
      <c r="C832" t="s">
        <v>185</v>
      </c>
      <c r="D832" t="s">
        <v>216</v>
      </c>
      <c r="E832" t="s">
        <v>218</v>
      </c>
      <c r="F832" t="s">
        <v>250</v>
      </c>
      <c r="G832" t="s">
        <v>283</v>
      </c>
      <c r="H832" s="4"/>
      <c r="I832" s="1">
        <f t="shared" ca="1" si="54"/>
        <v>1483</v>
      </c>
      <c r="J832" s="1" t="str">
        <f t="shared" ca="1" si="55"/>
        <v>3. Mayor a 6 meses</v>
      </c>
      <c r="K832" t="str">
        <f t="shared" si="56"/>
        <v>NO</v>
      </c>
      <c r="L832" t="s">
        <v>186</v>
      </c>
      <c r="M832" t="s">
        <v>318</v>
      </c>
      <c r="N832" t="s">
        <v>188</v>
      </c>
      <c r="O832" t="s">
        <v>188</v>
      </c>
      <c r="P832" t="str">
        <f t="shared" si="57"/>
        <v>MARIA ALEJANDRA ZUNIGA RAMOSEvolución ágil de productos digitalesEVALUACIÓN</v>
      </c>
      <c r="Q832" t="str">
        <f>BASE[[#This Row],[NombresCalificado]]&amp;BASE[[#This Row],[TipoEvaluacion]]</f>
        <v>MARIA ALEJANDRA ZUNIGA RAMOSEVALUACIÓN</v>
      </c>
      <c r="R832">
        <v>2</v>
      </c>
      <c r="S832" t="s">
        <v>4</v>
      </c>
      <c r="T832" t="s">
        <v>21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326</v>
      </c>
    </row>
    <row r="833" spans="1:31" x14ac:dyDescent="0.25">
      <c r="A833" t="s">
        <v>209</v>
      </c>
      <c r="B833" t="s">
        <v>215</v>
      </c>
      <c r="C833" t="s">
        <v>185</v>
      </c>
      <c r="D833" t="s">
        <v>216</v>
      </c>
      <c r="E833" t="s">
        <v>218</v>
      </c>
      <c r="F833" t="s">
        <v>250</v>
      </c>
      <c r="G833" t="s">
        <v>283</v>
      </c>
      <c r="H833" s="4"/>
      <c r="I833" s="1">
        <f t="shared" ca="1" si="54"/>
        <v>1483</v>
      </c>
      <c r="J833" s="1" t="str">
        <f t="shared" ca="1" si="55"/>
        <v>3. Mayor a 6 meses</v>
      </c>
      <c r="K833" t="str">
        <f t="shared" si="56"/>
        <v>NO</v>
      </c>
      <c r="L833" t="s">
        <v>186</v>
      </c>
      <c r="M833" t="s">
        <v>319</v>
      </c>
      <c r="N833" t="s">
        <v>187</v>
      </c>
      <c r="O833" t="s">
        <v>188</v>
      </c>
      <c r="P833" t="str">
        <f t="shared" si="57"/>
        <v>MARIA ALEJANDRA ZUNIGA RAMOSStory TellingEVALUACIÓN</v>
      </c>
      <c r="Q833" t="str">
        <f>BASE[[#This Row],[NombresCalificado]]&amp;BASE[[#This Row],[TipoEvaluacion]]</f>
        <v>MARIA ALEJANDRA ZUNIGA RAMOSEVALUACIÓN</v>
      </c>
      <c r="R833">
        <v>2</v>
      </c>
      <c r="S833" t="s">
        <v>4</v>
      </c>
      <c r="T833" t="s">
        <v>21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326</v>
      </c>
    </row>
    <row r="834" spans="1:31" x14ac:dyDescent="0.25">
      <c r="A834" t="s">
        <v>209</v>
      </c>
      <c r="B834" t="s">
        <v>215</v>
      </c>
      <c r="C834" t="s">
        <v>185</v>
      </c>
      <c r="D834" t="s">
        <v>216</v>
      </c>
      <c r="E834" t="s">
        <v>218</v>
      </c>
      <c r="F834" t="s">
        <v>250</v>
      </c>
      <c r="G834" t="s">
        <v>283</v>
      </c>
      <c r="H834" s="4"/>
      <c r="I834" s="1">
        <f t="shared" ca="1" si="54"/>
        <v>1483</v>
      </c>
      <c r="J834" s="1" t="str">
        <f t="shared" ca="1" si="55"/>
        <v>3. Mayor a 6 meses</v>
      </c>
      <c r="K834" t="str">
        <f t="shared" si="56"/>
        <v>NO</v>
      </c>
      <c r="L834" t="s">
        <v>186</v>
      </c>
      <c r="M834" t="s">
        <v>320</v>
      </c>
      <c r="N834" t="s">
        <v>188</v>
      </c>
      <c r="O834" t="s">
        <v>188</v>
      </c>
      <c r="P834" t="str">
        <f t="shared" si="57"/>
        <v>MARIA ALEJANDRA ZUNIGA RAMOSGestión de cambiosEVALUACIÓN</v>
      </c>
      <c r="Q834" t="str">
        <f>BASE[[#This Row],[NombresCalificado]]&amp;BASE[[#This Row],[TipoEvaluacion]]</f>
        <v>MARIA ALEJANDRA ZUNIGA RAMOSEVALUACIÓN</v>
      </c>
      <c r="R834">
        <v>1</v>
      </c>
      <c r="S834" t="s">
        <v>6</v>
      </c>
      <c r="T834" t="s">
        <v>21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326</v>
      </c>
    </row>
    <row r="835" spans="1:31" x14ac:dyDescent="0.25">
      <c r="A835" t="s">
        <v>209</v>
      </c>
      <c r="B835" t="s">
        <v>215</v>
      </c>
      <c r="C835" t="s">
        <v>185</v>
      </c>
      <c r="D835" t="s">
        <v>216</v>
      </c>
      <c r="E835" t="s">
        <v>222</v>
      </c>
      <c r="F835" t="s">
        <v>254</v>
      </c>
      <c r="G835" t="s">
        <v>287</v>
      </c>
      <c r="H835" s="4"/>
      <c r="I835" s="1">
        <f t="shared" ca="1" si="54"/>
        <v>1483</v>
      </c>
      <c r="J835" s="1" t="str">
        <f t="shared" ca="1" si="55"/>
        <v>3. Mayor a 6 meses</v>
      </c>
      <c r="K835" t="str">
        <f t="shared" si="56"/>
        <v>NO</v>
      </c>
      <c r="L835" t="s">
        <v>186</v>
      </c>
      <c r="M835" t="s">
        <v>193</v>
      </c>
      <c r="N835" t="s">
        <v>188</v>
      </c>
      <c r="O835" t="s">
        <v>188</v>
      </c>
      <c r="P835" t="str">
        <f t="shared" si="57"/>
        <v>FERNANDO MIGUEL BARRIG JOCloudEVALUACIÓN</v>
      </c>
      <c r="Q835" t="str">
        <f>BASE[[#This Row],[NombresCalificado]]&amp;BASE[[#This Row],[TipoEvaluacion]]</f>
        <v>FERNANDO MIGUEL BARRIG JOEVALUACIÓN</v>
      </c>
      <c r="R835">
        <v>1</v>
      </c>
      <c r="S835" t="s">
        <v>6</v>
      </c>
      <c r="T835" t="s">
        <v>21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326</v>
      </c>
    </row>
    <row r="836" spans="1:31" x14ac:dyDescent="0.25">
      <c r="A836" t="s">
        <v>209</v>
      </c>
      <c r="B836" t="s">
        <v>215</v>
      </c>
      <c r="C836" t="s">
        <v>185</v>
      </c>
      <c r="D836" t="s">
        <v>216</v>
      </c>
      <c r="E836" t="s">
        <v>222</v>
      </c>
      <c r="F836" t="s">
        <v>254</v>
      </c>
      <c r="G836" t="s">
        <v>287</v>
      </c>
      <c r="H836" s="4"/>
      <c r="I836" s="1">
        <f t="shared" ca="1" si="54"/>
        <v>1483</v>
      </c>
      <c r="J836" s="1" t="str">
        <f t="shared" ca="1" si="55"/>
        <v>3. Mayor a 6 meses</v>
      </c>
      <c r="K836" t="str">
        <f t="shared" si="56"/>
        <v>NO</v>
      </c>
      <c r="L836" t="s">
        <v>186</v>
      </c>
      <c r="M836" t="s">
        <v>324</v>
      </c>
      <c r="N836" t="s">
        <v>29</v>
      </c>
      <c r="O836" t="s">
        <v>29</v>
      </c>
      <c r="P836" t="str">
        <f t="shared" si="57"/>
        <v>FERNANDO MIGUEL BARRIG JOFrameworks de arquitectura empresarialEVALUACIÓN</v>
      </c>
      <c r="Q836" t="str">
        <f>BASE[[#This Row],[NombresCalificado]]&amp;BASE[[#This Row],[TipoEvaluacion]]</f>
        <v>FERNANDO MIGUEL BARRIG JOEVALUACIÓN</v>
      </c>
      <c r="R836">
        <v>2</v>
      </c>
      <c r="S836" t="s">
        <v>4</v>
      </c>
      <c r="T836" t="s">
        <v>21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326</v>
      </c>
    </row>
    <row r="837" spans="1:31" x14ac:dyDescent="0.25">
      <c r="A837" t="s">
        <v>209</v>
      </c>
      <c r="B837" t="s">
        <v>215</v>
      </c>
      <c r="C837" t="s">
        <v>185</v>
      </c>
      <c r="D837" t="s">
        <v>216</v>
      </c>
      <c r="E837" t="s">
        <v>222</v>
      </c>
      <c r="F837" t="s">
        <v>254</v>
      </c>
      <c r="G837" t="s">
        <v>287</v>
      </c>
      <c r="H837" s="4"/>
      <c r="I837" s="1">
        <f t="shared" ca="1" si="54"/>
        <v>1483</v>
      </c>
      <c r="J837" s="1" t="str">
        <f t="shared" ca="1" si="55"/>
        <v>3. Mayor a 6 meses</v>
      </c>
      <c r="K837" t="str">
        <f t="shared" si="56"/>
        <v>NO</v>
      </c>
      <c r="L837" t="s">
        <v>186</v>
      </c>
      <c r="M837" t="s">
        <v>322</v>
      </c>
      <c r="N837" t="s">
        <v>29</v>
      </c>
      <c r="O837" t="s">
        <v>29</v>
      </c>
      <c r="P837" t="str">
        <f t="shared" si="57"/>
        <v>FERNANDO MIGUEL BARRIG JOModelos BancariosEVALUACIÓN</v>
      </c>
      <c r="Q837" t="str">
        <f>BASE[[#This Row],[NombresCalificado]]&amp;BASE[[#This Row],[TipoEvaluacion]]</f>
        <v>FERNANDO MIGUEL BARRIG JOEVALUACIÓN</v>
      </c>
      <c r="R837">
        <v>2</v>
      </c>
      <c r="S837" t="s">
        <v>4</v>
      </c>
      <c r="T837" t="s">
        <v>21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326</v>
      </c>
    </row>
    <row r="838" spans="1:31" x14ac:dyDescent="0.25">
      <c r="A838" t="s">
        <v>209</v>
      </c>
      <c r="B838" t="s">
        <v>215</v>
      </c>
      <c r="C838" t="s">
        <v>185</v>
      </c>
      <c r="D838" t="s">
        <v>216</v>
      </c>
      <c r="E838" t="s">
        <v>222</v>
      </c>
      <c r="F838" t="s">
        <v>254</v>
      </c>
      <c r="G838" t="s">
        <v>287</v>
      </c>
      <c r="H838" s="4"/>
      <c r="I838" s="1">
        <f t="shared" ca="1" si="54"/>
        <v>1483</v>
      </c>
      <c r="J838" s="1" t="str">
        <f t="shared" ca="1" si="55"/>
        <v>3. Mayor a 6 meses</v>
      </c>
      <c r="K838" t="str">
        <f t="shared" si="56"/>
        <v>NO</v>
      </c>
      <c r="L838" t="s">
        <v>186</v>
      </c>
      <c r="M838" t="s">
        <v>323</v>
      </c>
      <c r="N838" t="s">
        <v>188</v>
      </c>
      <c r="O838" t="s">
        <v>188</v>
      </c>
      <c r="P838" t="str">
        <f t="shared" si="57"/>
        <v>FERNANDO MIGUEL BARRIG JOPrincipios de seguridadEVALUACIÓN</v>
      </c>
      <c r="Q838" t="str">
        <f>BASE[[#This Row],[NombresCalificado]]&amp;BASE[[#This Row],[TipoEvaluacion]]</f>
        <v>FERNANDO MIGUEL BARRIG JOEVALUACIÓN</v>
      </c>
      <c r="R838">
        <v>2</v>
      </c>
      <c r="S838" t="s">
        <v>4</v>
      </c>
      <c r="T838" t="s">
        <v>21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326</v>
      </c>
    </row>
    <row r="839" spans="1:31" x14ac:dyDescent="0.25">
      <c r="A839" t="s">
        <v>209</v>
      </c>
      <c r="B839" t="s">
        <v>215</v>
      </c>
      <c r="C839" t="s">
        <v>185</v>
      </c>
      <c r="D839" t="s">
        <v>216</v>
      </c>
      <c r="E839" t="s">
        <v>222</v>
      </c>
      <c r="F839" t="s">
        <v>254</v>
      </c>
      <c r="G839" t="s">
        <v>287</v>
      </c>
      <c r="H839" s="4"/>
      <c r="I839" s="1">
        <f t="shared" ca="1" si="54"/>
        <v>1483</v>
      </c>
      <c r="J839" s="1" t="str">
        <f t="shared" ca="1" si="55"/>
        <v>3. Mayor a 6 meses</v>
      </c>
      <c r="K839" t="str">
        <f t="shared" si="56"/>
        <v>NO</v>
      </c>
      <c r="L839" t="s">
        <v>186</v>
      </c>
      <c r="M839" t="s">
        <v>319</v>
      </c>
      <c r="N839" t="s">
        <v>187</v>
      </c>
      <c r="O839" t="s">
        <v>188</v>
      </c>
      <c r="P839" t="str">
        <f t="shared" si="57"/>
        <v>FERNANDO MIGUEL BARRIG JOStory TellingEVALUACIÓN</v>
      </c>
      <c r="Q839" t="str">
        <f>BASE[[#This Row],[NombresCalificado]]&amp;BASE[[#This Row],[TipoEvaluacion]]</f>
        <v>FERNANDO MIGUEL BARRIG JOEVALUACIÓN</v>
      </c>
      <c r="R839">
        <v>2</v>
      </c>
      <c r="S839" t="s">
        <v>4</v>
      </c>
      <c r="T839" t="s">
        <v>21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326</v>
      </c>
    </row>
    <row r="840" spans="1:31" x14ac:dyDescent="0.25">
      <c r="A840" t="s">
        <v>209</v>
      </c>
      <c r="B840" t="s">
        <v>215</v>
      </c>
      <c r="C840" t="s">
        <v>185</v>
      </c>
      <c r="D840" t="s">
        <v>216</v>
      </c>
      <c r="E840" t="s">
        <v>222</v>
      </c>
      <c r="F840" t="s">
        <v>254</v>
      </c>
      <c r="G840" t="s">
        <v>287</v>
      </c>
      <c r="H840" s="4"/>
      <c r="I840" s="1">
        <f t="shared" ca="1" si="54"/>
        <v>1483</v>
      </c>
      <c r="J840" s="1" t="str">
        <f t="shared" ca="1" si="55"/>
        <v>3. Mayor a 6 meses</v>
      </c>
      <c r="K840" t="str">
        <f t="shared" si="56"/>
        <v>NO</v>
      </c>
      <c r="L840" t="s">
        <v>186</v>
      </c>
      <c r="M840" t="s">
        <v>198</v>
      </c>
      <c r="N840" t="s">
        <v>187</v>
      </c>
      <c r="O840" t="s">
        <v>188</v>
      </c>
      <c r="P840" t="str">
        <f t="shared" si="57"/>
        <v>FERNANDO MIGUEL BARRIG JOCaptura de valorEVALUACIÓN</v>
      </c>
      <c r="Q840" t="str">
        <f>BASE[[#This Row],[NombresCalificado]]&amp;BASE[[#This Row],[TipoEvaluacion]]</f>
        <v>FERNANDO MIGUEL BARRIG JOEVALUACIÓN</v>
      </c>
      <c r="R840">
        <v>2</v>
      </c>
      <c r="S840" t="s">
        <v>4</v>
      </c>
      <c r="T840" t="s">
        <v>21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326</v>
      </c>
    </row>
    <row r="841" spans="1:31" x14ac:dyDescent="0.25">
      <c r="A841" t="s">
        <v>209</v>
      </c>
      <c r="B841" t="s">
        <v>215</v>
      </c>
      <c r="C841" t="s">
        <v>185</v>
      </c>
      <c r="D841" t="s">
        <v>216</v>
      </c>
      <c r="E841" t="s">
        <v>222</v>
      </c>
      <c r="F841" t="s">
        <v>254</v>
      </c>
      <c r="G841" t="s">
        <v>287</v>
      </c>
      <c r="H841" s="4"/>
      <c r="I841" s="1">
        <f t="shared" ca="1" si="54"/>
        <v>1483</v>
      </c>
      <c r="J841" s="1" t="str">
        <f t="shared" ca="1" si="55"/>
        <v>3. Mayor a 6 meses</v>
      </c>
      <c r="K841" t="str">
        <f t="shared" si="56"/>
        <v>NO</v>
      </c>
      <c r="L841" t="s">
        <v>186</v>
      </c>
      <c r="M841" t="s">
        <v>321</v>
      </c>
      <c r="N841" t="s">
        <v>29</v>
      </c>
      <c r="O841" t="s">
        <v>29</v>
      </c>
      <c r="P841" t="str">
        <f t="shared" si="57"/>
        <v>FERNANDO MIGUEL BARRIG JOInnovaciónEVALUACIÓN</v>
      </c>
      <c r="Q841" t="str">
        <f>BASE[[#This Row],[NombresCalificado]]&amp;BASE[[#This Row],[TipoEvaluacion]]</f>
        <v>FERNANDO MIGUEL BARRIG JOEVALUACIÓN</v>
      </c>
      <c r="R841">
        <v>2</v>
      </c>
      <c r="S841" t="s">
        <v>4</v>
      </c>
      <c r="T841" t="s">
        <v>21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326</v>
      </c>
    </row>
    <row r="842" spans="1:31" x14ac:dyDescent="0.25">
      <c r="A842" t="s">
        <v>209</v>
      </c>
      <c r="B842" t="s">
        <v>215</v>
      </c>
      <c r="C842" t="s">
        <v>185</v>
      </c>
      <c r="D842" t="s">
        <v>216</v>
      </c>
      <c r="E842" t="s">
        <v>222</v>
      </c>
      <c r="F842" t="s">
        <v>254</v>
      </c>
      <c r="G842" t="s">
        <v>287</v>
      </c>
      <c r="H842" s="4"/>
      <c r="I842" s="1">
        <f t="shared" ca="1" si="54"/>
        <v>1483</v>
      </c>
      <c r="J842" s="1" t="str">
        <f t="shared" ca="1" si="55"/>
        <v>3. Mayor a 6 meses</v>
      </c>
      <c r="K842" t="str">
        <f t="shared" si="56"/>
        <v>NO</v>
      </c>
      <c r="L842" t="s">
        <v>186</v>
      </c>
      <c r="M842" t="s">
        <v>320</v>
      </c>
      <c r="N842" t="s">
        <v>188</v>
      </c>
      <c r="O842" t="s">
        <v>188</v>
      </c>
      <c r="P842" t="str">
        <f t="shared" si="57"/>
        <v>FERNANDO MIGUEL BARRIG JOGestión de cambiosEVALUACIÓN</v>
      </c>
      <c r="Q842" t="str">
        <f>BASE[[#This Row],[NombresCalificado]]&amp;BASE[[#This Row],[TipoEvaluacion]]</f>
        <v>FERNANDO MIGUEL BARRIG JOEVALUACIÓN</v>
      </c>
      <c r="R842">
        <v>1</v>
      </c>
      <c r="S842" t="s">
        <v>6</v>
      </c>
      <c r="T842" t="s">
        <v>21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326</v>
      </c>
    </row>
    <row r="843" spans="1:31" x14ac:dyDescent="0.25">
      <c r="A843" t="s">
        <v>209</v>
      </c>
      <c r="B843" t="s">
        <v>215</v>
      </c>
      <c r="C843" t="s">
        <v>185</v>
      </c>
      <c r="D843" t="s">
        <v>216</v>
      </c>
      <c r="E843" t="s">
        <v>222</v>
      </c>
      <c r="F843" t="s">
        <v>254</v>
      </c>
      <c r="G843" t="s">
        <v>287</v>
      </c>
      <c r="H843" s="4"/>
      <c r="I843" s="1">
        <f t="shared" ca="1" si="54"/>
        <v>1483</v>
      </c>
      <c r="J843" s="1" t="str">
        <f t="shared" ca="1" si="55"/>
        <v>3. Mayor a 6 meses</v>
      </c>
      <c r="K843" t="str">
        <f t="shared" si="56"/>
        <v>NO</v>
      </c>
      <c r="L843" t="s">
        <v>186</v>
      </c>
      <c r="M843" t="s">
        <v>200</v>
      </c>
      <c r="N843" t="s">
        <v>187</v>
      </c>
      <c r="O843" t="s">
        <v>188</v>
      </c>
      <c r="P843" t="str">
        <f t="shared" si="57"/>
        <v>FERNANDO MIGUEL BARRIG JOCustomer ExperienceEVALUACIÓN</v>
      </c>
      <c r="Q843" t="str">
        <f>BASE[[#This Row],[NombresCalificado]]&amp;BASE[[#This Row],[TipoEvaluacion]]</f>
        <v>FERNANDO MIGUEL BARRIG JOEVALUACIÓN</v>
      </c>
      <c r="R843">
        <v>2</v>
      </c>
      <c r="S843" t="s">
        <v>4</v>
      </c>
      <c r="T843" t="s">
        <v>21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326</v>
      </c>
    </row>
    <row r="844" spans="1:31" x14ac:dyDescent="0.25">
      <c r="A844" t="s">
        <v>209</v>
      </c>
      <c r="B844" t="s">
        <v>215</v>
      </c>
      <c r="C844" t="s">
        <v>185</v>
      </c>
      <c r="D844" t="s">
        <v>216</v>
      </c>
      <c r="E844" t="s">
        <v>222</v>
      </c>
      <c r="F844" t="s">
        <v>254</v>
      </c>
      <c r="G844" t="s">
        <v>287</v>
      </c>
      <c r="H844" s="4"/>
      <c r="I844" s="1">
        <f t="shared" ca="1" si="54"/>
        <v>1483</v>
      </c>
      <c r="J844" s="1" t="str">
        <f t="shared" ca="1" si="55"/>
        <v>3. Mayor a 6 meses</v>
      </c>
      <c r="K844" t="str">
        <f t="shared" si="56"/>
        <v>NO</v>
      </c>
      <c r="L844" t="s">
        <v>186</v>
      </c>
      <c r="M844" t="s">
        <v>318</v>
      </c>
      <c r="N844" t="s">
        <v>188</v>
      </c>
      <c r="O844" t="s">
        <v>188</v>
      </c>
      <c r="P844" t="str">
        <f t="shared" si="57"/>
        <v>FERNANDO MIGUEL BARRIG JOEvolución ágil de productos digitalesEVALUACIÓN</v>
      </c>
      <c r="Q844" t="str">
        <f>BASE[[#This Row],[NombresCalificado]]&amp;BASE[[#This Row],[TipoEvaluacion]]</f>
        <v>FERNANDO MIGUEL BARRIG JOEVALUACIÓN</v>
      </c>
      <c r="R844">
        <v>2</v>
      </c>
      <c r="S844" t="s">
        <v>4</v>
      </c>
      <c r="T844" t="s">
        <v>21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326</v>
      </c>
    </row>
    <row r="845" spans="1:31" x14ac:dyDescent="0.25">
      <c r="A845" t="s">
        <v>209</v>
      </c>
      <c r="B845" t="s">
        <v>215</v>
      </c>
      <c r="C845" t="s">
        <v>185</v>
      </c>
      <c r="D845" t="s">
        <v>216</v>
      </c>
      <c r="E845" t="s">
        <v>222</v>
      </c>
      <c r="F845" t="s">
        <v>254</v>
      </c>
      <c r="G845" t="s">
        <v>287</v>
      </c>
      <c r="H845" s="4"/>
      <c r="I845" s="1">
        <f t="shared" ca="1" si="54"/>
        <v>1483</v>
      </c>
      <c r="J845" s="1" t="str">
        <f t="shared" ca="1" si="55"/>
        <v>3. Mayor a 6 meses</v>
      </c>
      <c r="K845" t="str">
        <f t="shared" si="56"/>
        <v>NO</v>
      </c>
      <c r="L845" t="s">
        <v>186</v>
      </c>
      <c r="M845" t="s">
        <v>317</v>
      </c>
      <c r="N845" t="s">
        <v>29</v>
      </c>
      <c r="O845" t="s">
        <v>29</v>
      </c>
      <c r="P845" t="str">
        <f t="shared" si="57"/>
        <v>FERNANDO MIGUEL BARRIG JONegocio bancarioEVALUACIÓN</v>
      </c>
      <c r="Q845" t="str">
        <f>BASE[[#This Row],[NombresCalificado]]&amp;BASE[[#This Row],[TipoEvaluacion]]</f>
        <v>FERNANDO MIGUEL BARRIG JOEVALUACIÓN</v>
      </c>
      <c r="R845">
        <v>2</v>
      </c>
      <c r="S845" t="s">
        <v>4</v>
      </c>
      <c r="T845" t="s">
        <v>21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326</v>
      </c>
    </row>
    <row r="846" spans="1:31" x14ac:dyDescent="0.25">
      <c r="A846" t="s">
        <v>209</v>
      </c>
      <c r="B846" t="s">
        <v>215</v>
      </c>
      <c r="C846" t="s">
        <v>185</v>
      </c>
      <c r="D846" t="s">
        <v>216</v>
      </c>
      <c r="E846" t="s">
        <v>222</v>
      </c>
      <c r="F846" t="s">
        <v>254</v>
      </c>
      <c r="G846" t="s">
        <v>287</v>
      </c>
      <c r="H846" s="4"/>
      <c r="I846" s="1">
        <f t="shared" ca="1" si="54"/>
        <v>1483</v>
      </c>
      <c r="J846" s="1" t="str">
        <f t="shared" ca="1" si="55"/>
        <v>3. Mayor a 6 meses</v>
      </c>
      <c r="K846" t="str">
        <f t="shared" si="56"/>
        <v>NO</v>
      </c>
      <c r="L846" t="s">
        <v>186</v>
      </c>
      <c r="M846" t="s">
        <v>315</v>
      </c>
      <c r="N846" t="s">
        <v>29</v>
      </c>
      <c r="O846" t="s">
        <v>29</v>
      </c>
      <c r="P846" t="str">
        <f t="shared" si="57"/>
        <v>FERNANDO MIGUEL BARRIG JOModeladoEVALUACIÓN</v>
      </c>
      <c r="Q846" t="str">
        <f>BASE[[#This Row],[NombresCalificado]]&amp;BASE[[#This Row],[TipoEvaluacion]]</f>
        <v>FERNANDO MIGUEL BARRIG JOEVALUACIÓN</v>
      </c>
      <c r="R846">
        <v>2</v>
      </c>
      <c r="S846" t="s">
        <v>4</v>
      </c>
      <c r="T846" t="s">
        <v>21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326</v>
      </c>
    </row>
    <row r="847" spans="1:31" x14ac:dyDescent="0.25">
      <c r="A847" t="s">
        <v>209</v>
      </c>
      <c r="B847" t="s">
        <v>215</v>
      </c>
      <c r="C847" t="s">
        <v>185</v>
      </c>
      <c r="D847" t="s">
        <v>216</v>
      </c>
      <c r="E847" t="s">
        <v>222</v>
      </c>
      <c r="F847" t="s">
        <v>254</v>
      </c>
      <c r="G847" t="s">
        <v>287</v>
      </c>
      <c r="H847" s="4"/>
      <c r="I847" s="1">
        <f t="shared" ca="1" si="54"/>
        <v>1483</v>
      </c>
      <c r="J847" s="1" t="str">
        <f t="shared" ca="1" si="55"/>
        <v>3. Mayor a 6 meses</v>
      </c>
      <c r="K847" t="str">
        <f t="shared" si="56"/>
        <v>NO</v>
      </c>
      <c r="L847" t="s">
        <v>186</v>
      </c>
      <c r="M847" t="s">
        <v>199</v>
      </c>
      <c r="N847" t="s">
        <v>188</v>
      </c>
      <c r="O847" t="s">
        <v>188</v>
      </c>
      <c r="P847" t="str">
        <f t="shared" si="57"/>
        <v>FERNANDO MIGUEL BARRIG JOComplianceEVALUACIÓN</v>
      </c>
      <c r="Q847" t="str">
        <f>BASE[[#This Row],[NombresCalificado]]&amp;BASE[[#This Row],[TipoEvaluacion]]</f>
        <v>FERNANDO MIGUEL BARRIG JOEVALUACIÓN</v>
      </c>
      <c r="R847">
        <v>3</v>
      </c>
      <c r="S847" t="s">
        <v>5</v>
      </c>
      <c r="T847" t="s">
        <v>21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326</v>
      </c>
    </row>
    <row r="848" spans="1:31" x14ac:dyDescent="0.25">
      <c r="A848" t="s">
        <v>209</v>
      </c>
      <c r="B848" t="s">
        <v>215</v>
      </c>
      <c r="C848" t="s">
        <v>185</v>
      </c>
      <c r="D848" t="s">
        <v>216</v>
      </c>
      <c r="E848" t="s">
        <v>222</v>
      </c>
      <c r="F848" t="s">
        <v>254</v>
      </c>
      <c r="G848" t="s">
        <v>287</v>
      </c>
      <c r="H848" s="4"/>
      <c r="I848" s="1">
        <f t="shared" ca="1" si="54"/>
        <v>1483</v>
      </c>
      <c r="J848" s="1" t="str">
        <f t="shared" ca="1" si="55"/>
        <v>3. Mayor a 6 meses</v>
      </c>
      <c r="K848" t="str">
        <f t="shared" si="56"/>
        <v>NO</v>
      </c>
      <c r="L848" t="s">
        <v>186</v>
      </c>
      <c r="M848" t="s">
        <v>316</v>
      </c>
      <c r="N848" t="s">
        <v>187</v>
      </c>
      <c r="O848" t="s">
        <v>188</v>
      </c>
      <c r="P848" t="str">
        <f t="shared" si="57"/>
        <v>FERNANDO MIGUEL BARRIG JOPlataforma de soluciones BCPEVALUACIÓN</v>
      </c>
      <c r="Q848" t="str">
        <f>BASE[[#This Row],[NombresCalificado]]&amp;BASE[[#This Row],[TipoEvaluacion]]</f>
        <v>FERNANDO MIGUEL BARRIG JOEVALUACIÓN</v>
      </c>
      <c r="R848">
        <v>3</v>
      </c>
      <c r="S848" t="s">
        <v>5</v>
      </c>
      <c r="T848" t="s">
        <v>21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326</v>
      </c>
    </row>
    <row r="849" spans="1:31" x14ac:dyDescent="0.25">
      <c r="A849" t="s">
        <v>209</v>
      </c>
      <c r="B849" t="s">
        <v>215</v>
      </c>
      <c r="C849" t="s">
        <v>185</v>
      </c>
      <c r="D849" t="s">
        <v>216</v>
      </c>
      <c r="E849" t="s">
        <v>222</v>
      </c>
      <c r="F849" t="s">
        <v>254</v>
      </c>
      <c r="G849" t="s">
        <v>287</v>
      </c>
      <c r="H849" s="4"/>
      <c r="I849" s="1">
        <f t="shared" ref="I849:I912" ca="1" si="58">DATEDIF(H849,TODAY(),"m")</f>
        <v>1483</v>
      </c>
      <c r="J849" s="1" t="str">
        <f t="shared" ref="J849:J912" ca="1" si="59">IF(I849&lt;=3,"1. Menor o igual a 3 meses",IF(I849&lt;=6,"2. Entre 4 - 6 meses","3. Mayor a 6 meses"))</f>
        <v>3. Mayor a 6 meses</v>
      </c>
      <c r="K849" t="str">
        <f t="shared" ref="K849:K912" si="60">IF(COUNTIFS($E$2:$E$1174,E849,$O$2:$O$1174,"PRINCIPAL",$R$2:$R$1174,0)&gt;0,"SI","NO")</f>
        <v>NO</v>
      </c>
      <c r="L849" t="s">
        <v>186</v>
      </c>
      <c r="M849" t="s">
        <v>314</v>
      </c>
      <c r="N849" t="s">
        <v>187</v>
      </c>
      <c r="O849" t="s">
        <v>188</v>
      </c>
      <c r="P849" t="str">
        <f t="shared" ref="P849:P912" si="61">F849&amp;M849&amp;AE849</f>
        <v>FERNANDO MIGUEL BARRIG JOSoluciones de industriaEVALUACIÓN</v>
      </c>
      <c r="Q849" t="str">
        <f>BASE[[#This Row],[NombresCalificado]]&amp;BASE[[#This Row],[TipoEvaluacion]]</f>
        <v>FERNANDO MIGUEL BARRIG JOEVALUACIÓN</v>
      </c>
      <c r="R849">
        <v>3</v>
      </c>
      <c r="S849" t="s">
        <v>5</v>
      </c>
      <c r="T849" t="s">
        <v>21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326</v>
      </c>
    </row>
    <row r="850" spans="1:31" x14ac:dyDescent="0.25">
      <c r="A850" t="s">
        <v>209</v>
      </c>
      <c r="B850" t="s">
        <v>215</v>
      </c>
      <c r="C850" t="s">
        <v>185</v>
      </c>
      <c r="D850" t="s">
        <v>216</v>
      </c>
      <c r="E850" t="s">
        <v>222</v>
      </c>
      <c r="F850" t="s">
        <v>254</v>
      </c>
      <c r="G850" t="s">
        <v>287</v>
      </c>
      <c r="H850" s="4"/>
      <c r="I850" s="1">
        <f t="shared" ca="1" si="58"/>
        <v>1483</v>
      </c>
      <c r="J850" s="1" t="str">
        <f t="shared" ca="1" si="59"/>
        <v>3. Mayor a 6 meses</v>
      </c>
      <c r="K850" t="str">
        <f t="shared" si="60"/>
        <v>NO</v>
      </c>
      <c r="L850" t="s">
        <v>186</v>
      </c>
      <c r="M850" t="s">
        <v>197</v>
      </c>
      <c r="N850" t="s">
        <v>187</v>
      </c>
      <c r="O850" t="s">
        <v>188</v>
      </c>
      <c r="P850" t="str">
        <f t="shared" si="61"/>
        <v>FERNANDO MIGUEL BARRIG JOArquitectura de datos BCPEVALUACIÓN</v>
      </c>
      <c r="Q850" t="str">
        <f>BASE[[#This Row],[NombresCalificado]]&amp;BASE[[#This Row],[TipoEvaluacion]]</f>
        <v>FERNANDO MIGUEL BARRIG JOEVALUACIÓN</v>
      </c>
      <c r="R850">
        <v>3</v>
      </c>
      <c r="S850" t="s">
        <v>5</v>
      </c>
      <c r="T850" t="s">
        <v>21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326</v>
      </c>
    </row>
    <row r="851" spans="1:31" x14ac:dyDescent="0.25">
      <c r="A851" t="s">
        <v>209</v>
      </c>
      <c r="B851" t="s">
        <v>215</v>
      </c>
      <c r="C851" t="s">
        <v>185</v>
      </c>
      <c r="D851" t="s">
        <v>216</v>
      </c>
      <c r="E851" t="s">
        <v>222</v>
      </c>
      <c r="F851" t="s">
        <v>254</v>
      </c>
      <c r="G851" t="s">
        <v>287</v>
      </c>
      <c r="H851" s="4"/>
      <c r="I851" s="1">
        <f t="shared" ca="1" si="58"/>
        <v>1483</v>
      </c>
      <c r="J851" s="1" t="str">
        <f t="shared" ca="1" si="59"/>
        <v>3. Mayor a 6 meses</v>
      </c>
      <c r="K851" t="str">
        <f t="shared" si="60"/>
        <v>NO</v>
      </c>
      <c r="L851" t="s">
        <v>186</v>
      </c>
      <c r="M851" t="s">
        <v>313</v>
      </c>
      <c r="N851" t="s">
        <v>188</v>
      </c>
      <c r="O851" t="s">
        <v>188</v>
      </c>
      <c r="P851" t="str">
        <f t="shared" si="61"/>
        <v>FERNANDO MIGUEL BARRIG JOPatrones de arquitectura tecnológicaEVALUACIÓN</v>
      </c>
      <c r="Q851" t="str">
        <f>BASE[[#This Row],[NombresCalificado]]&amp;BASE[[#This Row],[TipoEvaluacion]]</f>
        <v>FERNANDO MIGUEL BARRIG JOEVALUACIÓN</v>
      </c>
      <c r="R851">
        <v>3</v>
      </c>
      <c r="S851" t="s">
        <v>5</v>
      </c>
      <c r="T851" t="s">
        <v>21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326</v>
      </c>
    </row>
    <row r="852" spans="1:31" x14ac:dyDescent="0.25">
      <c r="A852" t="s">
        <v>205</v>
      </c>
      <c r="B852" t="s">
        <v>211</v>
      </c>
      <c r="C852" t="s">
        <v>185</v>
      </c>
      <c r="D852" t="s">
        <v>216</v>
      </c>
      <c r="E852" t="s">
        <v>223</v>
      </c>
      <c r="F852" t="s">
        <v>255</v>
      </c>
      <c r="G852" t="s">
        <v>288</v>
      </c>
      <c r="H852" s="4"/>
      <c r="I852" s="1">
        <f t="shared" ca="1" si="58"/>
        <v>1483</v>
      </c>
      <c r="J852" s="1" t="str">
        <f t="shared" ca="1" si="59"/>
        <v>3. Mayor a 6 meses</v>
      </c>
      <c r="K852" t="str">
        <f t="shared" si="60"/>
        <v>NO</v>
      </c>
      <c r="L852" t="s">
        <v>186</v>
      </c>
      <c r="M852" t="s">
        <v>313</v>
      </c>
      <c r="N852" t="s">
        <v>188</v>
      </c>
      <c r="O852" t="s">
        <v>188</v>
      </c>
      <c r="P852" t="str">
        <f t="shared" si="61"/>
        <v>ROGER BENJAMIN VIGO LUNAPatrones de arquitectura tecnológicaEVALUACIÓN</v>
      </c>
      <c r="Q852" t="str">
        <f>BASE[[#This Row],[NombresCalificado]]&amp;BASE[[#This Row],[TipoEvaluacion]]</f>
        <v>ROGER BENJAMIN VIGO LUNAEVALUACIÓN</v>
      </c>
      <c r="R852">
        <v>3</v>
      </c>
      <c r="S852" t="s">
        <v>5</v>
      </c>
      <c r="T852" t="s">
        <v>21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4</v>
      </c>
      <c r="AB852" s="17" t="str" cm="1">
        <f t="array" ref="AB852">_xlfn.IFS(AA852=0,"No evidenciado",AA852=1,"Novato",AA852=2,"Principiante avanzado",AA852=3,"Competente",AA852=4,"Proficiente",AA852=5,"Master")</f>
        <v>Proficiente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326</v>
      </c>
    </row>
    <row r="853" spans="1:31" x14ac:dyDescent="0.25">
      <c r="A853" t="s">
        <v>205</v>
      </c>
      <c r="B853" t="s">
        <v>211</v>
      </c>
      <c r="C853" t="s">
        <v>185</v>
      </c>
      <c r="D853" t="s">
        <v>216</v>
      </c>
      <c r="E853" t="s">
        <v>223</v>
      </c>
      <c r="F853" t="s">
        <v>255</v>
      </c>
      <c r="G853" t="s">
        <v>288</v>
      </c>
      <c r="H853" s="4"/>
      <c r="I853" s="1">
        <f t="shared" ca="1" si="58"/>
        <v>1483</v>
      </c>
      <c r="J853" s="1" t="str">
        <f t="shared" ca="1" si="59"/>
        <v>3. Mayor a 6 meses</v>
      </c>
      <c r="K853" t="str">
        <f t="shared" si="60"/>
        <v>NO</v>
      </c>
      <c r="L853" t="s">
        <v>186</v>
      </c>
      <c r="M853" t="s">
        <v>314</v>
      </c>
      <c r="N853" t="s">
        <v>187</v>
      </c>
      <c r="O853" t="s">
        <v>188</v>
      </c>
      <c r="P853" t="str">
        <f t="shared" si="61"/>
        <v>ROGER BENJAMIN VIGO LUNASoluciones de industriaEVALUACIÓN</v>
      </c>
      <c r="Q853" t="str">
        <f>BASE[[#This Row],[NombresCalificado]]&amp;BASE[[#This Row],[TipoEvaluacion]]</f>
        <v>ROGER BENJAMIN VIGO LUNAEVALUACIÓN</v>
      </c>
      <c r="R853">
        <v>2</v>
      </c>
      <c r="S853" t="s">
        <v>4</v>
      </c>
      <c r="T853" t="s">
        <v>21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326</v>
      </c>
    </row>
    <row r="854" spans="1:31" x14ac:dyDescent="0.25">
      <c r="A854" t="s">
        <v>205</v>
      </c>
      <c r="B854" t="s">
        <v>211</v>
      </c>
      <c r="C854" t="s">
        <v>185</v>
      </c>
      <c r="D854" t="s">
        <v>216</v>
      </c>
      <c r="E854" t="s">
        <v>223</v>
      </c>
      <c r="F854" t="s">
        <v>255</v>
      </c>
      <c r="G854" t="s">
        <v>288</v>
      </c>
      <c r="H854" s="4"/>
      <c r="I854" s="1">
        <f t="shared" ca="1" si="58"/>
        <v>1483</v>
      </c>
      <c r="J854" s="1" t="str">
        <f t="shared" ca="1" si="59"/>
        <v>3. Mayor a 6 meses</v>
      </c>
      <c r="K854" t="str">
        <f t="shared" si="60"/>
        <v>NO</v>
      </c>
      <c r="L854" t="s">
        <v>186</v>
      </c>
      <c r="M854" t="s">
        <v>197</v>
      </c>
      <c r="N854" t="s">
        <v>187</v>
      </c>
      <c r="O854" t="s">
        <v>188</v>
      </c>
      <c r="P854" t="str">
        <f t="shared" si="61"/>
        <v>ROGER BENJAMIN VIGO LUNAArquitectura de datos BCPEVALUACIÓN</v>
      </c>
      <c r="Q854" t="str">
        <f>BASE[[#This Row],[NombresCalificado]]&amp;BASE[[#This Row],[TipoEvaluacion]]</f>
        <v>ROGER BENJAMIN VIGO LUNAEVALUACIÓN</v>
      </c>
      <c r="R854">
        <v>3</v>
      </c>
      <c r="S854" t="s">
        <v>5</v>
      </c>
      <c r="T854" t="s">
        <v>21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326</v>
      </c>
    </row>
    <row r="855" spans="1:31" x14ac:dyDescent="0.25">
      <c r="A855" t="s">
        <v>205</v>
      </c>
      <c r="B855" t="s">
        <v>211</v>
      </c>
      <c r="C855" t="s">
        <v>185</v>
      </c>
      <c r="D855" t="s">
        <v>216</v>
      </c>
      <c r="E855" t="s">
        <v>223</v>
      </c>
      <c r="F855" t="s">
        <v>255</v>
      </c>
      <c r="G855" t="s">
        <v>288</v>
      </c>
      <c r="H855" s="4"/>
      <c r="I855" s="1">
        <f t="shared" ca="1" si="58"/>
        <v>1483</v>
      </c>
      <c r="J855" s="1" t="str">
        <f t="shared" ca="1" si="59"/>
        <v>3. Mayor a 6 meses</v>
      </c>
      <c r="K855" t="str">
        <f t="shared" si="60"/>
        <v>NO</v>
      </c>
      <c r="L855" t="s">
        <v>186</v>
      </c>
      <c r="M855" t="s">
        <v>316</v>
      </c>
      <c r="N855" t="s">
        <v>187</v>
      </c>
      <c r="O855" t="s">
        <v>188</v>
      </c>
      <c r="P855" t="str">
        <f t="shared" si="61"/>
        <v>ROGER BENJAMIN VIGO LUNAPlataforma de soluciones BCPEVALUACIÓN</v>
      </c>
      <c r="Q855" t="str">
        <f>BASE[[#This Row],[NombresCalificado]]&amp;BASE[[#This Row],[TipoEvaluacion]]</f>
        <v>ROGER BENJAMIN VIGO LUNAEVALUACIÓN</v>
      </c>
      <c r="R855">
        <v>4</v>
      </c>
      <c r="S855" t="s">
        <v>7</v>
      </c>
      <c r="T855" t="s">
        <v>21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326</v>
      </c>
    </row>
    <row r="856" spans="1:31" x14ac:dyDescent="0.25">
      <c r="A856" t="s">
        <v>205</v>
      </c>
      <c r="B856" t="s">
        <v>211</v>
      </c>
      <c r="C856" t="s">
        <v>185</v>
      </c>
      <c r="D856" t="s">
        <v>216</v>
      </c>
      <c r="E856" t="s">
        <v>223</v>
      </c>
      <c r="F856" t="s">
        <v>255</v>
      </c>
      <c r="G856" t="s">
        <v>288</v>
      </c>
      <c r="H856" s="4"/>
      <c r="I856" s="1">
        <f t="shared" ca="1" si="58"/>
        <v>1483</v>
      </c>
      <c r="J856" s="1" t="str">
        <f t="shared" ca="1" si="59"/>
        <v>3. Mayor a 6 meses</v>
      </c>
      <c r="K856" t="str">
        <f t="shared" si="60"/>
        <v>NO</v>
      </c>
      <c r="L856" t="s">
        <v>186</v>
      </c>
      <c r="M856" t="s">
        <v>315</v>
      </c>
      <c r="N856" t="s">
        <v>29</v>
      </c>
      <c r="O856" t="s">
        <v>29</v>
      </c>
      <c r="P856" t="str">
        <f t="shared" si="61"/>
        <v>ROGER BENJAMIN VIGO LUNAModeladoEVALUACIÓN</v>
      </c>
      <c r="Q856" t="str">
        <f>BASE[[#This Row],[NombresCalificado]]&amp;BASE[[#This Row],[TipoEvaluacion]]</f>
        <v>ROGER BENJAMIN VIGO LUNAEVALUACIÓN</v>
      </c>
      <c r="R856">
        <v>3</v>
      </c>
      <c r="S856" t="s">
        <v>5</v>
      </c>
      <c r="T856" t="s">
        <v>21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326</v>
      </c>
    </row>
    <row r="857" spans="1:31" x14ac:dyDescent="0.25">
      <c r="A857" t="s">
        <v>205</v>
      </c>
      <c r="B857" t="s">
        <v>211</v>
      </c>
      <c r="C857" t="s">
        <v>185</v>
      </c>
      <c r="D857" t="s">
        <v>216</v>
      </c>
      <c r="E857" t="s">
        <v>223</v>
      </c>
      <c r="F857" t="s">
        <v>255</v>
      </c>
      <c r="G857" t="s">
        <v>288</v>
      </c>
      <c r="H857" s="4"/>
      <c r="I857" s="1">
        <f t="shared" ca="1" si="58"/>
        <v>1483</v>
      </c>
      <c r="J857" s="1" t="str">
        <f t="shared" ca="1" si="59"/>
        <v>3. Mayor a 6 meses</v>
      </c>
      <c r="K857" t="str">
        <f t="shared" si="60"/>
        <v>NO</v>
      </c>
      <c r="L857" t="s">
        <v>186</v>
      </c>
      <c r="M857" t="s">
        <v>199</v>
      </c>
      <c r="N857" t="s">
        <v>188</v>
      </c>
      <c r="O857" t="s">
        <v>188</v>
      </c>
      <c r="P857" t="str">
        <f t="shared" si="61"/>
        <v>ROGER BENJAMIN VIGO LUNAComplianceEVALUACIÓN</v>
      </c>
      <c r="Q857" t="str">
        <f>BASE[[#This Row],[NombresCalificado]]&amp;BASE[[#This Row],[TipoEvaluacion]]</f>
        <v>ROGER BENJAMIN VIGO LUNAEVALUACIÓN</v>
      </c>
      <c r="R857">
        <v>2</v>
      </c>
      <c r="S857" t="s">
        <v>4</v>
      </c>
      <c r="T857" t="s">
        <v>21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326</v>
      </c>
    </row>
    <row r="858" spans="1:31" x14ac:dyDescent="0.25">
      <c r="A858" t="s">
        <v>205</v>
      </c>
      <c r="B858" t="s">
        <v>211</v>
      </c>
      <c r="C858" t="s">
        <v>185</v>
      </c>
      <c r="D858" t="s">
        <v>216</v>
      </c>
      <c r="E858" t="s">
        <v>223</v>
      </c>
      <c r="F858" t="s">
        <v>255</v>
      </c>
      <c r="G858" t="s">
        <v>288</v>
      </c>
      <c r="H858" s="4"/>
      <c r="I858" s="1">
        <f t="shared" ca="1" si="58"/>
        <v>1483</v>
      </c>
      <c r="J858" s="1" t="str">
        <f t="shared" ca="1" si="59"/>
        <v>3. Mayor a 6 meses</v>
      </c>
      <c r="K858" t="str">
        <f t="shared" si="60"/>
        <v>NO</v>
      </c>
      <c r="L858" t="s">
        <v>186</v>
      </c>
      <c r="M858" t="s">
        <v>317</v>
      </c>
      <c r="N858" t="s">
        <v>29</v>
      </c>
      <c r="O858" t="s">
        <v>29</v>
      </c>
      <c r="P858" t="str">
        <f t="shared" si="61"/>
        <v>ROGER BENJAMIN VIGO LUNANegocio bancarioEVALUACIÓN</v>
      </c>
      <c r="Q858" t="str">
        <f>BASE[[#This Row],[NombresCalificado]]&amp;BASE[[#This Row],[TipoEvaluacion]]</f>
        <v>ROGER BENJAMIN VIGO LUNAEVALUACIÓN</v>
      </c>
      <c r="R858">
        <v>3</v>
      </c>
      <c r="S858" t="s">
        <v>5</v>
      </c>
      <c r="T858" t="s">
        <v>21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326</v>
      </c>
    </row>
    <row r="859" spans="1:31" x14ac:dyDescent="0.25">
      <c r="A859" t="s">
        <v>205</v>
      </c>
      <c r="B859" t="s">
        <v>211</v>
      </c>
      <c r="C859" t="s">
        <v>185</v>
      </c>
      <c r="D859" t="s">
        <v>216</v>
      </c>
      <c r="E859" t="s">
        <v>223</v>
      </c>
      <c r="F859" t="s">
        <v>255</v>
      </c>
      <c r="G859" t="s">
        <v>288</v>
      </c>
      <c r="H859" s="4"/>
      <c r="I859" s="1">
        <f t="shared" ca="1" si="58"/>
        <v>1483</v>
      </c>
      <c r="J859" s="1" t="str">
        <f t="shared" ca="1" si="59"/>
        <v>3. Mayor a 6 meses</v>
      </c>
      <c r="K859" t="str">
        <f t="shared" si="60"/>
        <v>NO</v>
      </c>
      <c r="L859" t="s">
        <v>186</v>
      </c>
      <c r="M859" t="s">
        <v>318</v>
      </c>
      <c r="N859" t="s">
        <v>188</v>
      </c>
      <c r="O859" t="s">
        <v>188</v>
      </c>
      <c r="P859" t="str">
        <f t="shared" si="61"/>
        <v>ROGER BENJAMIN VIGO LUNAEvolución ágil de productos digitalesEVALUACIÓN</v>
      </c>
      <c r="Q859" t="str">
        <f>BASE[[#This Row],[NombresCalificado]]&amp;BASE[[#This Row],[TipoEvaluacion]]</f>
        <v>ROGER BENJAMIN VIGO LUNAEVALUACIÓN</v>
      </c>
      <c r="R859">
        <v>3</v>
      </c>
      <c r="S859" t="s">
        <v>5</v>
      </c>
      <c r="T859" t="s">
        <v>21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326</v>
      </c>
    </row>
    <row r="860" spans="1:31" x14ac:dyDescent="0.25">
      <c r="A860" t="s">
        <v>205</v>
      </c>
      <c r="B860" t="s">
        <v>211</v>
      </c>
      <c r="C860" t="s">
        <v>185</v>
      </c>
      <c r="D860" t="s">
        <v>216</v>
      </c>
      <c r="E860" t="s">
        <v>223</v>
      </c>
      <c r="F860" t="s">
        <v>255</v>
      </c>
      <c r="G860" t="s">
        <v>288</v>
      </c>
      <c r="H860" s="4"/>
      <c r="I860" s="1">
        <f t="shared" ca="1" si="58"/>
        <v>1483</v>
      </c>
      <c r="J860" s="1" t="str">
        <f t="shared" ca="1" si="59"/>
        <v>3. Mayor a 6 meses</v>
      </c>
      <c r="K860" t="str">
        <f t="shared" si="60"/>
        <v>NO</v>
      </c>
      <c r="L860" t="s">
        <v>186</v>
      </c>
      <c r="M860" t="s">
        <v>200</v>
      </c>
      <c r="N860" t="s">
        <v>187</v>
      </c>
      <c r="O860" t="s">
        <v>188</v>
      </c>
      <c r="P860" t="str">
        <f t="shared" si="61"/>
        <v>ROGER BENJAMIN VIGO LUNACustomer ExperienceEVALUACIÓN</v>
      </c>
      <c r="Q860" t="str">
        <f>BASE[[#This Row],[NombresCalificado]]&amp;BASE[[#This Row],[TipoEvaluacion]]</f>
        <v>ROGER BENJAMIN VIGO LUNAEVALUACIÓN</v>
      </c>
      <c r="R860">
        <v>2</v>
      </c>
      <c r="S860" t="s">
        <v>4</v>
      </c>
      <c r="T860" t="s">
        <v>21</v>
      </c>
      <c r="U860" s="17">
        <v>2</v>
      </c>
      <c r="V860" s="17" t="str" cm="1">
        <f t="array" ref="V860">_xlfn.IFS(U860=0,"Prenovato",U860=1,"Novato",U860=2,"Principiante avanzado",U860=3,"Competente",U860=4,"Proficiente",U860=5,"Master")</f>
        <v>Principiante avanzado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2</v>
      </c>
      <c r="AD860" s="17" t="str" cm="1">
        <f t="array" ref="AD860">_xlfn.IFS(AC860=0,"Prenovato",AC860=1,"Novato",AC860=2,"Principiante avanzado",AC860=3,"Competente",AC860=4,"Proficiente",AC860=5,"Master")</f>
        <v>Principiante avanzado</v>
      </c>
      <c r="AE860" s="17" t="s">
        <v>326</v>
      </c>
    </row>
    <row r="861" spans="1:31" x14ac:dyDescent="0.25">
      <c r="A861" t="s">
        <v>205</v>
      </c>
      <c r="B861" t="s">
        <v>211</v>
      </c>
      <c r="C861" t="s">
        <v>185</v>
      </c>
      <c r="D861" t="s">
        <v>216</v>
      </c>
      <c r="E861" t="s">
        <v>223</v>
      </c>
      <c r="F861" t="s">
        <v>255</v>
      </c>
      <c r="G861" t="s">
        <v>288</v>
      </c>
      <c r="H861" s="4"/>
      <c r="I861" s="1">
        <f t="shared" ca="1" si="58"/>
        <v>1483</v>
      </c>
      <c r="J861" s="1" t="str">
        <f t="shared" ca="1" si="59"/>
        <v>3. Mayor a 6 meses</v>
      </c>
      <c r="K861" t="str">
        <f t="shared" si="60"/>
        <v>NO</v>
      </c>
      <c r="L861" t="s">
        <v>186</v>
      </c>
      <c r="M861" t="s">
        <v>320</v>
      </c>
      <c r="N861" t="s">
        <v>188</v>
      </c>
      <c r="O861" t="s">
        <v>188</v>
      </c>
      <c r="P861" t="str">
        <f t="shared" si="61"/>
        <v>ROGER BENJAMIN VIGO LUNAGestión de cambiosEVALUACIÓN</v>
      </c>
      <c r="Q861" t="str">
        <f>BASE[[#This Row],[NombresCalificado]]&amp;BASE[[#This Row],[TipoEvaluacion]]</f>
        <v>ROGER BENJAMIN VIGO LUNAEVALUACIÓN</v>
      </c>
      <c r="R861">
        <v>1</v>
      </c>
      <c r="S861" t="s">
        <v>6</v>
      </c>
      <c r="T861" t="s">
        <v>21</v>
      </c>
      <c r="U861" s="17">
        <v>2</v>
      </c>
      <c r="V861" s="17" t="str" cm="1">
        <f t="array" ref="V861">_xlfn.IFS(U861=0,"Prenovato",U861=1,"Novato",U861=2,"Principiante avanzado",U861=3,"Competente",U861=4,"Proficiente",U861=5,"Master")</f>
        <v>Principiante avanzado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2</v>
      </c>
      <c r="AD861" s="17" t="str" cm="1">
        <f t="array" ref="AD861">_xlfn.IFS(AC861=0,"Prenovato",AC861=1,"Novato",AC861=2,"Principiante avanzado",AC861=3,"Competente",AC861=4,"Proficiente",AC861=5,"Master")</f>
        <v>Principiante avanzado</v>
      </c>
      <c r="AE861" s="17" t="s">
        <v>326</v>
      </c>
    </row>
    <row r="862" spans="1:31" x14ac:dyDescent="0.25">
      <c r="A862" t="s">
        <v>205</v>
      </c>
      <c r="B862" t="s">
        <v>211</v>
      </c>
      <c r="C862" t="s">
        <v>185</v>
      </c>
      <c r="D862" t="s">
        <v>216</v>
      </c>
      <c r="E862" t="s">
        <v>223</v>
      </c>
      <c r="F862" t="s">
        <v>255</v>
      </c>
      <c r="G862" t="s">
        <v>288</v>
      </c>
      <c r="H862" s="4"/>
      <c r="I862" s="1">
        <f t="shared" ca="1" si="58"/>
        <v>1483</v>
      </c>
      <c r="J862" s="1" t="str">
        <f t="shared" ca="1" si="59"/>
        <v>3. Mayor a 6 meses</v>
      </c>
      <c r="K862" t="str">
        <f t="shared" si="60"/>
        <v>NO</v>
      </c>
      <c r="L862" t="s">
        <v>186</v>
      </c>
      <c r="M862" t="s">
        <v>319</v>
      </c>
      <c r="N862" t="s">
        <v>187</v>
      </c>
      <c r="O862" t="s">
        <v>188</v>
      </c>
      <c r="P862" t="str">
        <f t="shared" si="61"/>
        <v>ROGER BENJAMIN VIGO LUNAStory TellingEVALUACIÓN</v>
      </c>
      <c r="Q862" t="str">
        <f>BASE[[#This Row],[NombresCalificado]]&amp;BASE[[#This Row],[TipoEvaluacion]]</f>
        <v>ROGER BENJAMIN VIGO LUNAEVALUACIÓN</v>
      </c>
      <c r="R862">
        <v>2</v>
      </c>
      <c r="S862" t="s">
        <v>4</v>
      </c>
      <c r="T862" t="s">
        <v>21</v>
      </c>
      <c r="U862" s="17">
        <v>2</v>
      </c>
      <c r="V862" s="17" t="str" cm="1">
        <f t="array" ref="V862">_xlfn.IFS(U862=0,"Prenovato",U862=1,"Novato",U862=2,"Principiante avanzado",U862=3,"Competente",U862=4,"Proficiente",U862=5,"Master")</f>
        <v>Principiante avanzado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2</v>
      </c>
      <c r="AD862" s="17" t="str" cm="1">
        <f t="array" ref="AD862">_xlfn.IFS(AC862=0,"Prenovato",AC862=1,"Novato",AC862=2,"Principiante avanzado",AC862=3,"Competente",AC862=4,"Proficiente",AC862=5,"Master")</f>
        <v>Principiante avanzado</v>
      </c>
      <c r="AE862" s="17" t="s">
        <v>326</v>
      </c>
    </row>
    <row r="863" spans="1:31" x14ac:dyDescent="0.25">
      <c r="A863" t="s">
        <v>205</v>
      </c>
      <c r="B863" t="s">
        <v>211</v>
      </c>
      <c r="C863" t="s">
        <v>185</v>
      </c>
      <c r="D863" t="s">
        <v>216</v>
      </c>
      <c r="E863" t="s">
        <v>223</v>
      </c>
      <c r="F863" t="s">
        <v>255</v>
      </c>
      <c r="G863" t="s">
        <v>288</v>
      </c>
      <c r="H863" s="4"/>
      <c r="I863" s="1">
        <f t="shared" ca="1" si="58"/>
        <v>1483</v>
      </c>
      <c r="J863" s="1" t="str">
        <f t="shared" ca="1" si="59"/>
        <v>3. Mayor a 6 meses</v>
      </c>
      <c r="K863" t="str">
        <f t="shared" si="60"/>
        <v>NO</v>
      </c>
      <c r="L863" t="s">
        <v>186</v>
      </c>
      <c r="M863" t="s">
        <v>198</v>
      </c>
      <c r="N863" t="s">
        <v>187</v>
      </c>
      <c r="O863" t="s">
        <v>188</v>
      </c>
      <c r="P863" t="str">
        <f t="shared" si="61"/>
        <v>ROGER BENJAMIN VIGO LUNACaptura de valorEVALUACIÓN</v>
      </c>
      <c r="Q863" t="str">
        <f>BASE[[#This Row],[NombresCalificado]]&amp;BASE[[#This Row],[TipoEvaluacion]]</f>
        <v>ROGER BENJAMIN VIGO LUNAEVALUACIÓN</v>
      </c>
      <c r="R863">
        <v>1</v>
      </c>
      <c r="S863" t="s">
        <v>6</v>
      </c>
      <c r="T863" t="s">
        <v>21</v>
      </c>
      <c r="U863" s="17">
        <v>2</v>
      </c>
      <c r="V863" s="17" t="str" cm="1">
        <f t="array" ref="V863">_xlfn.IFS(U863=0,"Prenovato",U863=1,"Novato",U863=2,"Principiante avanzado",U863=3,"Competente",U863=4,"Proficiente",U863=5,"Master")</f>
        <v>Principiante avanzado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2</v>
      </c>
      <c r="AD863" s="17" t="str" cm="1">
        <f t="array" ref="AD863">_xlfn.IFS(AC863=0,"Prenovato",AC863=1,"Novato",AC863=2,"Principiante avanzado",AC863=3,"Competente",AC863=4,"Proficiente",AC863=5,"Master")</f>
        <v>Principiante avanzado</v>
      </c>
      <c r="AE863" s="17" t="s">
        <v>326</v>
      </c>
    </row>
    <row r="864" spans="1:31" x14ac:dyDescent="0.25">
      <c r="A864" t="s">
        <v>205</v>
      </c>
      <c r="B864" t="s">
        <v>211</v>
      </c>
      <c r="C864" t="s">
        <v>185</v>
      </c>
      <c r="D864" t="s">
        <v>216</v>
      </c>
      <c r="E864" t="s">
        <v>223</v>
      </c>
      <c r="F864" t="s">
        <v>255</v>
      </c>
      <c r="G864" t="s">
        <v>288</v>
      </c>
      <c r="H864" s="4"/>
      <c r="I864" s="1">
        <f t="shared" ca="1" si="58"/>
        <v>1483</v>
      </c>
      <c r="J864" s="1" t="str">
        <f t="shared" ca="1" si="59"/>
        <v>3. Mayor a 6 meses</v>
      </c>
      <c r="K864" t="str">
        <f t="shared" si="60"/>
        <v>NO</v>
      </c>
      <c r="L864" t="s">
        <v>186</v>
      </c>
      <c r="M864" t="s">
        <v>321</v>
      </c>
      <c r="N864" t="s">
        <v>29</v>
      </c>
      <c r="O864" t="s">
        <v>29</v>
      </c>
      <c r="P864" t="str">
        <f t="shared" si="61"/>
        <v>ROGER BENJAMIN VIGO LUNAInnovaciónEVALUACIÓN</v>
      </c>
      <c r="Q864" t="str">
        <f>BASE[[#This Row],[NombresCalificado]]&amp;BASE[[#This Row],[TipoEvaluacion]]</f>
        <v>ROGER BENJAMIN VIGO LUNAEVALUACIÓN</v>
      </c>
      <c r="R864">
        <v>2</v>
      </c>
      <c r="S864" t="s">
        <v>4</v>
      </c>
      <c r="T864" t="s">
        <v>21</v>
      </c>
      <c r="U864" s="17">
        <v>2</v>
      </c>
      <c r="V864" s="17" t="str" cm="1">
        <f t="array" ref="V864">_xlfn.IFS(U864=0,"Prenovato",U864=1,"Novato",U864=2,"Principiante avanzado",U864=3,"Competente",U864=4,"Proficiente",U864=5,"Master")</f>
        <v>Principiante avanzado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2</v>
      </c>
      <c r="AD864" s="17" t="str" cm="1">
        <f t="array" ref="AD864">_xlfn.IFS(AC864=0,"Prenovato",AC864=1,"Novato",AC864=2,"Principiante avanzado",AC864=3,"Competente",AC864=4,"Proficiente",AC864=5,"Master")</f>
        <v>Principiante avanzado</v>
      </c>
      <c r="AE864" s="17" t="s">
        <v>326</v>
      </c>
    </row>
    <row r="865" spans="1:31" x14ac:dyDescent="0.25">
      <c r="A865" t="s">
        <v>205</v>
      </c>
      <c r="B865" t="s">
        <v>211</v>
      </c>
      <c r="C865" t="s">
        <v>185</v>
      </c>
      <c r="D865" t="s">
        <v>216</v>
      </c>
      <c r="E865" t="s">
        <v>223</v>
      </c>
      <c r="F865" t="s">
        <v>255</v>
      </c>
      <c r="G865" t="s">
        <v>288</v>
      </c>
      <c r="H865" s="4"/>
      <c r="I865" s="1">
        <f t="shared" ca="1" si="58"/>
        <v>1483</v>
      </c>
      <c r="J865" s="1" t="str">
        <f t="shared" ca="1" si="59"/>
        <v>3. Mayor a 6 meses</v>
      </c>
      <c r="K865" t="str">
        <f t="shared" si="60"/>
        <v>NO</v>
      </c>
      <c r="L865" t="s">
        <v>186</v>
      </c>
      <c r="M865" t="s">
        <v>323</v>
      </c>
      <c r="N865" t="s">
        <v>188</v>
      </c>
      <c r="O865" t="s">
        <v>188</v>
      </c>
      <c r="P865" t="str">
        <f t="shared" si="61"/>
        <v>ROGER BENJAMIN VIGO LUNAPrincipios de seguridadEVALUACIÓN</v>
      </c>
      <c r="Q865" t="str">
        <f>BASE[[#This Row],[NombresCalificado]]&amp;BASE[[#This Row],[TipoEvaluacion]]</f>
        <v>ROGER BENJAMIN VIGO LUNAEVALUACIÓN</v>
      </c>
      <c r="R865">
        <v>2</v>
      </c>
      <c r="S865" t="s">
        <v>4</v>
      </c>
      <c r="T865" t="s">
        <v>21</v>
      </c>
      <c r="U865" s="17">
        <v>2</v>
      </c>
      <c r="V865" s="17" t="str" cm="1">
        <f t="array" ref="V865">_xlfn.IFS(U865=0,"Prenovato",U865=1,"Novato",U865=2,"Principiante avanzado",U865=3,"Competente",U865=4,"Proficiente",U865=5,"Master")</f>
        <v>Principiante avanzado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2</v>
      </c>
      <c r="AD865" s="17" t="str" cm="1">
        <f t="array" ref="AD865">_xlfn.IFS(AC865=0,"Prenovato",AC865=1,"Novato",AC865=2,"Principiante avanzado",AC865=3,"Competente",AC865=4,"Proficiente",AC865=5,"Master")</f>
        <v>Principiante avanzado</v>
      </c>
      <c r="AE865" s="17" t="s">
        <v>326</v>
      </c>
    </row>
    <row r="866" spans="1:31" x14ac:dyDescent="0.25">
      <c r="A866" t="s">
        <v>205</v>
      </c>
      <c r="B866" t="s">
        <v>211</v>
      </c>
      <c r="C866" t="s">
        <v>185</v>
      </c>
      <c r="D866" t="s">
        <v>216</v>
      </c>
      <c r="E866" t="s">
        <v>223</v>
      </c>
      <c r="F866" t="s">
        <v>255</v>
      </c>
      <c r="G866" t="s">
        <v>288</v>
      </c>
      <c r="H866" s="4"/>
      <c r="I866" s="1">
        <f t="shared" ca="1" si="58"/>
        <v>1483</v>
      </c>
      <c r="J866" s="1" t="str">
        <f t="shared" ca="1" si="59"/>
        <v>3. Mayor a 6 meses</v>
      </c>
      <c r="K866" t="str">
        <f t="shared" si="60"/>
        <v>NO</v>
      </c>
      <c r="L866" t="s">
        <v>186</v>
      </c>
      <c r="M866" t="s">
        <v>322</v>
      </c>
      <c r="N866" t="s">
        <v>29</v>
      </c>
      <c r="O866" t="s">
        <v>29</v>
      </c>
      <c r="P866" t="str">
        <f t="shared" si="61"/>
        <v>ROGER BENJAMIN VIGO LUNAModelos BancariosEVALUACIÓN</v>
      </c>
      <c r="Q866" t="str">
        <f>BASE[[#This Row],[NombresCalificado]]&amp;BASE[[#This Row],[TipoEvaluacion]]</f>
        <v>ROGER BENJAMIN VIGO LUNAEVALUACIÓN</v>
      </c>
      <c r="R866">
        <v>3</v>
      </c>
      <c r="S866" t="s">
        <v>5</v>
      </c>
      <c r="T866" t="s">
        <v>21</v>
      </c>
      <c r="U866" s="17">
        <v>2</v>
      </c>
      <c r="V866" s="17" t="str" cm="1">
        <f t="array" ref="V866">_xlfn.IFS(U866=0,"Prenovato",U866=1,"Novato",U866=2,"Principiante avanzado",U866=3,"Competente",U866=4,"Proficiente",U866=5,"Master")</f>
        <v>Principiante avanzado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2</v>
      </c>
      <c r="AD866" s="17" t="str" cm="1">
        <f t="array" ref="AD866">_xlfn.IFS(AC866=0,"Prenovato",AC866=1,"Novato",AC866=2,"Principiante avanzado",AC866=3,"Competente",AC866=4,"Proficiente",AC866=5,"Master")</f>
        <v>Principiante avanzado</v>
      </c>
      <c r="AE866" s="17" t="s">
        <v>326</v>
      </c>
    </row>
    <row r="867" spans="1:31" x14ac:dyDescent="0.25">
      <c r="A867" t="s">
        <v>205</v>
      </c>
      <c r="B867" t="s">
        <v>211</v>
      </c>
      <c r="C867" t="s">
        <v>185</v>
      </c>
      <c r="D867" t="s">
        <v>216</v>
      </c>
      <c r="E867" t="s">
        <v>223</v>
      </c>
      <c r="F867" t="s">
        <v>255</v>
      </c>
      <c r="G867" t="s">
        <v>288</v>
      </c>
      <c r="H867" s="4"/>
      <c r="I867" s="1">
        <f t="shared" ca="1" si="58"/>
        <v>1483</v>
      </c>
      <c r="J867" s="1" t="str">
        <f t="shared" ca="1" si="59"/>
        <v>3. Mayor a 6 meses</v>
      </c>
      <c r="K867" t="str">
        <f t="shared" si="60"/>
        <v>NO</v>
      </c>
      <c r="L867" t="s">
        <v>186</v>
      </c>
      <c r="M867" t="s">
        <v>324</v>
      </c>
      <c r="N867" t="s">
        <v>29</v>
      </c>
      <c r="O867" t="s">
        <v>29</v>
      </c>
      <c r="P867" t="str">
        <f t="shared" si="61"/>
        <v>ROGER BENJAMIN VIGO LUNAFrameworks de arquitectura empresarialEVALUACIÓN</v>
      </c>
      <c r="Q867" t="str">
        <f>BASE[[#This Row],[NombresCalificado]]&amp;BASE[[#This Row],[TipoEvaluacion]]</f>
        <v>ROGER BENJAMIN VIGO LUNAEVALUACIÓN</v>
      </c>
      <c r="R867">
        <v>2</v>
      </c>
      <c r="S867" t="s">
        <v>4</v>
      </c>
      <c r="T867" t="s">
        <v>21</v>
      </c>
      <c r="U867" s="17">
        <v>2</v>
      </c>
      <c r="V867" s="17" t="str" cm="1">
        <f t="array" ref="V867">_xlfn.IFS(U867=0,"Prenovato",U867=1,"Novato",U867=2,"Principiante avanzado",U867=3,"Competente",U867=4,"Proficiente",U867=5,"Master")</f>
        <v>Principiante avanzado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2</v>
      </c>
      <c r="AD867" s="17" t="str" cm="1">
        <f t="array" ref="AD867">_xlfn.IFS(AC867=0,"Prenovato",AC867=1,"Novato",AC867=2,"Principiante avanzado",AC867=3,"Competente",AC867=4,"Proficiente",AC867=5,"Master")</f>
        <v>Principiante avanzado</v>
      </c>
      <c r="AE867" s="17" t="s">
        <v>326</v>
      </c>
    </row>
    <row r="868" spans="1:31" x14ac:dyDescent="0.25">
      <c r="A868" t="s">
        <v>205</v>
      </c>
      <c r="B868" t="s">
        <v>211</v>
      </c>
      <c r="C868" t="s">
        <v>185</v>
      </c>
      <c r="D868" t="s">
        <v>216</v>
      </c>
      <c r="E868" t="s">
        <v>223</v>
      </c>
      <c r="F868" t="s">
        <v>255</v>
      </c>
      <c r="G868" t="s">
        <v>288</v>
      </c>
      <c r="H868" s="4"/>
      <c r="I868" s="1">
        <f t="shared" ca="1" si="58"/>
        <v>1483</v>
      </c>
      <c r="J868" s="1" t="str">
        <f t="shared" ca="1" si="59"/>
        <v>3. Mayor a 6 meses</v>
      </c>
      <c r="K868" t="str">
        <f t="shared" si="60"/>
        <v>NO</v>
      </c>
      <c r="L868" t="s">
        <v>186</v>
      </c>
      <c r="M868" t="s">
        <v>193</v>
      </c>
      <c r="N868" t="s">
        <v>188</v>
      </c>
      <c r="O868" t="s">
        <v>188</v>
      </c>
      <c r="P868" t="str">
        <f t="shared" si="61"/>
        <v>ROGER BENJAMIN VIGO LUNACloudEVALUACIÓN</v>
      </c>
      <c r="Q868" t="str">
        <f>BASE[[#This Row],[NombresCalificado]]&amp;BASE[[#This Row],[TipoEvaluacion]]</f>
        <v>ROGER BENJAMIN VIGO LUNAEVALUACIÓN</v>
      </c>
      <c r="R868">
        <v>2</v>
      </c>
      <c r="S868" t="s">
        <v>4</v>
      </c>
      <c r="T868" t="s">
        <v>21</v>
      </c>
      <c r="U868" s="17">
        <v>2</v>
      </c>
      <c r="V868" s="17" t="str" cm="1">
        <f t="array" ref="V868">_xlfn.IFS(U868=0,"Prenovato",U868=1,"Novato",U868=2,"Principiante avanzado",U868=3,"Competente",U868=4,"Proficiente",U868=5,"Master")</f>
        <v>Principiante avanzado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2</v>
      </c>
      <c r="AD868" s="17" t="str" cm="1">
        <f t="array" ref="AD868">_xlfn.IFS(AC868=0,"Prenovato",AC868=1,"Novato",AC868=2,"Principiante avanzado",AC868=3,"Competente",AC868=4,"Proficiente",AC868=5,"Master")</f>
        <v>Principiante avanzado</v>
      </c>
      <c r="AE868" s="17" t="s">
        <v>326</v>
      </c>
    </row>
    <row r="869" spans="1:31" x14ac:dyDescent="0.25">
      <c r="A869" t="s">
        <v>205</v>
      </c>
      <c r="B869" t="s">
        <v>211</v>
      </c>
      <c r="C869" t="s">
        <v>185</v>
      </c>
      <c r="D869" t="s">
        <v>216</v>
      </c>
      <c r="E869" t="s">
        <v>225</v>
      </c>
      <c r="F869" t="s">
        <v>257</v>
      </c>
      <c r="G869" t="s">
        <v>290</v>
      </c>
      <c r="H869" s="4"/>
      <c r="I869" s="1">
        <f t="shared" ca="1" si="58"/>
        <v>1483</v>
      </c>
      <c r="J869" s="1" t="str">
        <f t="shared" ca="1" si="59"/>
        <v>3. Mayor a 6 meses</v>
      </c>
      <c r="K869" t="str">
        <f t="shared" si="60"/>
        <v>NO</v>
      </c>
      <c r="L869" t="s">
        <v>186</v>
      </c>
      <c r="M869" t="s">
        <v>193</v>
      </c>
      <c r="N869" t="s">
        <v>188</v>
      </c>
      <c r="O869" t="s">
        <v>188</v>
      </c>
      <c r="P869" t="str">
        <f t="shared" si="61"/>
        <v>EDUARDO ALONSO DE JESUS SILVA ZUÑIGACloudEVALUACIÓN</v>
      </c>
      <c r="Q869" t="str">
        <f>BASE[[#This Row],[NombresCalificado]]&amp;BASE[[#This Row],[TipoEvaluacion]]</f>
        <v>EDUARDO ALONSO DE JESUS SILVA ZUÑIGAEVALUACIÓN</v>
      </c>
      <c r="R869">
        <v>1</v>
      </c>
      <c r="S869" t="s">
        <v>6</v>
      </c>
      <c r="T869" t="s">
        <v>21</v>
      </c>
      <c r="U869" s="17">
        <v>2</v>
      </c>
      <c r="V869" s="17" t="str" cm="1">
        <f t="array" ref="V869">_xlfn.IFS(U869=0,"Prenovato",U869=1,"Novato",U869=2,"Principiante avanzado",U869=3,"Competente",U869=4,"Proficiente",U869=5,"Master")</f>
        <v>Principiante avanzado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3</v>
      </c>
      <c r="Z869" s="17" t="str" cm="1">
        <f t="array" ref="Z869">_xlfn.IFS(Y869=0,"No evidenciado",Y869=1,"Novato",Y869=2,"Principiante avanzado",Y869=3,"Competente",Y869=4,"Proficiente",Y869=5,"Master")</f>
        <v>Competente</v>
      </c>
      <c r="AA869" s="17">
        <v>3</v>
      </c>
      <c r="AB869" s="17" t="str" cm="1">
        <f t="array" ref="AB869">_xlfn.IFS(AA869=0,"No evidenciado",AA869=1,"Novato",AA869=2,"Principiante avanzado",AA869=3,"Competente",AA869=4,"Proficiente",AA869=5,"Master")</f>
        <v>Competente</v>
      </c>
      <c r="AC869" s="17">
        <v>2</v>
      </c>
      <c r="AD869" s="17" t="str" cm="1">
        <f t="array" ref="AD869">_xlfn.IFS(AC869=0,"Prenovato",AC869=1,"Novato",AC869=2,"Principiante avanzado",AC869=3,"Competente",AC869=4,"Proficiente",AC869=5,"Master")</f>
        <v>Principiante avanzado</v>
      </c>
      <c r="AE869" s="17" t="s">
        <v>326</v>
      </c>
    </row>
    <row r="870" spans="1:31" x14ac:dyDescent="0.25">
      <c r="A870" t="s">
        <v>205</v>
      </c>
      <c r="B870" t="s">
        <v>211</v>
      </c>
      <c r="C870" t="s">
        <v>185</v>
      </c>
      <c r="D870" t="s">
        <v>216</v>
      </c>
      <c r="E870" t="s">
        <v>225</v>
      </c>
      <c r="F870" t="s">
        <v>257</v>
      </c>
      <c r="G870" t="s">
        <v>290</v>
      </c>
      <c r="H870" s="4"/>
      <c r="I870" s="1">
        <f t="shared" ca="1" si="58"/>
        <v>1483</v>
      </c>
      <c r="J870" s="1" t="str">
        <f t="shared" ca="1" si="59"/>
        <v>3. Mayor a 6 meses</v>
      </c>
      <c r="K870" t="str">
        <f t="shared" si="60"/>
        <v>NO</v>
      </c>
      <c r="L870" t="s">
        <v>186</v>
      </c>
      <c r="M870" t="s">
        <v>313</v>
      </c>
      <c r="N870" t="s">
        <v>188</v>
      </c>
      <c r="O870" t="s">
        <v>188</v>
      </c>
      <c r="P870" t="str">
        <f t="shared" si="61"/>
        <v>EDUARDO ALONSO DE JESUS SILVA ZUÑIGAPatrones de arquitectura tecnológicaEVALUACIÓN</v>
      </c>
      <c r="Q870" t="str">
        <f>BASE[[#This Row],[NombresCalificado]]&amp;BASE[[#This Row],[TipoEvaluacion]]</f>
        <v>EDUARDO ALONSO DE JESUS SILVA ZUÑIGAEVALUACIÓN</v>
      </c>
      <c r="R870">
        <v>2</v>
      </c>
      <c r="S870" t="s">
        <v>4</v>
      </c>
      <c r="T870" t="s">
        <v>21</v>
      </c>
      <c r="U870" s="17">
        <v>2</v>
      </c>
      <c r="V870" s="17" t="str" cm="1">
        <f t="array" ref="V870">_xlfn.IFS(U870=0,"Prenovato",U870=1,"Novato",U870=2,"Principiante avanzado",U870=3,"Competente",U870=4,"Proficiente",U870=5,"Master")</f>
        <v>Principiante avanzado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2</v>
      </c>
      <c r="AD870" s="17" t="str" cm="1">
        <f t="array" ref="AD870">_xlfn.IFS(AC870=0,"Prenovato",AC870=1,"Novato",AC870=2,"Principiante avanzado",AC870=3,"Competente",AC870=4,"Proficiente",AC870=5,"Master")</f>
        <v>Principiante avanzado</v>
      </c>
      <c r="AE870" s="17" t="s">
        <v>326</v>
      </c>
    </row>
    <row r="871" spans="1:31" x14ac:dyDescent="0.25">
      <c r="A871" t="s">
        <v>205</v>
      </c>
      <c r="B871" t="s">
        <v>211</v>
      </c>
      <c r="C871" t="s">
        <v>185</v>
      </c>
      <c r="D871" t="s">
        <v>216</v>
      </c>
      <c r="E871" t="s">
        <v>225</v>
      </c>
      <c r="F871" t="s">
        <v>257</v>
      </c>
      <c r="G871" t="s">
        <v>290</v>
      </c>
      <c r="H871" s="4"/>
      <c r="I871" s="1">
        <f t="shared" ca="1" si="58"/>
        <v>1483</v>
      </c>
      <c r="J871" s="1" t="str">
        <f t="shared" ca="1" si="59"/>
        <v>3. Mayor a 6 meses</v>
      </c>
      <c r="K871" t="str">
        <f t="shared" si="60"/>
        <v>NO</v>
      </c>
      <c r="L871" t="s">
        <v>186</v>
      </c>
      <c r="M871" t="s">
        <v>313</v>
      </c>
      <c r="N871" t="s">
        <v>188</v>
      </c>
      <c r="O871" t="s">
        <v>188</v>
      </c>
      <c r="P871" t="str">
        <f t="shared" si="61"/>
        <v>EDUARDO ALONSO DE JESUS SILVA ZUÑIGAPatrones de arquitectura tecnológicaEVALUACIÓN</v>
      </c>
      <c r="Q871" t="str">
        <f>BASE[[#This Row],[NombresCalificado]]&amp;BASE[[#This Row],[TipoEvaluacion]]</f>
        <v>EDUARDO ALONSO DE JESUS SILVA ZUÑIGAEVALUACIÓN</v>
      </c>
      <c r="R871">
        <v>2</v>
      </c>
      <c r="S871" t="s">
        <v>4</v>
      </c>
      <c r="T871" t="s">
        <v>21</v>
      </c>
      <c r="U871" s="17">
        <v>2</v>
      </c>
      <c r="V871" s="17" t="str" cm="1">
        <f t="array" ref="V871">_xlfn.IFS(U871=0,"Prenovato",U871=1,"Novato",U871=2,"Principiante avanzado",U871=3,"Competente",U871=4,"Proficiente",U871=5,"Master")</f>
        <v>Principiante avanzado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2</v>
      </c>
      <c r="AD871" s="17" t="str" cm="1">
        <f t="array" ref="AD871">_xlfn.IFS(AC871=0,"Prenovato",AC871=1,"Novato",AC871=2,"Principiante avanzado",AC871=3,"Competente",AC871=4,"Proficiente",AC871=5,"Master")</f>
        <v>Principiante avanzado</v>
      </c>
      <c r="AE871" s="17" t="s">
        <v>326</v>
      </c>
    </row>
    <row r="872" spans="1:31" x14ac:dyDescent="0.25">
      <c r="A872" t="s">
        <v>205</v>
      </c>
      <c r="B872" t="s">
        <v>211</v>
      </c>
      <c r="C872" t="s">
        <v>185</v>
      </c>
      <c r="D872" t="s">
        <v>216</v>
      </c>
      <c r="E872" t="s">
        <v>225</v>
      </c>
      <c r="F872" t="s">
        <v>257</v>
      </c>
      <c r="G872" t="s">
        <v>290</v>
      </c>
      <c r="H872" s="4"/>
      <c r="I872" s="1">
        <f t="shared" ca="1" si="58"/>
        <v>1483</v>
      </c>
      <c r="J872" s="1" t="str">
        <f t="shared" ca="1" si="59"/>
        <v>3. Mayor a 6 meses</v>
      </c>
      <c r="K872" t="str">
        <f t="shared" si="60"/>
        <v>NO</v>
      </c>
      <c r="L872" t="s">
        <v>186</v>
      </c>
      <c r="M872" t="s">
        <v>314</v>
      </c>
      <c r="N872" t="s">
        <v>187</v>
      </c>
      <c r="O872" t="s">
        <v>188</v>
      </c>
      <c r="P872" t="str">
        <f t="shared" si="61"/>
        <v>EDUARDO ALONSO DE JESUS SILVA ZUÑIGASoluciones de industriaEVALUACIÓN</v>
      </c>
      <c r="Q872" t="str">
        <f>BASE[[#This Row],[NombresCalificado]]&amp;BASE[[#This Row],[TipoEvaluacion]]</f>
        <v>EDUARDO ALONSO DE JESUS SILVA ZUÑIGAEVALUACIÓN</v>
      </c>
      <c r="R872">
        <v>2</v>
      </c>
      <c r="S872" t="s">
        <v>4</v>
      </c>
      <c r="T872" t="s">
        <v>21</v>
      </c>
      <c r="U872" s="17">
        <v>2</v>
      </c>
      <c r="V872" s="17" t="str" cm="1">
        <f t="array" ref="V872">_xlfn.IFS(U872=0,"Prenovato",U872=1,"Novato",U872=2,"Principiante avanzado",U872=3,"Competente",U872=4,"Proficiente",U872=5,"Master")</f>
        <v>Principiante avanzado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2</v>
      </c>
      <c r="AD872" s="17" t="str" cm="1">
        <f t="array" ref="AD872">_xlfn.IFS(AC872=0,"Prenovato",AC872=1,"Novato",AC872=2,"Principiante avanzado",AC872=3,"Competente",AC872=4,"Proficiente",AC872=5,"Master")</f>
        <v>Principiante avanzado</v>
      </c>
      <c r="AE872" s="17" t="s">
        <v>326</v>
      </c>
    </row>
    <row r="873" spans="1:31" x14ac:dyDescent="0.25">
      <c r="A873" t="s">
        <v>205</v>
      </c>
      <c r="B873" t="s">
        <v>211</v>
      </c>
      <c r="C873" t="s">
        <v>185</v>
      </c>
      <c r="D873" t="s">
        <v>216</v>
      </c>
      <c r="E873" t="s">
        <v>225</v>
      </c>
      <c r="F873" t="s">
        <v>257</v>
      </c>
      <c r="G873" t="s">
        <v>290</v>
      </c>
      <c r="H873" s="4"/>
      <c r="I873" s="1">
        <f t="shared" ca="1" si="58"/>
        <v>1483</v>
      </c>
      <c r="J873" s="1" t="str">
        <f t="shared" ca="1" si="59"/>
        <v>3. Mayor a 6 meses</v>
      </c>
      <c r="K873" t="str">
        <f t="shared" si="60"/>
        <v>NO</v>
      </c>
      <c r="L873" t="s">
        <v>186</v>
      </c>
      <c r="M873" t="s">
        <v>197</v>
      </c>
      <c r="N873" t="s">
        <v>187</v>
      </c>
      <c r="O873" t="s">
        <v>188</v>
      </c>
      <c r="P873" t="str">
        <f t="shared" si="61"/>
        <v>EDUARDO ALONSO DE JESUS SILVA ZUÑIGAArquitectura de datos BCPEVALUACIÓN</v>
      </c>
      <c r="Q873" t="str">
        <f>BASE[[#This Row],[NombresCalificado]]&amp;BASE[[#This Row],[TipoEvaluacion]]</f>
        <v>EDUARDO ALONSO DE JESUS SILVA ZUÑIGAEVALUACIÓN</v>
      </c>
      <c r="R873">
        <v>2</v>
      </c>
      <c r="S873" t="s">
        <v>4</v>
      </c>
      <c r="T873" t="s">
        <v>21</v>
      </c>
      <c r="U873" s="17">
        <v>2</v>
      </c>
      <c r="V873" s="17" t="str" cm="1">
        <f t="array" ref="V873">_xlfn.IFS(U873=0,"Prenovato",U873=1,"Novato",U873=2,"Principiante avanzado",U873=3,"Competente",U873=4,"Proficiente",U873=5,"Master")</f>
        <v>Principiante avanzado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2</v>
      </c>
      <c r="AD873" s="17" t="str" cm="1">
        <f t="array" ref="AD873">_xlfn.IFS(AC873=0,"Prenovato",AC873=1,"Novato",AC873=2,"Principiante avanzado",AC873=3,"Competente",AC873=4,"Proficiente",AC873=5,"Master")</f>
        <v>Principiante avanzado</v>
      </c>
      <c r="AE873" s="17" t="s">
        <v>326</v>
      </c>
    </row>
    <row r="874" spans="1:31" x14ac:dyDescent="0.25">
      <c r="A874" t="s">
        <v>205</v>
      </c>
      <c r="B874" t="s">
        <v>211</v>
      </c>
      <c r="C874" t="s">
        <v>185</v>
      </c>
      <c r="D874" t="s">
        <v>216</v>
      </c>
      <c r="E874" t="s">
        <v>225</v>
      </c>
      <c r="F874" t="s">
        <v>257</v>
      </c>
      <c r="G874" t="s">
        <v>290</v>
      </c>
      <c r="H874" s="4"/>
      <c r="I874" s="1">
        <f t="shared" ca="1" si="58"/>
        <v>1483</v>
      </c>
      <c r="J874" s="1" t="str">
        <f t="shared" ca="1" si="59"/>
        <v>3. Mayor a 6 meses</v>
      </c>
      <c r="K874" t="str">
        <f t="shared" si="60"/>
        <v>NO</v>
      </c>
      <c r="L874" t="s">
        <v>186</v>
      </c>
      <c r="M874" t="s">
        <v>197</v>
      </c>
      <c r="N874" t="s">
        <v>187</v>
      </c>
      <c r="O874" t="s">
        <v>188</v>
      </c>
      <c r="P874" t="str">
        <f t="shared" si="61"/>
        <v>EDUARDO ALONSO DE JESUS SILVA ZUÑIGAArquitectura de datos BCPEVALUACIÓN</v>
      </c>
      <c r="Q874" t="str">
        <f>BASE[[#This Row],[NombresCalificado]]&amp;BASE[[#This Row],[TipoEvaluacion]]</f>
        <v>EDUARDO ALONSO DE JESUS SILVA ZUÑIGAEVALUACIÓN</v>
      </c>
      <c r="R874">
        <v>2</v>
      </c>
      <c r="S874" t="s">
        <v>4</v>
      </c>
      <c r="T874" t="s">
        <v>21</v>
      </c>
      <c r="U874" s="17">
        <v>2</v>
      </c>
      <c r="V874" s="17" t="str" cm="1">
        <f t="array" ref="V874">_xlfn.IFS(U874=0,"Prenovato",U874=1,"Novato",U874=2,"Principiante avanzado",U874=3,"Competente",U874=4,"Proficiente",U874=5,"Master")</f>
        <v>Principiante avanzado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2</v>
      </c>
      <c r="AD874" s="17" t="str" cm="1">
        <f t="array" ref="AD874">_xlfn.IFS(AC874=0,"Prenovato",AC874=1,"Novato",AC874=2,"Principiante avanzado",AC874=3,"Competente",AC874=4,"Proficiente",AC874=5,"Master")</f>
        <v>Principiante avanzado</v>
      </c>
      <c r="AE874" s="17" t="s">
        <v>326</v>
      </c>
    </row>
    <row r="875" spans="1:31" x14ac:dyDescent="0.25">
      <c r="A875" t="s">
        <v>205</v>
      </c>
      <c r="B875" t="s">
        <v>211</v>
      </c>
      <c r="C875" t="s">
        <v>185</v>
      </c>
      <c r="D875" t="s">
        <v>216</v>
      </c>
      <c r="E875" t="s">
        <v>225</v>
      </c>
      <c r="F875" t="s">
        <v>257</v>
      </c>
      <c r="G875" t="s">
        <v>290</v>
      </c>
      <c r="H875" s="4"/>
      <c r="I875" s="1">
        <f t="shared" ca="1" si="58"/>
        <v>1483</v>
      </c>
      <c r="J875" s="1" t="str">
        <f t="shared" ca="1" si="59"/>
        <v>3. Mayor a 6 meses</v>
      </c>
      <c r="K875" t="str">
        <f t="shared" si="60"/>
        <v>NO</v>
      </c>
      <c r="L875" t="s">
        <v>186</v>
      </c>
      <c r="M875" t="s">
        <v>314</v>
      </c>
      <c r="N875" t="s">
        <v>187</v>
      </c>
      <c r="O875" t="s">
        <v>188</v>
      </c>
      <c r="P875" t="str">
        <f t="shared" si="61"/>
        <v>EDUARDO ALONSO DE JESUS SILVA ZUÑIGASoluciones de industriaEVALUACIÓN</v>
      </c>
      <c r="Q875" t="str">
        <f>BASE[[#This Row],[NombresCalificado]]&amp;BASE[[#This Row],[TipoEvaluacion]]</f>
        <v>EDUARDO ALONSO DE JESUS SILVA ZUÑIGAEVALUACIÓN</v>
      </c>
      <c r="R875">
        <v>2</v>
      </c>
      <c r="S875" t="s">
        <v>4</v>
      </c>
      <c r="T875" t="s">
        <v>21</v>
      </c>
      <c r="U875" s="17">
        <v>2</v>
      </c>
      <c r="V875" s="17" t="str" cm="1">
        <f t="array" ref="V875">_xlfn.IFS(U875=0,"Prenovato",U875=1,"Novato",U875=2,"Principiante avanzado",U875=3,"Competente",U875=4,"Proficiente",U875=5,"Master")</f>
        <v>Principiante avanzado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2</v>
      </c>
      <c r="AD875" s="17" t="str" cm="1">
        <f t="array" ref="AD875">_xlfn.IFS(AC875=0,"Prenovato",AC875=1,"Novato",AC875=2,"Principiante avanzado",AC875=3,"Competente",AC875=4,"Proficiente",AC875=5,"Master")</f>
        <v>Principiante avanzado</v>
      </c>
      <c r="AE875" s="17" t="s">
        <v>326</v>
      </c>
    </row>
    <row r="876" spans="1:31" x14ac:dyDescent="0.25">
      <c r="A876" t="s">
        <v>205</v>
      </c>
      <c r="B876" t="s">
        <v>211</v>
      </c>
      <c r="C876" t="s">
        <v>185</v>
      </c>
      <c r="D876" t="s">
        <v>216</v>
      </c>
      <c r="E876" t="s">
        <v>225</v>
      </c>
      <c r="F876" t="s">
        <v>257</v>
      </c>
      <c r="G876" t="s">
        <v>290</v>
      </c>
      <c r="H876" s="4"/>
      <c r="I876" s="1">
        <f t="shared" ca="1" si="58"/>
        <v>1483</v>
      </c>
      <c r="J876" s="1" t="str">
        <f t="shared" ca="1" si="59"/>
        <v>3. Mayor a 6 meses</v>
      </c>
      <c r="K876" t="str">
        <f t="shared" si="60"/>
        <v>NO</v>
      </c>
      <c r="L876" t="s">
        <v>186</v>
      </c>
      <c r="M876" t="s">
        <v>315</v>
      </c>
      <c r="N876" t="s">
        <v>29</v>
      </c>
      <c r="O876" t="s">
        <v>29</v>
      </c>
      <c r="P876" t="str">
        <f t="shared" si="61"/>
        <v>EDUARDO ALONSO DE JESUS SILVA ZUÑIGAModeladoEVALUACIÓN</v>
      </c>
      <c r="Q876" t="str">
        <f>BASE[[#This Row],[NombresCalificado]]&amp;BASE[[#This Row],[TipoEvaluacion]]</f>
        <v>EDUARDO ALONSO DE JESUS SILVA ZUÑIGAEVALUACIÓN</v>
      </c>
      <c r="R876">
        <v>3</v>
      </c>
      <c r="S876" t="s">
        <v>5</v>
      </c>
      <c r="T876" t="s">
        <v>21</v>
      </c>
      <c r="U876" s="17">
        <v>2</v>
      </c>
      <c r="V876" s="17" t="str" cm="1">
        <f t="array" ref="V876">_xlfn.IFS(U876=0,"Prenovato",U876=1,"Novato",U876=2,"Principiante avanzado",U876=3,"Competente",U876=4,"Proficiente",U876=5,"Master")</f>
        <v>Principiante avanzado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2</v>
      </c>
      <c r="AD876" s="17" t="str" cm="1">
        <f t="array" ref="AD876">_xlfn.IFS(AC876=0,"Prenovato",AC876=1,"Novato",AC876=2,"Principiante avanzado",AC876=3,"Competente",AC876=4,"Proficiente",AC876=5,"Master")</f>
        <v>Principiante avanzado</v>
      </c>
      <c r="AE876" s="17" t="s">
        <v>326</v>
      </c>
    </row>
    <row r="877" spans="1:31" x14ac:dyDescent="0.25">
      <c r="A877" t="s">
        <v>205</v>
      </c>
      <c r="B877" t="s">
        <v>211</v>
      </c>
      <c r="C877" t="s">
        <v>185</v>
      </c>
      <c r="D877" t="s">
        <v>216</v>
      </c>
      <c r="E877" t="s">
        <v>225</v>
      </c>
      <c r="F877" t="s">
        <v>257</v>
      </c>
      <c r="G877" t="s">
        <v>290</v>
      </c>
      <c r="H877" s="4"/>
      <c r="I877" s="1">
        <f t="shared" ca="1" si="58"/>
        <v>1483</v>
      </c>
      <c r="J877" s="1" t="str">
        <f t="shared" ca="1" si="59"/>
        <v>3. Mayor a 6 meses</v>
      </c>
      <c r="K877" t="str">
        <f t="shared" si="60"/>
        <v>NO</v>
      </c>
      <c r="L877" t="s">
        <v>186</v>
      </c>
      <c r="M877" t="s">
        <v>315</v>
      </c>
      <c r="N877" t="s">
        <v>29</v>
      </c>
      <c r="O877" t="s">
        <v>29</v>
      </c>
      <c r="P877" t="str">
        <f t="shared" si="61"/>
        <v>EDUARDO ALONSO DE JESUS SILVA ZUÑIGAModeladoEVALUACIÓN</v>
      </c>
      <c r="Q877" t="str">
        <f>BASE[[#This Row],[NombresCalificado]]&amp;BASE[[#This Row],[TipoEvaluacion]]</f>
        <v>EDUARDO ALONSO DE JESUS SILVA ZUÑIGAEVALUACIÓN</v>
      </c>
      <c r="R877">
        <v>3</v>
      </c>
      <c r="S877" t="s">
        <v>5</v>
      </c>
      <c r="T877" t="s">
        <v>21</v>
      </c>
      <c r="U877" s="17">
        <v>2</v>
      </c>
      <c r="V877" s="17" t="str" cm="1">
        <f t="array" ref="V877">_xlfn.IFS(U877=0,"Prenovato",U877=1,"Novato",U877=2,"Principiante avanzado",U877=3,"Competente",U877=4,"Proficiente",U877=5,"Master")</f>
        <v>Principiante avanzado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2</v>
      </c>
      <c r="AD877" s="17" t="str" cm="1">
        <f t="array" ref="AD877">_xlfn.IFS(AC877=0,"Prenovato",AC877=1,"Novato",AC877=2,"Principiante avanzado",AC877=3,"Competente",AC877=4,"Proficiente",AC877=5,"Master")</f>
        <v>Principiante avanzado</v>
      </c>
      <c r="AE877" s="17" t="s">
        <v>326</v>
      </c>
    </row>
    <row r="878" spans="1:31" x14ac:dyDescent="0.25">
      <c r="A878" t="s">
        <v>205</v>
      </c>
      <c r="B878" t="s">
        <v>211</v>
      </c>
      <c r="C878" t="s">
        <v>185</v>
      </c>
      <c r="D878" t="s">
        <v>216</v>
      </c>
      <c r="E878" t="s">
        <v>225</v>
      </c>
      <c r="F878" t="s">
        <v>257</v>
      </c>
      <c r="G878" t="s">
        <v>290</v>
      </c>
      <c r="H878" s="4"/>
      <c r="I878" s="1">
        <f t="shared" ca="1" si="58"/>
        <v>1483</v>
      </c>
      <c r="J878" s="1" t="str">
        <f t="shared" ca="1" si="59"/>
        <v>3. Mayor a 6 meses</v>
      </c>
      <c r="K878" t="str">
        <f t="shared" si="60"/>
        <v>NO</v>
      </c>
      <c r="L878" t="s">
        <v>186</v>
      </c>
      <c r="M878" t="s">
        <v>316</v>
      </c>
      <c r="N878" t="s">
        <v>187</v>
      </c>
      <c r="O878" t="s">
        <v>188</v>
      </c>
      <c r="P878" t="str">
        <f t="shared" si="61"/>
        <v>EDUARDO ALONSO DE JESUS SILVA ZUÑIGAPlataforma de soluciones BCPEVALUACIÓN</v>
      </c>
      <c r="Q878" t="str">
        <f>BASE[[#This Row],[NombresCalificado]]&amp;BASE[[#This Row],[TipoEvaluacion]]</f>
        <v>EDUARDO ALONSO DE JESUS SILVA ZUÑIGAEVALUACIÓN</v>
      </c>
      <c r="R878">
        <v>3</v>
      </c>
      <c r="S878" t="s">
        <v>5</v>
      </c>
      <c r="T878" t="s">
        <v>21</v>
      </c>
      <c r="U878" s="17">
        <v>2</v>
      </c>
      <c r="V878" s="17" t="str" cm="1">
        <f t="array" ref="V878">_xlfn.IFS(U878=0,"Prenovato",U878=1,"Novato",U878=2,"Principiante avanzado",U878=3,"Competente",U878=4,"Proficiente",U878=5,"Master")</f>
        <v>Principiante avanzado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2</v>
      </c>
      <c r="AD878" s="17" t="str" cm="1">
        <f t="array" ref="AD878">_xlfn.IFS(AC878=0,"Prenovato",AC878=1,"Novato",AC878=2,"Principiante avanzado",AC878=3,"Competente",AC878=4,"Proficiente",AC878=5,"Master")</f>
        <v>Principiante avanzado</v>
      </c>
      <c r="AE878" s="17" t="s">
        <v>326</v>
      </c>
    </row>
    <row r="879" spans="1:31" x14ac:dyDescent="0.25">
      <c r="A879" t="s">
        <v>205</v>
      </c>
      <c r="B879" t="s">
        <v>211</v>
      </c>
      <c r="C879" t="s">
        <v>185</v>
      </c>
      <c r="D879" t="s">
        <v>216</v>
      </c>
      <c r="E879" t="s">
        <v>225</v>
      </c>
      <c r="F879" t="s">
        <v>257</v>
      </c>
      <c r="G879" t="s">
        <v>290</v>
      </c>
      <c r="H879" s="4"/>
      <c r="I879" s="1">
        <f t="shared" ca="1" si="58"/>
        <v>1483</v>
      </c>
      <c r="J879" s="1" t="str">
        <f t="shared" ca="1" si="59"/>
        <v>3. Mayor a 6 meses</v>
      </c>
      <c r="K879" t="str">
        <f t="shared" si="60"/>
        <v>NO</v>
      </c>
      <c r="L879" t="s">
        <v>186</v>
      </c>
      <c r="M879" t="s">
        <v>316</v>
      </c>
      <c r="N879" t="s">
        <v>187</v>
      </c>
      <c r="O879" t="s">
        <v>188</v>
      </c>
      <c r="P879" t="str">
        <f t="shared" si="61"/>
        <v>EDUARDO ALONSO DE JESUS SILVA ZUÑIGAPlataforma de soluciones BCPEVALUACIÓN</v>
      </c>
      <c r="Q879" t="str">
        <f>BASE[[#This Row],[NombresCalificado]]&amp;BASE[[#This Row],[TipoEvaluacion]]</f>
        <v>EDUARDO ALONSO DE JESUS SILVA ZUÑIGAEVALUACIÓN</v>
      </c>
      <c r="R879">
        <v>3</v>
      </c>
      <c r="S879" t="s">
        <v>5</v>
      </c>
      <c r="T879" t="s">
        <v>21</v>
      </c>
      <c r="U879" s="17">
        <v>2</v>
      </c>
      <c r="V879" s="17" t="str" cm="1">
        <f t="array" ref="V879">_xlfn.IFS(U879=0,"Prenovato",U879=1,"Novato",U879=2,"Principiante avanzado",U879=3,"Competente",U879=4,"Proficiente",U879=5,"Master")</f>
        <v>Principiante avanzado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2</v>
      </c>
      <c r="AD879" s="17" t="str" cm="1">
        <f t="array" ref="AD879">_xlfn.IFS(AC879=0,"Prenovato",AC879=1,"Novato",AC879=2,"Principiante avanzado",AC879=3,"Competente",AC879=4,"Proficiente",AC879=5,"Master")</f>
        <v>Principiante avanzado</v>
      </c>
      <c r="AE879" s="17" t="s">
        <v>326</v>
      </c>
    </row>
    <row r="880" spans="1:31" x14ac:dyDescent="0.25">
      <c r="A880" t="s">
        <v>205</v>
      </c>
      <c r="B880" t="s">
        <v>211</v>
      </c>
      <c r="C880" t="s">
        <v>185</v>
      </c>
      <c r="D880" t="s">
        <v>216</v>
      </c>
      <c r="E880" t="s">
        <v>225</v>
      </c>
      <c r="F880" t="s">
        <v>257</v>
      </c>
      <c r="G880" t="s">
        <v>290</v>
      </c>
      <c r="H880" s="4"/>
      <c r="I880" s="1">
        <f t="shared" ca="1" si="58"/>
        <v>1483</v>
      </c>
      <c r="J880" s="1" t="str">
        <f t="shared" ca="1" si="59"/>
        <v>3. Mayor a 6 meses</v>
      </c>
      <c r="K880" t="str">
        <f t="shared" si="60"/>
        <v>NO</v>
      </c>
      <c r="L880" t="s">
        <v>186</v>
      </c>
      <c r="M880" t="s">
        <v>317</v>
      </c>
      <c r="N880" t="s">
        <v>29</v>
      </c>
      <c r="O880" t="s">
        <v>29</v>
      </c>
      <c r="P880" t="str">
        <f t="shared" si="61"/>
        <v>EDUARDO ALONSO DE JESUS SILVA ZUÑIGANegocio bancarioEVALUACIÓN</v>
      </c>
      <c r="Q880" t="str">
        <f>BASE[[#This Row],[NombresCalificado]]&amp;BASE[[#This Row],[TipoEvaluacion]]</f>
        <v>EDUARDO ALONSO DE JESUS SILVA ZUÑIGAEVALUACIÓN</v>
      </c>
      <c r="R880">
        <v>3</v>
      </c>
      <c r="S880" t="s">
        <v>5</v>
      </c>
      <c r="T880" t="s">
        <v>21</v>
      </c>
      <c r="U880" s="17">
        <v>2</v>
      </c>
      <c r="V880" s="17" t="str" cm="1">
        <f t="array" ref="V880">_xlfn.IFS(U880=0,"Prenovato",U880=1,"Novato",U880=2,"Principiante avanzado",U880=3,"Competente",U880=4,"Proficiente",U880=5,"Master")</f>
        <v>Principiante avanzado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2</v>
      </c>
      <c r="AD880" s="17" t="str" cm="1">
        <f t="array" ref="AD880">_xlfn.IFS(AC880=0,"Prenovato",AC880=1,"Novato",AC880=2,"Principiante avanzado",AC880=3,"Competente",AC880=4,"Proficiente",AC880=5,"Master")</f>
        <v>Principiante avanzado</v>
      </c>
      <c r="AE880" s="17" t="s">
        <v>326</v>
      </c>
    </row>
    <row r="881" spans="1:31" x14ac:dyDescent="0.25">
      <c r="A881" t="s">
        <v>205</v>
      </c>
      <c r="B881" t="s">
        <v>211</v>
      </c>
      <c r="C881" t="s">
        <v>185</v>
      </c>
      <c r="D881" t="s">
        <v>216</v>
      </c>
      <c r="E881" t="s">
        <v>225</v>
      </c>
      <c r="F881" t="s">
        <v>257</v>
      </c>
      <c r="G881" t="s">
        <v>290</v>
      </c>
      <c r="H881" s="4"/>
      <c r="I881" s="1">
        <f t="shared" ca="1" si="58"/>
        <v>1483</v>
      </c>
      <c r="J881" s="1" t="str">
        <f t="shared" ca="1" si="59"/>
        <v>3. Mayor a 6 meses</v>
      </c>
      <c r="K881" t="str">
        <f t="shared" si="60"/>
        <v>NO</v>
      </c>
      <c r="L881" t="s">
        <v>186</v>
      </c>
      <c r="M881" t="s">
        <v>317</v>
      </c>
      <c r="N881" t="s">
        <v>29</v>
      </c>
      <c r="O881" t="s">
        <v>29</v>
      </c>
      <c r="P881" t="str">
        <f t="shared" si="61"/>
        <v>EDUARDO ALONSO DE JESUS SILVA ZUÑIGANegocio bancarioEVALUACIÓN</v>
      </c>
      <c r="Q881" t="str">
        <f>BASE[[#This Row],[NombresCalificado]]&amp;BASE[[#This Row],[TipoEvaluacion]]</f>
        <v>EDUARDO ALONSO DE JESUS SILVA ZUÑIGAEVALUACIÓN</v>
      </c>
      <c r="R881">
        <v>3</v>
      </c>
      <c r="S881" t="s">
        <v>5</v>
      </c>
      <c r="T881" t="s">
        <v>21</v>
      </c>
      <c r="U881" s="17">
        <v>2</v>
      </c>
      <c r="V881" s="17" t="str" cm="1">
        <f t="array" ref="V881">_xlfn.IFS(U881=0,"Prenovato",U881=1,"Novato",U881=2,"Principiante avanzado",U881=3,"Competente",U881=4,"Proficiente",U881=5,"Master")</f>
        <v>Principiante avanzado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2</v>
      </c>
      <c r="AD881" s="17" t="str" cm="1">
        <f t="array" ref="AD881">_xlfn.IFS(AC881=0,"Prenovato",AC881=1,"Novato",AC881=2,"Principiante avanzado",AC881=3,"Competente",AC881=4,"Proficiente",AC881=5,"Master")</f>
        <v>Principiante avanzado</v>
      </c>
      <c r="AE881" s="17" t="s">
        <v>326</v>
      </c>
    </row>
    <row r="882" spans="1:31" x14ac:dyDescent="0.25">
      <c r="A882" t="s">
        <v>205</v>
      </c>
      <c r="B882" t="s">
        <v>211</v>
      </c>
      <c r="C882" t="s">
        <v>185</v>
      </c>
      <c r="D882" t="s">
        <v>216</v>
      </c>
      <c r="E882" t="s">
        <v>225</v>
      </c>
      <c r="F882" t="s">
        <v>257</v>
      </c>
      <c r="G882" t="s">
        <v>290</v>
      </c>
      <c r="H882" s="4"/>
      <c r="I882" s="1">
        <f t="shared" ca="1" si="58"/>
        <v>1483</v>
      </c>
      <c r="J882" s="1" t="str">
        <f t="shared" ca="1" si="59"/>
        <v>3. Mayor a 6 meses</v>
      </c>
      <c r="K882" t="str">
        <f t="shared" si="60"/>
        <v>NO</v>
      </c>
      <c r="L882" t="s">
        <v>186</v>
      </c>
      <c r="M882" t="s">
        <v>199</v>
      </c>
      <c r="N882" t="s">
        <v>188</v>
      </c>
      <c r="O882" t="s">
        <v>188</v>
      </c>
      <c r="P882" t="str">
        <f t="shared" si="61"/>
        <v>EDUARDO ALONSO DE JESUS SILVA ZUÑIGAComplianceEVALUACIÓN</v>
      </c>
      <c r="Q882" t="str">
        <f>BASE[[#This Row],[NombresCalificado]]&amp;BASE[[#This Row],[TipoEvaluacion]]</f>
        <v>EDUARDO ALONSO DE JESUS SILVA ZUÑIGAEVALUACIÓN</v>
      </c>
      <c r="R882">
        <v>2</v>
      </c>
      <c r="S882" t="s">
        <v>4</v>
      </c>
      <c r="T882" t="s">
        <v>21</v>
      </c>
      <c r="U882" s="17">
        <v>2</v>
      </c>
      <c r="V882" s="17" t="str" cm="1">
        <f t="array" ref="V882">_xlfn.IFS(U882=0,"Prenovato",U882=1,"Novato",U882=2,"Principiante avanzado",U882=3,"Competente",U882=4,"Proficiente",U882=5,"Master")</f>
        <v>Principiante avanzado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2</v>
      </c>
      <c r="AD882" s="17" t="str" cm="1">
        <f t="array" ref="AD882">_xlfn.IFS(AC882=0,"Prenovato",AC882=1,"Novato",AC882=2,"Principiante avanzado",AC882=3,"Competente",AC882=4,"Proficiente",AC882=5,"Master")</f>
        <v>Principiante avanzado</v>
      </c>
      <c r="AE882" s="17" t="s">
        <v>326</v>
      </c>
    </row>
    <row r="883" spans="1:31" x14ac:dyDescent="0.25">
      <c r="A883" t="s">
        <v>205</v>
      </c>
      <c r="B883" t="s">
        <v>211</v>
      </c>
      <c r="C883" t="s">
        <v>185</v>
      </c>
      <c r="D883" t="s">
        <v>216</v>
      </c>
      <c r="E883" t="s">
        <v>225</v>
      </c>
      <c r="F883" t="s">
        <v>257</v>
      </c>
      <c r="G883" t="s">
        <v>290</v>
      </c>
      <c r="H883" s="4"/>
      <c r="I883" s="1">
        <f t="shared" ca="1" si="58"/>
        <v>1483</v>
      </c>
      <c r="J883" s="1" t="str">
        <f t="shared" ca="1" si="59"/>
        <v>3. Mayor a 6 meses</v>
      </c>
      <c r="K883" t="str">
        <f t="shared" si="60"/>
        <v>NO</v>
      </c>
      <c r="L883" t="s">
        <v>186</v>
      </c>
      <c r="M883" t="s">
        <v>199</v>
      </c>
      <c r="N883" t="s">
        <v>188</v>
      </c>
      <c r="O883" t="s">
        <v>188</v>
      </c>
      <c r="P883" t="str">
        <f t="shared" si="61"/>
        <v>EDUARDO ALONSO DE JESUS SILVA ZUÑIGAComplianceEVALUACIÓN</v>
      </c>
      <c r="Q883" t="str">
        <f>BASE[[#This Row],[NombresCalificado]]&amp;BASE[[#This Row],[TipoEvaluacion]]</f>
        <v>EDUARDO ALONSO DE JESUS SILVA ZUÑIGAEVALUACIÓN</v>
      </c>
      <c r="R883">
        <v>2</v>
      </c>
      <c r="S883" t="s">
        <v>4</v>
      </c>
      <c r="T883" t="s">
        <v>21</v>
      </c>
      <c r="U883" s="17">
        <v>2</v>
      </c>
      <c r="V883" s="17" t="str" cm="1">
        <f t="array" ref="V883">_xlfn.IFS(U883=0,"Prenovato",U883=1,"Novato",U883=2,"Principiante avanzado",U883=3,"Competente",U883=4,"Proficiente",U883=5,"Master")</f>
        <v>Principiante avanzado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2</v>
      </c>
      <c r="AD883" s="17" t="str" cm="1">
        <f t="array" ref="AD883">_xlfn.IFS(AC883=0,"Prenovato",AC883=1,"Novato",AC883=2,"Principiante avanzado",AC883=3,"Competente",AC883=4,"Proficiente",AC883=5,"Master")</f>
        <v>Principiante avanzado</v>
      </c>
      <c r="AE883" s="17" t="s">
        <v>326</v>
      </c>
    </row>
    <row r="884" spans="1:31" x14ac:dyDescent="0.25">
      <c r="A884" t="s">
        <v>205</v>
      </c>
      <c r="B884" t="s">
        <v>211</v>
      </c>
      <c r="C884" t="s">
        <v>185</v>
      </c>
      <c r="D884" t="s">
        <v>216</v>
      </c>
      <c r="E884" t="s">
        <v>225</v>
      </c>
      <c r="F884" t="s">
        <v>257</v>
      </c>
      <c r="G884" t="s">
        <v>290</v>
      </c>
      <c r="H884" s="4"/>
      <c r="I884" s="1">
        <f t="shared" ca="1" si="58"/>
        <v>1483</v>
      </c>
      <c r="J884" s="1" t="str">
        <f t="shared" ca="1" si="59"/>
        <v>3. Mayor a 6 meses</v>
      </c>
      <c r="K884" t="str">
        <f t="shared" si="60"/>
        <v>NO</v>
      </c>
      <c r="L884" t="s">
        <v>186</v>
      </c>
      <c r="M884" t="s">
        <v>200</v>
      </c>
      <c r="N884" t="s">
        <v>187</v>
      </c>
      <c r="O884" t="s">
        <v>188</v>
      </c>
      <c r="P884" t="str">
        <f t="shared" si="61"/>
        <v>EDUARDO ALONSO DE JESUS SILVA ZUÑIGACustomer ExperienceEVALUACIÓN</v>
      </c>
      <c r="Q884" t="str">
        <f>BASE[[#This Row],[NombresCalificado]]&amp;BASE[[#This Row],[TipoEvaluacion]]</f>
        <v>EDUARDO ALONSO DE JESUS SILVA ZUÑIGAEVALUACIÓN</v>
      </c>
      <c r="R884">
        <v>2</v>
      </c>
      <c r="S884" t="s">
        <v>4</v>
      </c>
      <c r="T884" t="s">
        <v>21</v>
      </c>
      <c r="U884" s="17">
        <v>2</v>
      </c>
      <c r="V884" s="17" t="str" cm="1">
        <f t="array" ref="V884">_xlfn.IFS(U884=0,"Prenovato",U884=1,"Novato",U884=2,"Principiante avanzado",U884=3,"Competente",U884=4,"Proficiente",U884=5,"Master")</f>
        <v>Principiante avanzado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2</v>
      </c>
      <c r="AD884" s="17" t="str" cm="1">
        <f t="array" ref="AD884">_xlfn.IFS(AC884=0,"Prenovato",AC884=1,"Novato",AC884=2,"Principiante avanzado",AC884=3,"Competente",AC884=4,"Proficiente",AC884=5,"Master")</f>
        <v>Principiante avanzado</v>
      </c>
      <c r="AE884" s="17" t="s">
        <v>326</v>
      </c>
    </row>
    <row r="885" spans="1:31" x14ac:dyDescent="0.25">
      <c r="A885" t="s">
        <v>205</v>
      </c>
      <c r="B885" t="s">
        <v>211</v>
      </c>
      <c r="C885" t="s">
        <v>185</v>
      </c>
      <c r="D885" t="s">
        <v>216</v>
      </c>
      <c r="E885" t="s">
        <v>225</v>
      </c>
      <c r="F885" t="s">
        <v>257</v>
      </c>
      <c r="G885" t="s">
        <v>290</v>
      </c>
      <c r="H885" s="4"/>
      <c r="I885" s="1">
        <f t="shared" ca="1" si="58"/>
        <v>1483</v>
      </c>
      <c r="J885" s="1" t="str">
        <f t="shared" ca="1" si="59"/>
        <v>3. Mayor a 6 meses</v>
      </c>
      <c r="K885" t="str">
        <f t="shared" si="60"/>
        <v>NO</v>
      </c>
      <c r="L885" t="s">
        <v>186</v>
      </c>
      <c r="M885" t="s">
        <v>200</v>
      </c>
      <c r="N885" t="s">
        <v>187</v>
      </c>
      <c r="O885" t="s">
        <v>188</v>
      </c>
      <c r="P885" t="str">
        <f t="shared" si="61"/>
        <v>EDUARDO ALONSO DE JESUS SILVA ZUÑIGACustomer ExperienceEVALUACIÓN</v>
      </c>
      <c r="Q885" t="str">
        <f>BASE[[#This Row],[NombresCalificado]]&amp;BASE[[#This Row],[TipoEvaluacion]]</f>
        <v>EDUARDO ALONSO DE JESUS SILVA ZUÑIGAEVALUACIÓN</v>
      </c>
      <c r="R885">
        <v>1</v>
      </c>
      <c r="S885" t="s">
        <v>6</v>
      </c>
      <c r="T885" t="s">
        <v>21</v>
      </c>
      <c r="U885" s="17">
        <v>2</v>
      </c>
      <c r="V885" s="17" t="str" cm="1">
        <f t="array" ref="V885">_xlfn.IFS(U885=0,"Prenovato",U885=1,"Novato",U885=2,"Principiante avanzado",U885=3,"Competente",U885=4,"Proficiente",U885=5,"Master")</f>
        <v>Principiante avanzado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2</v>
      </c>
      <c r="AD885" s="17" t="str" cm="1">
        <f t="array" ref="AD885">_xlfn.IFS(AC885=0,"Prenovato",AC885=1,"Novato",AC885=2,"Principiante avanzado",AC885=3,"Competente",AC885=4,"Proficiente",AC885=5,"Master")</f>
        <v>Principiante avanzado</v>
      </c>
      <c r="AE885" s="17" t="s">
        <v>326</v>
      </c>
    </row>
    <row r="886" spans="1:31" x14ac:dyDescent="0.25">
      <c r="A886" t="s">
        <v>205</v>
      </c>
      <c r="B886" t="s">
        <v>211</v>
      </c>
      <c r="C886" t="s">
        <v>185</v>
      </c>
      <c r="D886" t="s">
        <v>216</v>
      </c>
      <c r="E886" t="s">
        <v>225</v>
      </c>
      <c r="F886" t="s">
        <v>257</v>
      </c>
      <c r="G886" t="s">
        <v>290</v>
      </c>
      <c r="H886" s="4"/>
      <c r="I886" s="1">
        <f t="shared" ca="1" si="58"/>
        <v>1483</v>
      </c>
      <c r="J886" s="1" t="str">
        <f t="shared" ca="1" si="59"/>
        <v>3. Mayor a 6 meses</v>
      </c>
      <c r="K886" t="str">
        <f t="shared" si="60"/>
        <v>NO</v>
      </c>
      <c r="L886" t="s">
        <v>186</v>
      </c>
      <c r="M886" t="s">
        <v>318</v>
      </c>
      <c r="N886" t="s">
        <v>188</v>
      </c>
      <c r="O886" t="s">
        <v>188</v>
      </c>
      <c r="P886" t="str">
        <f t="shared" si="61"/>
        <v>EDUARDO ALONSO DE JESUS SILVA ZUÑIGAEvolución ágil de productos digitalesEVALUACIÓN</v>
      </c>
      <c r="Q886" t="str">
        <f>BASE[[#This Row],[NombresCalificado]]&amp;BASE[[#This Row],[TipoEvaluacion]]</f>
        <v>EDUARDO ALONSO DE JESUS SILVA ZUÑIGAEVALUACIÓN</v>
      </c>
      <c r="R886">
        <v>3</v>
      </c>
      <c r="S886" t="s">
        <v>5</v>
      </c>
      <c r="T886" t="s">
        <v>21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2</v>
      </c>
      <c r="AD886" s="17" t="str" cm="1">
        <f t="array" ref="AD886">_xlfn.IFS(AC886=0,"Prenovato",AC886=1,"Novato",AC886=2,"Principiante avanzado",AC886=3,"Competente",AC886=4,"Proficiente",AC886=5,"Master")</f>
        <v>Principiante avanzado</v>
      </c>
      <c r="AE886" s="17" t="s">
        <v>326</v>
      </c>
    </row>
    <row r="887" spans="1:31" x14ac:dyDescent="0.25">
      <c r="A887" t="s">
        <v>205</v>
      </c>
      <c r="B887" t="s">
        <v>211</v>
      </c>
      <c r="C887" t="s">
        <v>185</v>
      </c>
      <c r="D887" t="s">
        <v>216</v>
      </c>
      <c r="E887" t="s">
        <v>225</v>
      </c>
      <c r="F887" t="s">
        <v>257</v>
      </c>
      <c r="G887" t="s">
        <v>290</v>
      </c>
      <c r="H887" s="4"/>
      <c r="I887" s="1">
        <f t="shared" ca="1" si="58"/>
        <v>1483</v>
      </c>
      <c r="J887" s="1" t="str">
        <f t="shared" ca="1" si="59"/>
        <v>3. Mayor a 6 meses</v>
      </c>
      <c r="K887" t="str">
        <f t="shared" si="60"/>
        <v>NO</v>
      </c>
      <c r="L887" t="s">
        <v>186</v>
      </c>
      <c r="M887" t="s">
        <v>318</v>
      </c>
      <c r="N887" t="s">
        <v>188</v>
      </c>
      <c r="O887" t="s">
        <v>188</v>
      </c>
      <c r="P887" t="str">
        <f t="shared" si="61"/>
        <v>EDUARDO ALONSO DE JESUS SILVA ZUÑIGAEvolución ágil de productos digitalesEVALUACIÓN</v>
      </c>
      <c r="Q887" t="str">
        <f>BASE[[#This Row],[NombresCalificado]]&amp;BASE[[#This Row],[TipoEvaluacion]]</f>
        <v>EDUARDO ALONSO DE JESUS SILVA ZUÑIGAEVALUACIÓN</v>
      </c>
      <c r="R887">
        <v>3</v>
      </c>
      <c r="S887" t="s">
        <v>5</v>
      </c>
      <c r="T887" t="s">
        <v>21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3</v>
      </c>
      <c r="X887" s="17" t="str" cm="1">
        <f t="array" ref="X887">_xlfn.IFS(W887=0,"No evidenciado",W887=1,"Novato",W887=2,"Principiante avanzado",W887=3,"Competente",W887=4,"Proficiente",W887=5,"Master")</f>
        <v>Competente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3</v>
      </c>
      <c r="AB887" s="17" t="str" cm="1">
        <f t="array" ref="AB887">_xlfn.IFS(AA887=0,"No evidenciado",AA887=1,"Novato",AA887=2,"Principiante avanzado",AA887=3,"Competente",AA887=4,"Proficiente",AA887=5,"Master")</f>
        <v>Competente</v>
      </c>
      <c r="AC887" s="17">
        <v>2</v>
      </c>
      <c r="AD887" s="17" t="str" cm="1">
        <f t="array" ref="AD887">_xlfn.IFS(AC887=0,"Prenovato",AC887=1,"Novato",AC887=2,"Principiante avanzado",AC887=3,"Competente",AC887=4,"Proficiente",AC887=5,"Master")</f>
        <v>Principiante avanzado</v>
      </c>
      <c r="AE887" s="17" t="s">
        <v>326</v>
      </c>
    </row>
    <row r="888" spans="1:31" x14ac:dyDescent="0.25">
      <c r="A888" t="s">
        <v>205</v>
      </c>
      <c r="B888" t="s">
        <v>211</v>
      </c>
      <c r="C888" t="s">
        <v>185</v>
      </c>
      <c r="D888" t="s">
        <v>216</v>
      </c>
      <c r="E888" t="s">
        <v>225</v>
      </c>
      <c r="F888" t="s">
        <v>257</v>
      </c>
      <c r="G888" t="s">
        <v>290</v>
      </c>
      <c r="H888" s="4"/>
      <c r="I888" s="1">
        <f t="shared" ca="1" si="58"/>
        <v>1483</v>
      </c>
      <c r="J888" s="1" t="str">
        <f t="shared" ca="1" si="59"/>
        <v>3. Mayor a 6 meses</v>
      </c>
      <c r="K888" t="str">
        <f t="shared" si="60"/>
        <v>NO</v>
      </c>
      <c r="L888" t="s">
        <v>186</v>
      </c>
      <c r="M888" t="s">
        <v>320</v>
      </c>
      <c r="N888" t="s">
        <v>188</v>
      </c>
      <c r="O888" t="s">
        <v>188</v>
      </c>
      <c r="P888" t="str">
        <f t="shared" si="61"/>
        <v>EDUARDO ALONSO DE JESUS SILVA ZUÑIGAGestión de cambiosEVALUACIÓN</v>
      </c>
      <c r="Q888" t="str">
        <f>BASE[[#This Row],[NombresCalificado]]&amp;BASE[[#This Row],[TipoEvaluacion]]</f>
        <v>EDUARDO ALONSO DE JESUS SILVA ZUÑIGAEVALUACIÓN</v>
      </c>
      <c r="R888">
        <v>1</v>
      </c>
      <c r="S888" t="s">
        <v>6</v>
      </c>
      <c r="T888" t="s">
        <v>21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3</v>
      </c>
      <c r="X888" s="17" t="str" cm="1">
        <f t="array" ref="X888">_xlfn.IFS(W888=0,"No evidenciado",W888=1,"Novato",W888=2,"Principiante avanzado",W888=3,"Competente",W888=4,"Proficiente",W888=5,"Master")</f>
        <v>Competente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3</v>
      </c>
      <c r="AB888" s="17" t="str" cm="1">
        <f t="array" ref="AB888">_xlfn.IFS(AA888=0,"No evidenciado",AA888=1,"Novato",AA888=2,"Principiante avanzado",AA888=3,"Competente",AA888=4,"Proficiente",AA888=5,"Master")</f>
        <v>Competente</v>
      </c>
      <c r="AC888" s="17">
        <v>2</v>
      </c>
      <c r="AD888" s="17" t="str" cm="1">
        <f t="array" ref="AD888">_xlfn.IFS(AC888=0,"Prenovato",AC888=1,"Novato",AC888=2,"Principiante avanzado",AC888=3,"Competente",AC888=4,"Proficiente",AC888=5,"Master")</f>
        <v>Principiante avanzado</v>
      </c>
      <c r="AE888" s="17" t="s">
        <v>326</v>
      </c>
    </row>
    <row r="889" spans="1:31" x14ac:dyDescent="0.25">
      <c r="A889" t="s">
        <v>205</v>
      </c>
      <c r="B889" t="s">
        <v>211</v>
      </c>
      <c r="C889" t="s">
        <v>185</v>
      </c>
      <c r="D889" t="s">
        <v>216</v>
      </c>
      <c r="E889" t="s">
        <v>225</v>
      </c>
      <c r="F889" t="s">
        <v>257</v>
      </c>
      <c r="G889" t="s">
        <v>290</v>
      </c>
      <c r="H889" s="4"/>
      <c r="I889" s="1">
        <f t="shared" ca="1" si="58"/>
        <v>1483</v>
      </c>
      <c r="J889" s="1" t="str">
        <f t="shared" ca="1" si="59"/>
        <v>3. Mayor a 6 meses</v>
      </c>
      <c r="K889" t="str">
        <f t="shared" si="60"/>
        <v>NO</v>
      </c>
      <c r="L889" t="s">
        <v>186</v>
      </c>
      <c r="M889" t="s">
        <v>320</v>
      </c>
      <c r="N889" t="s">
        <v>188</v>
      </c>
      <c r="O889" t="s">
        <v>188</v>
      </c>
      <c r="P889" t="str">
        <f t="shared" si="61"/>
        <v>EDUARDO ALONSO DE JESUS SILVA ZUÑIGAGestión de cambiosEVALUACIÓN</v>
      </c>
      <c r="Q889" t="str">
        <f>BASE[[#This Row],[NombresCalificado]]&amp;BASE[[#This Row],[TipoEvaluacion]]</f>
        <v>EDUARDO ALONSO DE JESUS SILVA ZUÑIGAEVALUACIÓN</v>
      </c>
      <c r="R889">
        <v>1</v>
      </c>
      <c r="S889" t="s">
        <v>6</v>
      </c>
      <c r="T889" t="s">
        <v>21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3</v>
      </c>
      <c r="X889" s="17" t="str" cm="1">
        <f t="array" ref="X889">_xlfn.IFS(W889=0,"No evidenciado",W889=1,"Novato",W889=2,"Principiante avanzado",W889=3,"Competente",W889=4,"Proficiente",W889=5,"Master")</f>
        <v>Competente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3</v>
      </c>
      <c r="AB889" s="17" t="str" cm="1">
        <f t="array" ref="AB889">_xlfn.IFS(AA889=0,"No evidenciado",AA889=1,"Novato",AA889=2,"Principiante avanzado",AA889=3,"Competente",AA889=4,"Proficiente",AA889=5,"Master")</f>
        <v>Competente</v>
      </c>
      <c r="AC889" s="17">
        <v>2</v>
      </c>
      <c r="AD889" s="17" t="str" cm="1">
        <f t="array" ref="AD889">_xlfn.IFS(AC889=0,"Prenovato",AC889=1,"Novato",AC889=2,"Principiante avanzado",AC889=3,"Competente",AC889=4,"Proficiente",AC889=5,"Master")</f>
        <v>Principiante avanzado</v>
      </c>
      <c r="AE889" s="17" t="s">
        <v>326</v>
      </c>
    </row>
    <row r="890" spans="1:31" x14ac:dyDescent="0.25">
      <c r="A890" t="s">
        <v>205</v>
      </c>
      <c r="B890" t="s">
        <v>211</v>
      </c>
      <c r="C890" t="s">
        <v>185</v>
      </c>
      <c r="D890" t="s">
        <v>216</v>
      </c>
      <c r="E890" t="s">
        <v>225</v>
      </c>
      <c r="F890" t="s">
        <v>257</v>
      </c>
      <c r="G890" t="s">
        <v>290</v>
      </c>
      <c r="H890" s="4"/>
      <c r="I890" s="1">
        <f t="shared" ca="1" si="58"/>
        <v>1483</v>
      </c>
      <c r="J890" s="1" t="str">
        <f t="shared" ca="1" si="59"/>
        <v>3. Mayor a 6 meses</v>
      </c>
      <c r="K890" t="str">
        <f t="shared" si="60"/>
        <v>NO</v>
      </c>
      <c r="L890" t="s">
        <v>186</v>
      </c>
      <c r="M890" t="s">
        <v>319</v>
      </c>
      <c r="N890" t="s">
        <v>187</v>
      </c>
      <c r="O890" t="s">
        <v>188</v>
      </c>
      <c r="P890" t="str">
        <f t="shared" si="61"/>
        <v>EDUARDO ALONSO DE JESUS SILVA ZUÑIGAStory TellingEVALUACIÓN</v>
      </c>
      <c r="Q890" t="str">
        <f>BASE[[#This Row],[NombresCalificado]]&amp;BASE[[#This Row],[TipoEvaluacion]]</f>
        <v>EDUARDO ALONSO DE JESUS SILVA ZUÑIGAEVALUACIÓN</v>
      </c>
      <c r="R890">
        <v>2</v>
      </c>
      <c r="S890" t="s">
        <v>4</v>
      </c>
      <c r="T890" t="s">
        <v>21</v>
      </c>
      <c r="U890" s="17">
        <v>2</v>
      </c>
      <c r="V890" s="17" t="str" cm="1">
        <f t="array" ref="V890">_xlfn.IFS(U890=0,"Prenovato",U890=1,"Novato",U890=2,"Principiante avanzado",U890=3,"Competente",U890=4,"Proficiente",U890=5,"Master")</f>
        <v>Principiante avanzado</v>
      </c>
      <c r="W890" s="17">
        <v>3</v>
      </c>
      <c r="X890" s="17" t="str" cm="1">
        <f t="array" ref="X890">_xlfn.IFS(W890=0,"No evidenciado",W890=1,"Novato",W890=2,"Principiante avanzado",W890=3,"Competente",W890=4,"Proficiente",W890=5,"Master")</f>
        <v>Competente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3</v>
      </c>
      <c r="AB890" s="17" t="str" cm="1">
        <f t="array" ref="AB890">_xlfn.IFS(AA890=0,"No evidenciado",AA890=1,"Novato",AA890=2,"Principiante avanzado",AA890=3,"Competente",AA890=4,"Proficiente",AA890=5,"Master")</f>
        <v>Competente</v>
      </c>
      <c r="AC890" s="17">
        <v>2</v>
      </c>
      <c r="AD890" s="17" t="str" cm="1">
        <f t="array" ref="AD890">_xlfn.IFS(AC890=0,"Prenovato",AC890=1,"Novato",AC890=2,"Principiante avanzado",AC890=3,"Competente",AC890=4,"Proficiente",AC890=5,"Master")</f>
        <v>Principiante avanzado</v>
      </c>
      <c r="AE890" s="17" t="s">
        <v>326</v>
      </c>
    </row>
    <row r="891" spans="1:31" x14ac:dyDescent="0.25">
      <c r="A891" t="s">
        <v>205</v>
      </c>
      <c r="B891" t="s">
        <v>211</v>
      </c>
      <c r="C891" t="s">
        <v>185</v>
      </c>
      <c r="D891" t="s">
        <v>216</v>
      </c>
      <c r="E891" t="s">
        <v>225</v>
      </c>
      <c r="F891" t="s">
        <v>257</v>
      </c>
      <c r="G891" t="s">
        <v>290</v>
      </c>
      <c r="H891" s="4"/>
      <c r="I891" s="1">
        <f t="shared" ca="1" si="58"/>
        <v>1483</v>
      </c>
      <c r="J891" s="1" t="str">
        <f t="shared" ca="1" si="59"/>
        <v>3. Mayor a 6 meses</v>
      </c>
      <c r="K891" t="str">
        <f t="shared" si="60"/>
        <v>NO</v>
      </c>
      <c r="L891" t="s">
        <v>186</v>
      </c>
      <c r="M891" t="s">
        <v>319</v>
      </c>
      <c r="N891" t="s">
        <v>187</v>
      </c>
      <c r="O891" t="s">
        <v>188</v>
      </c>
      <c r="P891" t="str">
        <f t="shared" si="61"/>
        <v>EDUARDO ALONSO DE JESUS SILVA ZUÑIGAStory TellingEVALUACIÓN</v>
      </c>
      <c r="Q891" t="str">
        <f>BASE[[#This Row],[NombresCalificado]]&amp;BASE[[#This Row],[TipoEvaluacion]]</f>
        <v>EDUARDO ALONSO DE JESUS SILVA ZUÑIGAEVALUACIÓN</v>
      </c>
      <c r="R891">
        <v>2</v>
      </c>
      <c r="S891" t="s">
        <v>4</v>
      </c>
      <c r="T891" t="s">
        <v>21</v>
      </c>
      <c r="U891" s="17">
        <v>2</v>
      </c>
      <c r="V891" s="17" t="str" cm="1">
        <f t="array" ref="V891">_xlfn.IFS(U891=0,"Prenovato",U891=1,"Novato",U891=2,"Principiante avanzado",U891=3,"Competente",U891=4,"Proficiente",U891=5,"Master")</f>
        <v>Principiante avanzado</v>
      </c>
      <c r="W891" s="17">
        <v>3</v>
      </c>
      <c r="X891" s="17" t="str" cm="1">
        <f t="array" ref="X891">_xlfn.IFS(W891=0,"No evidenciado",W891=1,"Novato",W891=2,"Principiante avanzado",W891=3,"Competente",W891=4,"Proficiente",W891=5,"Master")</f>
        <v>Competente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3</v>
      </c>
      <c r="AB891" s="17" t="str" cm="1">
        <f t="array" ref="AB891">_xlfn.IFS(AA891=0,"No evidenciado",AA891=1,"Novato",AA891=2,"Principiante avanzado",AA891=3,"Competente",AA891=4,"Proficiente",AA891=5,"Master")</f>
        <v>Competente</v>
      </c>
      <c r="AC891" s="17">
        <v>2</v>
      </c>
      <c r="AD891" s="17" t="str" cm="1">
        <f t="array" ref="AD891">_xlfn.IFS(AC891=0,"Prenovato",AC891=1,"Novato",AC891=2,"Principiante avanzado",AC891=3,"Competente",AC891=4,"Proficiente",AC891=5,"Master")</f>
        <v>Principiante avanzado</v>
      </c>
      <c r="AE891" s="17" t="s">
        <v>326</v>
      </c>
    </row>
    <row r="892" spans="1:31" x14ac:dyDescent="0.25">
      <c r="A892" t="s">
        <v>205</v>
      </c>
      <c r="B892" t="s">
        <v>211</v>
      </c>
      <c r="C892" t="s">
        <v>185</v>
      </c>
      <c r="D892" t="s">
        <v>216</v>
      </c>
      <c r="E892" t="s">
        <v>225</v>
      </c>
      <c r="F892" t="s">
        <v>257</v>
      </c>
      <c r="G892" t="s">
        <v>290</v>
      </c>
      <c r="H892" s="4"/>
      <c r="I892" s="1">
        <f t="shared" ca="1" si="58"/>
        <v>1483</v>
      </c>
      <c r="J892" s="1" t="str">
        <f t="shared" ca="1" si="59"/>
        <v>3. Mayor a 6 meses</v>
      </c>
      <c r="K892" t="str">
        <f t="shared" si="60"/>
        <v>NO</v>
      </c>
      <c r="L892" t="s">
        <v>186</v>
      </c>
      <c r="M892" t="s">
        <v>198</v>
      </c>
      <c r="N892" t="s">
        <v>187</v>
      </c>
      <c r="O892" t="s">
        <v>188</v>
      </c>
      <c r="P892" t="str">
        <f t="shared" si="61"/>
        <v>EDUARDO ALONSO DE JESUS SILVA ZUÑIGACaptura de valorEVALUACIÓN</v>
      </c>
      <c r="Q892" t="str">
        <f>BASE[[#This Row],[NombresCalificado]]&amp;BASE[[#This Row],[TipoEvaluacion]]</f>
        <v>EDUARDO ALONSO DE JESUS SILVA ZUÑIGAEVALUACIÓN</v>
      </c>
      <c r="R892">
        <v>2</v>
      </c>
      <c r="S892" t="s">
        <v>4</v>
      </c>
      <c r="T892" t="s">
        <v>21</v>
      </c>
      <c r="U892" s="17">
        <v>2</v>
      </c>
      <c r="V892" s="17" t="str" cm="1">
        <f t="array" ref="V892">_xlfn.IFS(U892=0,"Prenovato",U892=1,"Novato",U892=2,"Principiante avanzado",U892=3,"Competente",U892=4,"Proficiente",U892=5,"Master")</f>
        <v>Principiante avanzado</v>
      </c>
      <c r="W892" s="17">
        <v>3</v>
      </c>
      <c r="X892" s="17" t="str" cm="1">
        <f t="array" ref="X892">_xlfn.IFS(W892=0,"No evidenciado",W892=1,"Novato",W892=2,"Principiante avanzado",W892=3,"Competente",W892=4,"Proficiente",W892=5,"Master")</f>
        <v>Competente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3</v>
      </c>
      <c r="AB892" s="17" t="str" cm="1">
        <f t="array" ref="AB892">_xlfn.IFS(AA892=0,"No evidenciado",AA892=1,"Novato",AA892=2,"Principiante avanzado",AA892=3,"Competente",AA892=4,"Proficiente",AA892=5,"Master")</f>
        <v>Competente</v>
      </c>
      <c r="AC892" s="17">
        <v>2</v>
      </c>
      <c r="AD892" s="17" t="str" cm="1">
        <f t="array" ref="AD892">_xlfn.IFS(AC892=0,"Prenovato",AC892=1,"Novato",AC892=2,"Principiante avanzado",AC892=3,"Competente",AC892=4,"Proficiente",AC892=5,"Master")</f>
        <v>Principiante avanzado</v>
      </c>
      <c r="AE892" s="17" t="s">
        <v>326</v>
      </c>
    </row>
    <row r="893" spans="1:31" x14ac:dyDescent="0.25">
      <c r="A893" t="s">
        <v>205</v>
      </c>
      <c r="B893" t="s">
        <v>211</v>
      </c>
      <c r="C893" t="s">
        <v>185</v>
      </c>
      <c r="D893" t="s">
        <v>216</v>
      </c>
      <c r="E893" t="s">
        <v>225</v>
      </c>
      <c r="F893" t="s">
        <v>257</v>
      </c>
      <c r="G893" t="s">
        <v>290</v>
      </c>
      <c r="H893" s="4"/>
      <c r="I893" s="1">
        <f t="shared" ca="1" si="58"/>
        <v>1483</v>
      </c>
      <c r="J893" s="1" t="str">
        <f t="shared" ca="1" si="59"/>
        <v>3. Mayor a 6 meses</v>
      </c>
      <c r="K893" t="str">
        <f t="shared" si="60"/>
        <v>NO</v>
      </c>
      <c r="L893" t="s">
        <v>186</v>
      </c>
      <c r="M893" t="s">
        <v>321</v>
      </c>
      <c r="N893" t="s">
        <v>29</v>
      </c>
      <c r="O893" t="s">
        <v>29</v>
      </c>
      <c r="P893" t="str">
        <f t="shared" si="61"/>
        <v>EDUARDO ALONSO DE JESUS SILVA ZUÑIGAInnovaciónEVALUACIÓN</v>
      </c>
      <c r="Q893" t="str">
        <f>BASE[[#This Row],[NombresCalificado]]&amp;BASE[[#This Row],[TipoEvaluacion]]</f>
        <v>EDUARDO ALONSO DE JESUS SILVA ZUÑIGAEVALUACIÓN</v>
      </c>
      <c r="R893">
        <v>2</v>
      </c>
      <c r="S893" t="s">
        <v>4</v>
      </c>
      <c r="T893" t="s">
        <v>21</v>
      </c>
      <c r="U893" s="17">
        <v>2</v>
      </c>
      <c r="V893" s="17" t="str" cm="1">
        <f t="array" ref="V893">_xlfn.IFS(U893=0,"Prenovato",U893=1,"Novato",U893=2,"Principiante avanzado",U893=3,"Competente",U893=4,"Proficiente",U893=5,"Master")</f>
        <v>Principiante avanzado</v>
      </c>
      <c r="W893" s="17">
        <v>3</v>
      </c>
      <c r="X893" s="17" t="str" cm="1">
        <f t="array" ref="X893">_xlfn.IFS(W893=0,"No evidenciado",W893=1,"Novato",W893=2,"Principiante avanzado",W893=3,"Competente",W893=4,"Proficiente",W893=5,"Master")</f>
        <v>Competente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3</v>
      </c>
      <c r="AB893" s="17" t="str" cm="1">
        <f t="array" ref="AB893">_xlfn.IFS(AA893=0,"No evidenciado",AA893=1,"Novato",AA893=2,"Principiante avanzado",AA893=3,"Competente",AA893=4,"Proficiente",AA893=5,"Master")</f>
        <v>Competente</v>
      </c>
      <c r="AC893" s="17">
        <v>2</v>
      </c>
      <c r="AD893" s="17" t="str" cm="1">
        <f t="array" ref="AD893">_xlfn.IFS(AC893=0,"Prenovato",AC893=1,"Novato",AC893=2,"Principiante avanzado",AC893=3,"Competente",AC893=4,"Proficiente",AC893=5,"Master")</f>
        <v>Principiante avanzado</v>
      </c>
      <c r="AE893" s="17" t="s">
        <v>326</v>
      </c>
    </row>
    <row r="894" spans="1:31" x14ac:dyDescent="0.25">
      <c r="A894" t="s">
        <v>205</v>
      </c>
      <c r="B894" t="s">
        <v>211</v>
      </c>
      <c r="C894" t="s">
        <v>185</v>
      </c>
      <c r="D894" t="s">
        <v>216</v>
      </c>
      <c r="E894" t="s">
        <v>225</v>
      </c>
      <c r="F894" t="s">
        <v>257</v>
      </c>
      <c r="G894" t="s">
        <v>290</v>
      </c>
      <c r="H894" s="4"/>
      <c r="I894" s="1">
        <f t="shared" ca="1" si="58"/>
        <v>1483</v>
      </c>
      <c r="J894" s="1" t="str">
        <f t="shared" ca="1" si="59"/>
        <v>3. Mayor a 6 meses</v>
      </c>
      <c r="K894" t="str">
        <f t="shared" si="60"/>
        <v>NO</v>
      </c>
      <c r="L894" t="s">
        <v>186</v>
      </c>
      <c r="M894" t="s">
        <v>321</v>
      </c>
      <c r="N894" t="s">
        <v>29</v>
      </c>
      <c r="O894" t="s">
        <v>29</v>
      </c>
      <c r="P894" t="str">
        <f t="shared" si="61"/>
        <v>EDUARDO ALONSO DE JESUS SILVA ZUÑIGAInnovaciónEVALUACIÓN</v>
      </c>
      <c r="Q894" t="str">
        <f>BASE[[#This Row],[NombresCalificado]]&amp;BASE[[#This Row],[TipoEvaluacion]]</f>
        <v>EDUARDO ALONSO DE JESUS SILVA ZUÑIGAEVALUACIÓN</v>
      </c>
      <c r="R894">
        <v>2</v>
      </c>
      <c r="S894" t="s">
        <v>4</v>
      </c>
      <c r="T894" t="s">
        <v>21</v>
      </c>
      <c r="U894" s="17">
        <v>2</v>
      </c>
      <c r="V894" s="17" t="str" cm="1">
        <f t="array" ref="V894">_xlfn.IFS(U894=0,"Prenovato",U894=1,"Novato",U894=2,"Principiante avanzado",U894=3,"Competente",U894=4,"Proficiente",U894=5,"Master")</f>
        <v>Principiante avanzado</v>
      </c>
      <c r="W894" s="17">
        <v>3</v>
      </c>
      <c r="X894" s="17" t="str" cm="1">
        <f t="array" ref="X894">_xlfn.IFS(W894=0,"No evidenciado",W894=1,"Novato",W894=2,"Principiante avanzado",W894=3,"Competente",W894=4,"Proficiente",W894=5,"Master")</f>
        <v>Competente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3</v>
      </c>
      <c r="AB894" s="17" t="str" cm="1">
        <f t="array" ref="AB894">_xlfn.IFS(AA894=0,"No evidenciado",AA894=1,"Novato",AA894=2,"Principiante avanzado",AA894=3,"Competente",AA894=4,"Proficiente",AA894=5,"Master")</f>
        <v>Competente</v>
      </c>
      <c r="AC894" s="17">
        <v>2</v>
      </c>
      <c r="AD894" s="17" t="str" cm="1">
        <f t="array" ref="AD894">_xlfn.IFS(AC894=0,"Prenovato",AC894=1,"Novato",AC894=2,"Principiante avanzado",AC894=3,"Competente",AC894=4,"Proficiente",AC894=5,"Master")</f>
        <v>Principiante avanzado</v>
      </c>
      <c r="AE894" s="17" t="s">
        <v>326</v>
      </c>
    </row>
    <row r="895" spans="1:31" x14ac:dyDescent="0.25">
      <c r="A895" t="s">
        <v>205</v>
      </c>
      <c r="B895" t="s">
        <v>211</v>
      </c>
      <c r="C895" t="s">
        <v>185</v>
      </c>
      <c r="D895" t="s">
        <v>216</v>
      </c>
      <c r="E895" t="s">
        <v>225</v>
      </c>
      <c r="F895" t="s">
        <v>257</v>
      </c>
      <c r="G895" t="s">
        <v>290</v>
      </c>
      <c r="H895" s="4"/>
      <c r="I895" s="1">
        <f t="shared" ca="1" si="58"/>
        <v>1483</v>
      </c>
      <c r="J895" s="1" t="str">
        <f t="shared" ca="1" si="59"/>
        <v>3. Mayor a 6 meses</v>
      </c>
      <c r="K895" t="str">
        <f t="shared" si="60"/>
        <v>NO</v>
      </c>
      <c r="L895" t="s">
        <v>186</v>
      </c>
      <c r="M895" t="s">
        <v>198</v>
      </c>
      <c r="N895" t="s">
        <v>187</v>
      </c>
      <c r="O895" t="s">
        <v>188</v>
      </c>
      <c r="P895" t="str">
        <f t="shared" si="61"/>
        <v>EDUARDO ALONSO DE JESUS SILVA ZUÑIGACaptura de valorEVALUACIÓN</v>
      </c>
      <c r="Q895" t="str">
        <f>BASE[[#This Row],[NombresCalificado]]&amp;BASE[[#This Row],[TipoEvaluacion]]</f>
        <v>EDUARDO ALONSO DE JESUS SILVA ZUÑIGAEVALUACIÓN</v>
      </c>
      <c r="R895">
        <v>2</v>
      </c>
      <c r="S895" t="s">
        <v>4</v>
      </c>
      <c r="T895" t="s">
        <v>21</v>
      </c>
      <c r="U895" s="17">
        <v>2</v>
      </c>
      <c r="V895" s="17" t="str" cm="1">
        <f t="array" ref="V895">_xlfn.IFS(U895=0,"Prenovato",U895=1,"Novato",U895=2,"Principiante avanzado",U895=3,"Competente",U895=4,"Proficiente",U895=5,"Master")</f>
        <v>Principiante avanzado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3</v>
      </c>
      <c r="AB895" s="17" t="str" cm="1">
        <f t="array" ref="AB895">_xlfn.IFS(AA895=0,"No evidenciado",AA895=1,"Novato",AA895=2,"Principiante avanzado",AA895=3,"Competente",AA895=4,"Proficiente",AA895=5,"Master")</f>
        <v>Competente</v>
      </c>
      <c r="AC895" s="17">
        <v>2</v>
      </c>
      <c r="AD895" s="17" t="str" cm="1">
        <f t="array" ref="AD895">_xlfn.IFS(AC895=0,"Prenovato",AC895=1,"Novato",AC895=2,"Principiante avanzado",AC895=3,"Competente",AC895=4,"Proficiente",AC895=5,"Master")</f>
        <v>Principiante avanzado</v>
      </c>
      <c r="AE895" s="17" t="s">
        <v>326</v>
      </c>
    </row>
    <row r="896" spans="1:31" x14ac:dyDescent="0.25">
      <c r="A896" t="s">
        <v>205</v>
      </c>
      <c r="B896" t="s">
        <v>211</v>
      </c>
      <c r="C896" t="s">
        <v>185</v>
      </c>
      <c r="D896" t="s">
        <v>216</v>
      </c>
      <c r="E896" t="s">
        <v>225</v>
      </c>
      <c r="F896" t="s">
        <v>257</v>
      </c>
      <c r="G896" t="s">
        <v>290</v>
      </c>
      <c r="H896" s="4"/>
      <c r="I896" s="1">
        <f t="shared" ca="1" si="58"/>
        <v>1483</v>
      </c>
      <c r="J896" s="1" t="str">
        <f t="shared" ca="1" si="59"/>
        <v>3. Mayor a 6 meses</v>
      </c>
      <c r="K896" t="str">
        <f t="shared" si="60"/>
        <v>NO</v>
      </c>
      <c r="L896" t="s">
        <v>186</v>
      </c>
      <c r="M896" t="s">
        <v>323</v>
      </c>
      <c r="N896" t="s">
        <v>188</v>
      </c>
      <c r="O896" t="s">
        <v>188</v>
      </c>
      <c r="P896" t="str">
        <f t="shared" si="61"/>
        <v>EDUARDO ALONSO DE JESUS SILVA ZUÑIGAPrincipios de seguridadEVALUACIÓN</v>
      </c>
      <c r="Q896" t="str">
        <f>BASE[[#This Row],[NombresCalificado]]&amp;BASE[[#This Row],[TipoEvaluacion]]</f>
        <v>EDUARDO ALONSO DE JESUS SILVA ZUÑIGAEVALUACIÓN</v>
      </c>
      <c r="R896">
        <v>2</v>
      </c>
      <c r="S896" t="s">
        <v>4</v>
      </c>
      <c r="T896" t="s">
        <v>21</v>
      </c>
      <c r="U896" s="17">
        <v>2</v>
      </c>
      <c r="V896" s="17" t="str" cm="1">
        <f t="array" ref="V896">_xlfn.IFS(U896=0,"Prenovato",U896=1,"Novato",U896=2,"Principiante avanzado",U896=3,"Competente",U896=4,"Proficiente",U896=5,"Master")</f>
        <v>Principiante avanzado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3</v>
      </c>
      <c r="AB896" s="17" t="str" cm="1">
        <f t="array" ref="AB896">_xlfn.IFS(AA896=0,"No evidenciado",AA896=1,"Novato",AA896=2,"Principiante avanzado",AA896=3,"Competente",AA896=4,"Proficiente",AA896=5,"Master")</f>
        <v>Competente</v>
      </c>
      <c r="AC896" s="17">
        <v>2</v>
      </c>
      <c r="AD896" s="17" t="str" cm="1">
        <f t="array" ref="AD896">_xlfn.IFS(AC896=0,"Prenovato",AC896=1,"Novato",AC896=2,"Principiante avanzado",AC896=3,"Competente",AC896=4,"Proficiente",AC896=5,"Master")</f>
        <v>Principiante avanzado</v>
      </c>
      <c r="AE896" s="17" t="s">
        <v>326</v>
      </c>
    </row>
    <row r="897" spans="1:31" x14ac:dyDescent="0.25">
      <c r="A897" t="s">
        <v>205</v>
      </c>
      <c r="B897" t="s">
        <v>211</v>
      </c>
      <c r="C897" t="s">
        <v>185</v>
      </c>
      <c r="D897" t="s">
        <v>216</v>
      </c>
      <c r="E897" t="s">
        <v>225</v>
      </c>
      <c r="F897" t="s">
        <v>257</v>
      </c>
      <c r="G897" t="s">
        <v>290</v>
      </c>
      <c r="H897" s="4"/>
      <c r="I897" s="1">
        <f t="shared" ca="1" si="58"/>
        <v>1483</v>
      </c>
      <c r="J897" s="1" t="str">
        <f t="shared" ca="1" si="59"/>
        <v>3. Mayor a 6 meses</v>
      </c>
      <c r="K897" t="str">
        <f t="shared" si="60"/>
        <v>NO</v>
      </c>
      <c r="L897" t="s">
        <v>186</v>
      </c>
      <c r="M897" t="s">
        <v>322</v>
      </c>
      <c r="N897" t="s">
        <v>29</v>
      </c>
      <c r="O897" t="s">
        <v>29</v>
      </c>
      <c r="P897" t="str">
        <f t="shared" si="61"/>
        <v>EDUARDO ALONSO DE JESUS SILVA ZUÑIGAModelos BancariosEVALUACIÓN</v>
      </c>
      <c r="Q897" t="str">
        <f>BASE[[#This Row],[NombresCalificado]]&amp;BASE[[#This Row],[TipoEvaluacion]]</f>
        <v>EDUARDO ALONSO DE JESUS SILVA ZUÑIGAEVALUACIÓN</v>
      </c>
      <c r="R897">
        <v>3</v>
      </c>
      <c r="S897" t="s">
        <v>5</v>
      </c>
      <c r="T897" t="s">
        <v>21</v>
      </c>
      <c r="U897" s="17">
        <v>2</v>
      </c>
      <c r="V897" s="17" t="str" cm="1">
        <f t="array" ref="V897">_xlfn.IFS(U897=0,"Prenovato",U897=1,"Novato",U897=2,"Principiante avanzado",U897=3,"Competente",U897=4,"Proficiente",U897=5,"Master")</f>
        <v>Principiante avanzado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3</v>
      </c>
      <c r="AB897" s="17" t="str" cm="1">
        <f t="array" ref="AB897">_xlfn.IFS(AA897=0,"No evidenciado",AA897=1,"Novato",AA897=2,"Principiante avanzado",AA897=3,"Competente",AA897=4,"Proficiente",AA897=5,"Master")</f>
        <v>Competente</v>
      </c>
      <c r="AC897" s="17">
        <v>2</v>
      </c>
      <c r="AD897" s="17" t="str" cm="1">
        <f t="array" ref="AD897">_xlfn.IFS(AC897=0,"Prenovato",AC897=1,"Novato",AC897=2,"Principiante avanzado",AC897=3,"Competente",AC897=4,"Proficiente",AC897=5,"Master")</f>
        <v>Principiante avanzado</v>
      </c>
      <c r="AE897" s="17" t="s">
        <v>326</v>
      </c>
    </row>
    <row r="898" spans="1:31" x14ac:dyDescent="0.25">
      <c r="A898" t="s">
        <v>205</v>
      </c>
      <c r="B898" t="s">
        <v>211</v>
      </c>
      <c r="C898" t="s">
        <v>185</v>
      </c>
      <c r="D898" t="s">
        <v>216</v>
      </c>
      <c r="E898" t="s">
        <v>225</v>
      </c>
      <c r="F898" t="s">
        <v>257</v>
      </c>
      <c r="G898" t="s">
        <v>290</v>
      </c>
      <c r="H898" s="4"/>
      <c r="I898" s="1">
        <f t="shared" ca="1" si="58"/>
        <v>1483</v>
      </c>
      <c r="J898" s="1" t="str">
        <f t="shared" ca="1" si="59"/>
        <v>3. Mayor a 6 meses</v>
      </c>
      <c r="K898" t="str">
        <f t="shared" si="60"/>
        <v>NO</v>
      </c>
      <c r="L898" t="s">
        <v>186</v>
      </c>
      <c r="M898" t="s">
        <v>323</v>
      </c>
      <c r="N898" t="s">
        <v>188</v>
      </c>
      <c r="O898" t="s">
        <v>188</v>
      </c>
      <c r="P898" t="str">
        <f t="shared" si="61"/>
        <v>EDUARDO ALONSO DE JESUS SILVA ZUÑIGAPrincipios de seguridadEVALUACIÓN</v>
      </c>
      <c r="Q898" t="str">
        <f>BASE[[#This Row],[NombresCalificado]]&amp;BASE[[#This Row],[TipoEvaluacion]]</f>
        <v>EDUARDO ALONSO DE JESUS SILVA ZUÑIGAEVALUACIÓN</v>
      </c>
      <c r="R898">
        <v>2</v>
      </c>
      <c r="S898" t="s">
        <v>4</v>
      </c>
      <c r="T898" t="s">
        <v>21</v>
      </c>
      <c r="U898" s="17">
        <v>2</v>
      </c>
      <c r="V898" s="17" t="str" cm="1">
        <f t="array" ref="V898">_xlfn.IFS(U898=0,"Prenovato",U898=1,"Novato",U898=2,"Principiante avanzado",U898=3,"Competente",U898=4,"Proficiente",U898=5,"Master")</f>
        <v>Principiante avanzado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3</v>
      </c>
      <c r="AB898" s="17" t="str" cm="1">
        <f t="array" ref="AB898">_xlfn.IFS(AA898=0,"No evidenciado",AA898=1,"Novato",AA898=2,"Principiante avanzado",AA898=3,"Competente",AA898=4,"Proficiente",AA898=5,"Master")</f>
        <v>Competente</v>
      </c>
      <c r="AC898" s="17">
        <v>2</v>
      </c>
      <c r="AD898" s="17" t="str" cm="1">
        <f t="array" ref="AD898">_xlfn.IFS(AC898=0,"Prenovato",AC898=1,"Novato",AC898=2,"Principiante avanzado",AC898=3,"Competente",AC898=4,"Proficiente",AC898=5,"Master")</f>
        <v>Principiante avanzado</v>
      </c>
      <c r="AE898" s="17" t="s">
        <v>326</v>
      </c>
    </row>
    <row r="899" spans="1:31" x14ac:dyDescent="0.25">
      <c r="A899" t="s">
        <v>205</v>
      </c>
      <c r="B899" t="s">
        <v>211</v>
      </c>
      <c r="C899" t="s">
        <v>185</v>
      </c>
      <c r="D899" t="s">
        <v>216</v>
      </c>
      <c r="E899" t="s">
        <v>225</v>
      </c>
      <c r="F899" t="s">
        <v>257</v>
      </c>
      <c r="G899" t="s">
        <v>290</v>
      </c>
      <c r="H899" s="4"/>
      <c r="I899" s="1">
        <f t="shared" ca="1" si="58"/>
        <v>1483</v>
      </c>
      <c r="J899" s="1" t="str">
        <f t="shared" ca="1" si="59"/>
        <v>3. Mayor a 6 meses</v>
      </c>
      <c r="K899" t="str">
        <f t="shared" si="60"/>
        <v>NO</v>
      </c>
      <c r="L899" t="s">
        <v>186</v>
      </c>
      <c r="M899" t="s">
        <v>322</v>
      </c>
      <c r="N899" t="s">
        <v>29</v>
      </c>
      <c r="O899" t="s">
        <v>29</v>
      </c>
      <c r="P899" t="str">
        <f t="shared" si="61"/>
        <v>EDUARDO ALONSO DE JESUS SILVA ZUÑIGAModelos BancariosEVALUACIÓN</v>
      </c>
      <c r="Q899" t="str">
        <f>BASE[[#This Row],[NombresCalificado]]&amp;BASE[[#This Row],[TipoEvaluacion]]</f>
        <v>EDUARDO ALONSO DE JESUS SILVA ZUÑIGAEVALUACIÓN</v>
      </c>
      <c r="R899">
        <v>3</v>
      </c>
      <c r="S899" t="s">
        <v>5</v>
      </c>
      <c r="T899" t="s">
        <v>21</v>
      </c>
      <c r="U899" s="17">
        <v>2</v>
      </c>
      <c r="V899" s="17" t="str" cm="1">
        <f t="array" ref="V899">_xlfn.IFS(U899=0,"Prenovato",U899=1,"Novato",U899=2,"Principiante avanzado",U899=3,"Competente",U899=4,"Proficiente",U899=5,"Master")</f>
        <v>Principiante avanzado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3</v>
      </c>
      <c r="AB899" s="17" t="str" cm="1">
        <f t="array" ref="AB899">_xlfn.IFS(AA899=0,"No evidenciado",AA899=1,"Novato",AA899=2,"Principiante avanzado",AA899=3,"Competente",AA899=4,"Proficiente",AA899=5,"Master")</f>
        <v>Competente</v>
      </c>
      <c r="AC899" s="17">
        <v>2</v>
      </c>
      <c r="AD899" s="17" t="str" cm="1">
        <f t="array" ref="AD899">_xlfn.IFS(AC899=0,"Prenovato",AC899=1,"Novato",AC899=2,"Principiante avanzado",AC899=3,"Competente",AC899=4,"Proficiente",AC899=5,"Master")</f>
        <v>Principiante avanzado</v>
      </c>
      <c r="AE899" s="17" t="s">
        <v>326</v>
      </c>
    </row>
    <row r="900" spans="1:31" x14ac:dyDescent="0.25">
      <c r="A900" t="s">
        <v>205</v>
      </c>
      <c r="B900" t="s">
        <v>211</v>
      </c>
      <c r="C900" t="s">
        <v>185</v>
      </c>
      <c r="D900" t="s">
        <v>216</v>
      </c>
      <c r="E900" t="s">
        <v>225</v>
      </c>
      <c r="F900" t="s">
        <v>257</v>
      </c>
      <c r="G900" t="s">
        <v>290</v>
      </c>
      <c r="H900" s="4"/>
      <c r="I900" s="1">
        <f t="shared" ca="1" si="58"/>
        <v>1483</v>
      </c>
      <c r="J900" s="1" t="str">
        <f t="shared" ca="1" si="59"/>
        <v>3. Mayor a 6 meses</v>
      </c>
      <c r="K900" t="str">
        <f t="shared" si="60"/>
        <v>NO</v>
      </c>
      <c r="L900" t="s">
        <v>186</v>
      </c>
      <c r="M900" t="s">
        <v>324</v>
      </c>
      <c r="N900" t="s">
        <v>29</v>
      </c>
      <c r="O900" t="s">
        <v>29</v>
      </c>
      <c r="P900" t="str">
        <f t="shared" si="61"/>
        <v>EDUARDO ALONSO DE JESUS SILVA ZUÑIGAFrameworks de arquitectura empresarialEVALUACIÓN</v>
      </c>
      <c r="Q900" t="str">
        <f>BASE[[#This Row],[NombresCalificado]]&amp;BASE[[#This Row],[TipoEvaluacion]]</f>
        <v>EDUARDO ALONSO DE JESUS SILVA ZUÑIGAEVALUACIÓN</v>
      </c>
      <c r="R900">
        <v>3</v>
      </c>
      <c r="S900" t="s">
        <v>5</v>
      </c>
      <c r="T900" t="s">
        <v>21</v>
      </c>
      <c r="U900" s="17">
        <v>2</v>
      </c>
      <c r="V900" s="17" t="str" cm="1">
        <f t="array" ref="V900">_xlfn.IFS(U900=0,"Prenovato",U900=1,"Novato",U900=2,"Principiante avanzado",U900=3,"Competente",U900=4,"Proficiente",U900=5,"Master")</f>
        <v>Principiante avanzado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3</v>
      </c>
      <c r="AB900" s="17" t="str" cm="1">
        <f t="array" ref="AB900">_xlfn.IFS(AA900=0,"No evidenciado",AA900=1,"Novato",AA900=2,"Principiante avanzado",AA900=3,"Competente",AA900=4,"Proficiente",AA900=5,"Master")</f>
        <v>Competente</v>
      </c>
      <c r="AC900" s="17">
        <v>2</v>
      </c>
      <c r="AD900" s="17" t="str" cm="1">
        <f t="array" ref="AD900">_xlfn.IFS(AC900=0,"Prenovato",AC900=1,"Novato",AC900=2,"Principiante avanzado",AC900=3,"Competente",AC900=4,"Proficiente",AC900=5,"Master")</f>
        <v>Principiante avanzado</v>
      </c>
      <c r="AE900" s="17" t="s">
        <v>326</v>
      </c>
    </row>
    <row r="901" spans="1:31" x14ac:dyDescent="0.25">
      <c r="A901" t="s">
        <v>205</v>
      </c>
      <c r="B901" t="s">
        <v>211</v>
      </c>
      <c r="C901" t="s">
        <v>185</v>
      </c>
      <c r="D901" t="s">
        <v>216</v>
      </c>
      <c r="E901" t="s">
        <v>225</v>
      </c>
      <c r="F901" t="s">
        <v>257</v>
      </c>
      <c r="G901" t="s">
        <v>290</v>
      </c>
      <c r="H901" s="4"/>
      <c r="I901" s="1">
        <f t="shared" ca="1" si="58"/>
        <v>1483</v>
      </c>
      <c r="J901" s="1" t="str">
        <f t="shared" ca="1" si="59"/>
        <v>3. Mayor a 6 meses</v>
      </c>
      <c r="K901" t="str">
        <f t="shared" si="60"/>
        <v>NO</v>
      </c>
      <c r="L901" t="s">
        <v>186</v>
      </c>
      <c r="M901" t="s">
        <v>324</v>
      </c>
      <c r="N901" t="s">
        <v>29</v>
      </c>
      <c r="O901" t="s">
        <v>29</v>
      </c>
      <c r="P901" t="str">
        <f t="shared" si="61"/>
        <v>EDUARDO ALONSO DE JESUS SILVA ZUÑIGAFrameworks de arquitectura empresarialEVALUACIÓN</v>
      </c>
      <c r="Q901" t="str">
        <f>BASE[[#This Row],[NombresCalificado]]&amp;BASE[[#This Row],[TipoEvaluacion]]</f>
        <v>EDUARDO ALONSO DE JESUS SILVA ZUÑIGAEVALUACIÓN</v>
      </c>
      <c r="R901">
        <v>3</v>
      </c>
      <c r="S901" t="s">
        <v>5</v>
      </c>
      <c r="T901" t="s">
        <v>21</v>
      </c>
      <c r="U901" s="17">
        <v>2</v>
      </c>
      <c r="V901" s="17" t="str" cm="1">
        <f t="array" ref="V901">_xlfn.IFS(U901=0,"Prenovato",U901=1,"Novato",U901=2,"Principiante avanzado",U901=3,"Competente",U901=4,"Proficiente",U901=5,"Master")</f>
        <v>Principiante avanzado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3</v>
      </c>
      <c r="AB901" s="17" t="str" cm="1">
        <f t="array" ref="AB901">_xlfn.IFS(AA901=0,"No evidenciado",AA901=1,"Novato",AA901=2,"Principiante avanzado",AA901=3,"Competente",AA901=4,"Proficiente",AA901=5,"Master")</f>
        <v>Competente</v>
      </c>
      <c r="AC901" s="17">
        <v>2</v>
      </c>
      <c r="AD901" s="17" t="str" cm="1">
        <f t="array" ref="AD901">_xlfn.IFS(AC901=0,"Prenovato",AC901=1,"Novato",AC901=2,"Principiante avanzado",AC901=3,"Competente",AC901=4,"Proficiente",AC901=5,"Master")</f>
        <v>Principiante avanzado</v>
      </c>
      <c r="AE901" s="17" t="s">
        <v>326</v>
      </c>
    </row>
    <row r="902" spans="1:31" x14ac:dyDescent="0.25">
      <c r="A902" t="s">
        <v>205</v>
      </c>
      <c r="B902" t="s">
        <v>211</v>
      </c>
      <c r="C902" t="s">
        <v>185</v>
      </c>
      <c r="D902" t="s">
        <v>216</v>
      </c>
      <c r="E902" t="s">
        <v>225</v>
      </c>
      <c r="F902" t="s">
        <v>257</v>
      </c>
      <c r="G902" t="s">
        <v>290</v>
      </c>
      <c r="H902" s="4"/>
      <c r="I902" s="1">
        <f t="shared" ca="1" si="58"/>
        <v>1483</v>
      </c>
      <c r="J902" s="1" t="str">
        <f t="shared" ca="1" si="59"/>
        <v>3. Mayor a 6 meses</v>
      </c>
      <c r="K902" t="str">
        <f t="shared" si="60"/>
        <v>NO</v>
      </c>
      <c r="L902" t="s">
        <v>186</v>
      </c>
      <c r="M902" t="s">
        <v>193</v>
      </c>
      <c r="N902" t="s">
        <v>188</v>
      </c>
      <c r="O902" t="s">
        <v>188</v>
      </c>
      <c r="P902" t="str">
        <f t="shared" si="61"/>
        <v>EDUARDO ALONSO DE JESUS SILVA ZUÑIGACloudEVALUACIÓN</v>
      </c>
      <c r="Q902" t="str">
        <f>BASE[[#This Row],[NombresCalificado]]&amp;BASE[[#This Row],[TipoEvaluacion]]</f>
        <v>EDUARDO ALONSO DE JESUS SILVA ZUÑIGAEVALUACIÓN</v>
      </c>
      <c r="R902">
        <v>1</v>
      </c>
      <c r="S902" t="s">
        <v>6</v>
      </c>
      <c r="T902" t="s">
        <v>21</v>
      </c>
      <c r="U902" s="17">
        <v>2</v>
      </c>
      <c r="V902" s="17" t="str" cm="1">
        <f t="array" ref="V902">_xlfn.IFS(U902=0,"Prenovato",U902=1,"Novato",U902=2,"Principiante avanzado",U902=3,"Competente",U902=4,"Proficiente",U902=5,"Master")</f>
        <v>Principiante avanzado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3</v>
      </c>
      <c r="AB902" s="17" t="str" cm="1">
        <f t="array" ref="AB902">_xlfn.IFS(AA902=0,"No evidenciado",AA902=1,"Novato",AA902=2,"Principiante avanzado",AA902=3,"Competente",AA902=4,"Proficiente",AA902=5,"Master")</f>
        <v>Competente</v>
      </c>
      <c r="AC902" s="17">
        <v>2</v>
      </c>
      <c r="AD902" s="17" t="str" cm="1">
        <f t="array" ref="AD902">_xlfn.IFS(AC902=0,"Prenovato",AC902=1,"Novato",AC902=2,"Principiante avanzado",AC902=3,"Competente",AC902=4,"Proficiente",AC902=5,"Master")</f>
        <v>Principiante avanzado</v>
      </c>
      <c r="AE902" s="17" t="s">
        <v>326</v>
      </c>
    </row>
    <row r="903" spans="1:31" x14ac:dyDescent="0.25">
      <c r="A903" t="s">
        <v>205</v>
      </c>
      <c r="B903" t="s">
        <v>211</v>
      </c>
      <c r="C903" t="s">
        <v>185</v>
      </c>
      <c r="D903" t="s">
        <v>216</v>
      </c>
      <c r="E903" t="s">
        <v>225</v>
      </c>
      <c r="F903" t="s">
        <v>257</v>
      </c>
      <c r="G903" t="s">
        <v>290</v>
      </c>
      <c r="H903" s="4"/>
      <c r="I903" s="1">
        <f t="shared" ca="1" si="58"/>
        <v>1483</v>
      </c>
      <c r="J903" s="1" t="str">
        <f t="shared" ca="1" si="59"/>
        <v>3. Mayor a 6 meses</v>
      </c>
      <c r="K903" t="str">
        <f t="shared" si="60"/>
        <v>NO</v>
      </c>
      <c r="L903" t="s">
        <v>186</v>
      </c>
      <c r="M903" t="s">
        <v>193</v>
      </c>
      <c r="N903" t="s">
        <v>188</v>
      </c>
      <c r="O903" t="s">
        <v>188</v>
      </c>
      <c r="P903" t="str">
        <f t="shared" si="61"/>
        <v>EDUARDO ALONSO DE JESUS SILVA ZUÑIGACloudEVALUACIÓN</v>
      </c>
      <c r="Q903" t="str">
        <f>BASE[[#This Row],[NombresCalificado]]&amp;BASE[[#This Row],[TipoEvaluacion]]</f>
        <v>EDUARDO ALONSO DE JESUS SILVA ZUÑIGAEVALUACIÓN</v>
      </c>
      <c r="R903">
        <v>1</v>
      </c>
      <c r="S903" t="s">
        <v>6</v>
      </c>
      <c r="T903" t="s">
        <v>21</v>
      </c>
      <c r="U903" s="17">
        <v>2</v>
      </c>
      <c r="V903" s="17" t="str" cm="1">
        <f t="array" ref="V903">_xlfn.IFS(U903=0,"Prenovato",U903=1,"Novato",U903=2,"Principiante avanzado",U903=3,"Competente",U903=4,"Proficiente",U903=5,"Master")</f>
        <v>Principiante avanzado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3</v>
      </c>
      <c r="AB903" s="17" t="str" cm="1">
        <f t="array" ref="AB903">_xlfn.IFS(AA903=0,"No evidenciado",AA903=1,"Novato",AA903=2,"Principiante avanzado",AA903=3,"Competente",AA903=4,"Proficiente",AA903=5,"Master")</f>
        <v>Competente</v>
      </c>
      <c r="AC903" s="17">
        <v>2</v>
      </c>
      <c r="AD903" s="17" t="str" cm="1">
        <f t="array" ref="AD903">_xlfn.IFS(AC903=0,"Prenovato",AC903=1,"Novato",AC903=2,"Principiante avanzado",AC903=3,"Competente",AC903=4,"Proficiente",AC903=5,"Master")</f>
        <v>Principiante avanzado</v>
      </c>
      <c r="AE903" s="17" t="s">
        <v>326</v>
      </c>
    </row>
    <row r="904" spans="1:31" x14ac:dyDescent="0.25">
      <c r="A904" t="s">
        <v>205</v>
      </c>
      <c r="B904" t="s">
        <v>211</v>
      </c>
      <c r="C904" t="s">
        <v>185</v>
      </c>
      <c r="D904" t="s">
        <v>216</v>
      </c>
      <c r="E904" t="s">
        <v>225</v>
      </c>
      <c r="F904" t="s">
        <v>257</v>
      </c>
      <c r="G904" t="s">
        <v>290</v>
      </c>
      <c r="H904" s="4"/>
      <c r="I904" s="1">
        <f t="shared" ca="1" si="58"/>
        <v>1483</v>
      </c>
      <c r="J904" s="1" t="str">
        <f t="shared" ca="1" si="59"/>
        <v>3. Mayor a 6 meses</v>
      </c>
      <c r="K904" t="str">
        <f t="shared" si="60"/>
        <v>NO</v>
      </c>
      <c r="L904" t="s">
        <v>186</v>
      </c>
      <c r="M904" t="s">
        <v>313</v>
      </c>
      <c r="N904" t="s">
        <v>188</v>
      </c>
      <c r="O904" t="s">
        <v>188</v>
      </c>
      <c r="P904" t="str">
        <f t="shared" si="61"/>
        <v>EDUARDO ALONSO DE JESUS SILVA ZUÑIGAPatrones de arquitectura tecnológicaEVALUACIÓN</v>
      </c>
      <c r="Q904" t="str">
        <f>BASE[[#This Row],[NombresCalificado]]&amp;BASE[[#This Row],[TipoEvaluacion]]</f>
        <v>EDUARDO ALONSO DE JESUS SILVA ZUÑIGAEVALUACIÓN</v>
      </c>
      <c r="R904">
        <v>2</v>
      </c>
      <c r="S904" t="s">
        <v>4</v>
      </c>
      <c r="T904" t="s">
        <v>21</v>
      </c>
      <c r="U904" s="17">
        <v>2</v>
      </c>
      <c r="V904" s="17" t="str" cm="1">
        <f t="array" ref="V904">_xlfn.IFS(U904=0,"Prenovato",U904=1,"Novato",U904=2,"Principiante avanzado",U904=3,"Competente",U904=4,"Proficiente",U904=5,"Master")</f>
        <v>Principiante avanzado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2</v>
      </c>
      <c r="AD904" s="17" t="str" cm="1">
        <f t="array" ref="AD904">_xlfn.IFS(AC904=0,"Prenovato",AC904=1,"Novato",AC904=2,"Principiante avanzado",AC904=3,"Competente",AC904=4,"Proficiente",AC904=5,"Master")</f>
        <v>Principiante avanzado</v>
      </c>
      <c r="AE904" s="17" t="s">
        <v>326</v>
      </c>
    </row>
    <row r="905" spans="1:31" x14ac:dyDescent="0.25">
      <c r="A905" t="s">
        <v>205</v>
      </c>
      <c r="B905" t="s">
        <v>211</v>
      </c>
      <c r="C905" t="s">
        <v>185</v>
      </c>
      <c r="D905" t="s">
        <v>216</v>
      </c>
      <c r="E905" t="s">
        <v>225</v>
      </c>
      <c r="F905" t="s">
        <v>257</v>
      </c>
      <c r="G905" t="s">
        <v>290</v>
      </c>
      <c r="H905" s="4"/>
      <c r="I905" s="1">
        <f t="shared" ca="1" si="58"/>
        <v>1483</v>
      </c>
      <c r="J905" s="1" t="str">
        <f t="shared" ca="1" si="59"/>
        <v>3. Mayor a 6 meses</v>
      </c>
      <c r="K905" t="str">
        <f t="shared" si="60"/>
        <v>NO</v>
      </c>
      <c r="L905" t="s">
        <v>186</v>
      </c>
      <c r="M905" t="s">
        <v>313</v>
      </c>
      <c r="N905" t="s">
        <v>188</v>
      </c>
      <c r="O905" t="s">
        <v>188</v>
      </c>
      <c r="P905" t="str">
        <f t="shared" si="61"/>
        <v>EDUARDO ALONSO DE JESUS SILVA ZUÑIGAPatrones de arquitectura tecnológicaEVALUACIÓN</v>
      </c>
      <c r="Q905" t="str">
        <f>BASE[[#This Row],[NombresCalificado]]&amp;BASE[[#This Row],[TipoEvaluacion]]</f>
        <v>EDUARDO ALONSO DE JESUS SILVA ZUÑIGAEVALUACIÓN</v>
      </c>
      <c r="R905">
        <v>2</v>
      </c>
      <c r="S905" t="s">
        <v>4</v>
      </c>
      <c r="T905" t="s">
        <v>21</v>
      </c>
      <c r="U905" s="17">
        <v>2</v>
      </c>
      <c r="V905" s="17" t="str" cm="1">
        <f t="array" ref="V905">_xlfn.IFS(U905=0,"Prenovato",U905=1,"Novato",U905=2,"Principiante avanzado",U905=3,"Competente",U905=4,"Proficiente",U905=5,"Master")</f>
        <v>Principiante avanzado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2</v>
      </c>
      <c r="AD905" s="17" t="str" cm="1">
        <f t="array" ref="AD905">_xlfn.IFS(AC905=0,"Prenovato",AC905=1,"Novato",AC905=2,"Principiante avanzado",AC905=3,"Competente",AC905=4,"Proficiente",AC905=5,"Master")</f>
        <v>Principiante avanzado</v>
      </c>
      <c r="AE905" s="17" t="s">
        <v>326</v>
      </c>
    </row>
    <row r="906" spans="1:31" x14ac:dyDescent="0.25">
      <c r="A906" t="s">
        <v>205</v>
      </c>
      <c r="B906" t="s">
        <v>211</v>
      </c>
      <c r="C906" t="s">
        <v>185</v>
      </c>
      <c r="D906" t="s">
        <v>216</v>
      </c>
      <c r="E906" t="s">
        <v>225</v>
      </c>
      <c r="F906" t="s">
        <v>257</v>
      </c>
      <c r="G906" t="s">
        <v>290</v>
      </c>
      <c r="H906" s="4"/>
      <c r="I906" s="1">
        <f t="shared" ca="1" si="58"/>
        <v>1483</v>
      </c>
      <c r="J906" s="1" t="str">
        <f t="shared" ca="1" si="59"/>
        <v>3. Mayor a 6 meses</v>
      </c>
      <c r="K906" t="str">
        <f t="shared" si="60"/>
        <v>NO</v>
      </c>
      <c r="L906" t="s">
        <v>186</v>
      </c>
      <c r="M906" t="s">
        <v>314</v>
      </c>
      <c r="N906" t="s">
        <v>187</v>
      </c>
      <c r="O906" t="s">
        <v>188</v>
      </c>
      <c r="P906" t="str">
        <f t="shared" si="61"/>
        <v>EDUARDO ALONSO DE JESUS SILVA ZUÑIGASoluciones de industriaEVALUACIÓN</v>
      </c>
      <c r="Q906" t="str">
        <f>BASE[[#This Row],[NombresCalificado]]&amp;BASE[[#This Row],[TipoEvaluacion]]</f>
        <v>EDUARDO ALONSO DE JESUS SILVA ZUÑIGAEVALUACIÓN</v>
      </c>
      <c r="R906">
        <v>2</v>
      </c>
      <c r="S906" t="s">
        <v>4</v>
      </c>
      <c r="T906" t="s">
        <v>21</v>
      </c>
      <c r="U906" s="17">
        <v>2</v>
      </c>
      <c r="V906" s="17" t="str" cm="1">
        <f t="array" ref="V906">_xlfn.IFS(U906=0,"Prenovato",U906=1,"Novato",U906=2,"Principiante avanzado",U906=3,"Competente",U906=4,"Proficiente",U906=5,"Master")</f>
        <v>Principiante avanzado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2</v>
      </c>
      <c r="AD906" s="17" t="str" cm="1">
        <f t="array" ref="AD906">_xlfn.IFS(AC906=0,"Prenovato",AC906=1,"Novato",AC906=2,"Principiante avanzado",AC906=3,"Competente",AC906=4,"Proficiente",AC906=5,"Master")</f>
        <v>Principiante avanzado</v>
      </c>
      <c r="AE906" s="17" t="s">
        <v>326</v>
      </c>
    </row>
    <row r="907" spans="1:31" x14ac:dyDescent="0.25">
      <c r="A907" t="s">
        <v>205</v>
      </c>
      <c r="B907" t="s">
        <v>211</v>
      </c>
      <c r="C907" t="s">
        <v>185</v>
      </c>
      <c r="D907" t="s">
        <v>216</v>
      </c>
      <c r="E907" t="s">
        <v>225</v>
      </c>
      <c r="F907" t="s">
        <v>257</v>
      </c>
      <c r="G907" t="s">
        <v>290</v>
      </c>
      <c r="H907" s="4"/>
      <c r="I907" s="1">
        <f t="shared" ca="1" si="58"/>
        <v>1483</v>
      </c>
      <c r="J907" s="1" t="str">
        <f t="shared" ca="1" si="59"/>
        <v>3. Mayor a 6 meses</v>
      </c>
      <c r="K907" t="str">
        <f t="shared" si="60"/>
        <v>NO</v>
      </c>
      <c r="L907" t="s">
        <v>186</v>
      </c>
      <c r="M907" t="s">
        <v>197</v>
      </c>
      <c r="N907" t="s">
        <v>187</v>
      </c>
      <c r="O907" t="s">
        <v>188</v>
      </c>
      <c r="P907" t="str">
        <f t="shared" si="61"/>
        <v>EDUARDO ALONSO DE JESUS SILVA ZUÑIGAArquitectura de datos BCPEVALUACIÓN</v>
      </c>
      <c r="Q907" t="str">
        <f>BASE[[#This Row],[NombresCalificado]]&amp;BASE[[#This Row],[TipoEvaluacion]]</f>
        <v>EDUARDO ALONSO DE JESUS SILVA ZUÑIGAEVALUACIÓN</v>
      </c>
      <c r="R907">
        <v>2</v>
      </c>
      <c r="S907" t="s">
        <v>4</v>
      </c>
      <c r="T907" t="s">
        <v>21</v>
      </c>
      <c r="U907" s="17">
        <v>2</v>
      </c>
      <c r="V907" s="17" t="str" cm="1">
        <f t="array" ref="V907">_xlfn.IFS(U907=0,"Prenovato",U907=1,"Novato",U907=2,"Principiante avanzado",U907=3,"Competente",U907=4,"Proficiente",U907=5,"Master")</f>
        <v>Principiante avanzado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2</v>
      </c>
      <c r="AD907" s="17" t="str" cm="1">
        <f t="array" ref="AD907">_xlfn.IFS(AC907=0,"Prenovato",AC907=1,"Novato",AC907=2,"Principiante avanzado",AC907=3,"Competente",AC907=4,"Proficiente",AC907=5,"Master")</f>
        <v>Principiante avanzado</v>
      </c>
      <c r="AE907" s="17" t="s">
        <v>326</v>
      </c>
    </row>
    <row r="908" spans="1:31" x14ac:dyDescent="0.25">
      <c r="A908" t="s">
        <v>205</v>
      </c>
      <c r="B908" t="s">
        <v>211</v>
      </c>
      <c r="C908" t="s">
        <v>185</v>
      </c>
      <c r="D908" t="s">
        <v>216</v>
      </c>
      <c r="E908" t="s">
        <v>225</v>
      </c>
      <c r="F908" t="s">
        <v>257</v>
      </c>
      <c r="G908" t="s">
        <v>290</v>
      </c>
      <c r="H908" s="4"/>
      <c r="I908" s="1">
        <f t="shared" ca="1" si="58"/>
        <v>1483</v>
      </c>
      <c r="J908" s="1" t="str">
        <f t="shared" ca="1" si="59"/>
        <v>3. Mayor a 6 meses</v>
      </c>
      <c r="K908" t="str">
        <f t="shared" si="60"/>
        <v>NO</v>
      </c>
      <c r="L908" t="s">
        <v>186</v>
      </c>
      <c r="M908" t="s">
        <v>197</v>
      </c>
      <c r="N908" t="s">
        <v>187</v>
      </c>
      <c r="O908" t="s">
        <v>188</v>
      </c>
      <c r="P908" t="str">
        <f t="shared" si="61"/>
        <v>EDUARDO ALONSO DE JESUS SILVA ZUÑIGAArquitectura de datos BCPEVALUACIÓN</v>
      </c>
      <c r="Q908" t="str">
        <f>BASE[[#This Row],[NombresCalificado]]&amp;BASE[[#This Row],[TipoEvaluacion]]</f>
        <v>EDUARDO ALONSO DE JESUS SILVA ZUÑIGAEVALUACIÓN</v>
      </c>
      <c r="R908">
        <v>2</v>
      </c>
      <c r="S908" t="s">
        <v>4</v>
      </c>
      <c r="T908" t="s">
        <v>21</v>
      </c>
      <c r="U908" s="17">
        <v>2</v>
      </c>
      <c r="V908" s="17" t="str" cm="1">
        <f t="array" ref="V908">_xlfn.IFS(U908=0,"Prenovato",U908=1,"Novato",U908=2,"Principiante avanzado",U908=3,"Competente",U908=4,"Proficiente",U908=5,"Master")</f>
        <v>Principiante avanzado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2</v>
      </c>
      <c r="AD908" s="17" t="str" cm="1">
        <f t="array" ref="AD908">_xlfn.IFS(AC908=0,"Prenovato",AC908=1,"Novato",AC908=2,"Principiante avanzado",AC908=3,"Competente",AC908=4,"Proficiente",AC908=5,"Master")</f>
        <v>Principiante avanzado</v>
      </c>
      <c r="AE908" s="17" t="s">
        <v>326</v>
      </c>
    </row>
    <row r="909" spans="1:31" x14ac:dyDescent="0.25">
      <c r="A909" t="s">
        <v>205</v>
      </c>
      <c r="B909" t="s">
        <v>211</v>
      </c>
      <c r="C909" t="s">
        <v>185</v>
      </c>
      <c r="D909" t="s">
        <v>216</v>
      </c>
      <c r="E909" t="s">
        <v>225</v>
      </c>
      <c r="F909" t="s">
        <v>257</v>
      </c>
      <c r="G909" t="s">
        <v>290</v>
      </c>
      <c r="H909" s="4"/>
      <c r="I909" s="1">
        <f t="shared" ca="1" si="58"/>
        <v>1483</v>
      </c>
      <c r="J909" s="1" t="str">
        <f t="shared" ca="1" si="59"/>
        <v>3. Mayor a 6 meses</v>
      </c>
      <c r="K909" t="str">
        <f t="shared" si="60"/>
        <v>NO</v>
      </c>
      <c r="L909" t="s">
        <v>186</v>
      </c>
      <c r="M909" t="s">
        <v>314</v>
      </c>
      <c r="N909" t="s">
        <v>187</v>
      </c>
      <c r="O909" t="s">
        <v>188</v>
      </c>
      <c r="P909" t="str">
        <f t="shared" si="61"/>
        <v>EDUARDO ALONSO DE JESUS SILVA ZUÑIGASoluciones de industriaEVALUACIÓN</v>
      </c>
      <c r="Q909" t="str">
        <f>BASE[[#This Row],[NombresCalificado]]&amp;BASE[[#This Row],[TipoEvaluacion]]</f>
        <v>EDUARDO ALONSO DE JESUS SILVA ZUÑIGAEVALUACIÓN</v>
      </c>
      <c r="R909">
        <v>2</v>
      </c>
      <c r="S909" t="s">
        <v>4</v>
      </c>
      <c r="T909" t="s">
        <v>21</v>
      </c>
      <c r="U909" s="17">
        <v>2</v>
      </c>
      <c r="V909" s="17" t="str" cm="1">
        <f t="array" ref="V909">_xlfn.IFS(U909=0,"Prenovato",U909=1,"Novato",U909=2,"Principiante avanzado",U909=3,"Competente",U909=4,"Proficiente",U909=5,"Master")</f>
        <v>Principiante avanzado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2</v>
      </c>
      <c r="AD909" s="17" t="str" cm="1">
        <f t="array" ref="AD909">_xlfn.IFS(AC909=0,"Prenovato",AC909=1,"Novato",AC909=2,"Principiante avanzado",AC909=3,"Competente",AC909=4,"Proficiente",AC909=5,"Master")</f>
        <v>Principiante avanzado</v>
      </c>
      <c r="AE909" s="17" t="s">
        <v>326</v>
      </c>
    </row>
    <row r="910" spans="1:31" x14ac:dyDescent="0.25">
      <c r="A910" t="s">
        <v>205</v>
      </c>
      <c r="B910" t="s">
        <v>211</v>
      </c>
      <c r="C910" t="s">
        <v>185</v>
      </c>
      <c r="D910" t="s">
        <v>216</v>
      </c>
      <c r="E910" t="s">
        <v>225</v>
      </c>
      <c r="F910" t="s">
        <v>257</v>
      </c>
      <c r="G910" t="s">
        <v>290</v>
      </c>
      <c r="H910" s="4"/>
      <c r="I910" s="1">
        <f t="shared" ca="1" si="58"/>
        <v>1483</v>
      </c>
      <c r="J910" s="1" t="str">
        <f t="shared" ca="1" si="59"/>
        <v>3. Mayor a 6 meses</v>
      </c>
      <c r="K910" t="str">
        <f t="shared" si="60"/>
        <v>NO</v>
      </c>
      <c r="L910" t="s">
        <v>186</v>
      </c>
      <c r="M910" t="s">
        <v>315</v>
      </c>
      <c r="N910" t="s">
        <v>29</v>
      </c>
      <c r="O910" t="s">
        <v>29</v>
      </c>
      <c r="P910" t="str">
        <f t="shared" si="61"/>
        <v>EDUARDO ALONSO DE JESUS SILVA ZUÑIGAModeladoEVALUACIÓN</v>
      </c>
      <c r="Q910" t="str">
        <f>BASE[[#This Row],[NombresCalificado]]&amp;BASE[[#This Row],[TipoEvaluacion]]</f>
        <v>EDUARDO ALONSO DE JESUS SILVA ZUÑIGAEVALUACIÓN</v>
      </c>
      <c r="R910">
        <v>3</v>
      </c>
      <c r="S910" t="s">
        <v>5</v>
      </c>
      <c r="T910" t="s">
        <v>21</v>
      </c>
      <c r="U910" s="17">
        <v>2</v>
      </c>
      <c r="V910" s="17" t="str" cm="1">
        <f t="array" ref="V910">_xlfn.IFS(U910=0,"Prenovato",U910=1,"Novato",U910=2,"Principiante avanzado",U910=3,"Competente",U910=4,"Proficiente",U910=5,"Master")</f>
        <v>Principiante avanzado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2</v>
      </c>
      <c r="AD910" s="17" t="str" cm="1">
        <f t="array" ref="AD910">_xlfn.IFS(AC910=0,"Prenovato",AC910=1,"Novato",AC910=2,"Principiante avanzado",AC910=3,"Competente",AC910=4,"Proficiente",AC910=5,"Master")</f>
        <v>Principiante avanzado</v>
      </c>
      <c r="AE910" s="17" t="s">
        <v>326</v>
      </c>
    </row>
    <row r="911" spans="1:31" x14ac:dyDescent="0.25">
      <c r="A911" t="s">
        <v>205</v>
      </c>
      <c r="B911" t="s">
        <v>211</v>
      </c>
      <c r="C911" t="s">
        <v>185</v>
      </c>
      <c r="D911" t="s">
        <v>216</v>
      </c>
      <c r="E911" t="s">
        <v>225</v>
      </c>
      <c r="F911" t="s">
        <v>257</v>
      </c>
      <c r="G911" t="s">
        <v>290</v>
      </c>
      <c r="H911" s="4"/>
      <c r="I911" s="1">
        <f t="shared" ca="1" si="58"/>
        <v>1483</v>
      </c>
      <c r="J911" s="1" t="str">
        <f t="shared" ca="1" si="59"/>
        <v>3. Mayor a 6 meses</v>
      </c>
      <c r="K911" t="str">
        <f t="shared" si="60"/>
        <v>NO</v>
      </c>
      <c r="L911" t="s">
        <v>186</v>
      </c>
      <c r="M911" t="s">
        <v>315</v>
      </c>
      <c r="N911" t="s">
        <v>29</v>
      </c>
      <c r="O911" t="s">
        <v>29</v>
      </c>
      <c r="P911" t="str">
        <f t="shared" si="61"/>
        <v>EDUARDO ALONSO DE JESUS SILVA ZUÑIGAModeladoEVALUACIÓN</v>
      </c>
      <c r="Q911" t="str">
        <f>BASE[[#This Row],[NombresCalificado]]&amp;BASE[[#This Row],[TipoEvaluacion]]</f>
        <v>EDUARDO ALONSO DE JESUS SILVA ZUÑIGAEVALUACIÓN</v>
      </c>
      <c r="R911">
        <v>3</v>
      </c>
      <c r="S911" t="s">
        <v>5</v>
      </c>
      <c r="T911" t="s">
        <v>21</v>
      </c>
      <c r="U911" s="17">
        <v>2</v>
      </c>
      <c r="V911" s="17" t="str" cm="1">
        <f t="array" ref="V911">_xlfn.IFS(U911=0,"Prenovato",U911=1,"Novato",U911=2,"Principiante avanzado",U911=3,"Competente",U911=4,"Proficiente",U911=5,"Master")</f>
        <v>Principiante avanzado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2</v>
      </c>
      <c r="AD911" s="17" t="str" cm="1">
        <f t="array" ref="AD911">_xlfn.IFS(AC911=0,"Prenovato",AC911=1,"Novato",AC911=2,"Principiante avanzado",AC911=3,"Competente",AC911=4,"Proficiente",AC911=5,"Master")</f>
        <v>Principiante avanzado</v>
      </c>
      <c r="AE911" s="17" t="s">
        <v>326</v>
      </c>
    </row>
    <row r="912" spans="1:31" x14ac:dyDescent="0.25">
      <c r="A912" t="s">
        <v>205</v>
      </c>
      <c r="B912" t="s">
        <v>211</v>
      </c>
      <c r="C912" t="s">
        <v>185</v>
      </c>
      <c r="D912" t="s">
        <v>216</v>
      </c>
      <c r="E912" t="s">
        <v>225</v>
      </c>
      <c r="F912" t="s">
        <v>257</v>
      </c>
      <c r="G912" t="s">
        <v>290</v>
      </c>
      <c r="H912" s="4"/>
      <c r="I912" s="1">
        <f t="shared" ca="1" si="58"/>
        <v>1483</v>
      </c>
      <c r="J912" s="1" t="str">
        <f t="shared" ca="1" si="59"/>
        <v>3. Mayor a 6 meses</v>
      </c>
      <c r="K912" t="str">
        <f t="shared" si="60"/>
        <v>NO</v>
      </c>
      <c r="L912" t="s">
        <v>186</v>
      </c>
      <c r="M912" t="s">
        <v>316</v>
      </c>
      <c r="N912" t="s">
        <v>187</v>
      </c>
      <c r="O912" t="s">
        <v>188</v>
      </c>
      <c r="P912" t="str">
        <f t="shared" si="61"/>
        <v>EDUARDO ALONSO DE JESUS SILVA ZUÑIGAPlataforma de soluciones BCPEVALUACIÓN</v>
      </c>
      <c r="Q912" t="str">
        <f>BASE[[#This Row],[NombresCalificado]]&amp;BASE[[#This Row],[TipoEvaluacion]]</f>
        <v>EDUARDO ALONSO DE JESUS SILVA ZUÑIGAEVALUACIÓN</v>
      </c>
      <c r="R912">
        <v>3</v>
      </c>
      <c r="S912" t="s">
        <v>5</v>
      </c>
      <c r="T912" t="s">
        <v>21</v>
      </c>
      <c r="U912" s="17">
        <v>2</v>
      </c>
      <c r="V912" s="17" t="str" cm="1">
        <f t="array" ref="V912">_xlfn.IFS(U912=0,"Prenovato",U912=1,"Novato",U912=2,"Principiante avanzado",U912=3,"Competente",U912=4,"Proficiente",U912=5,"Master")</f>
        <v>Principiante avanzado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2</v>
      </c>
      <c r="AD912" s="17" t="str" cm="1">
        <f t="array" ref="AD912">_xlfn.IFS(AC912=0,"Prenovato",AC912=1,"Novato",AC912=2,"Principiante avanzado",AC912=3,"Competente",AC912=4,"Proficiente",AC912=5,"Master")</f>
        <v>Principiante avanzado</v>
      </c>
      <c r="AE912" s="17" t="s">
        <v>326</v>
      </c>
    </row>
    <row r="913" spans="1:31" x14ac:dyDescent="0.25">
      <c r="A913" t="s">
        <v>205</v>
      </c>
      <c r="B913" t="s">
        <v>211</v>
      </c>
      <c r="C913" t="s">
        <v>185</v>
      </c>
      <c r="D913" t="s">
        <v>216</v>
      </c>
      <c r="E913" t="s">
        <v>225</v>
      </c>
      <c r="F913" t="s">
        <v>257</v>
      </c>
      <c r="G913" t="s">
        <v>290</v>
      </c>
      <c r="H913" s="4"/>
      <c r="I913" s="1">
        <f t="shared" ref="I913:I976" ca="1" si="62">DATEDIF(H913,TODAY(),"m")</f>
        <v>1483</v>
      </c>
      <c r="J913" s="1" t="str">
        <f t="shared" ref="J913:J976" ca="1" si="63">IF(I913&lt;=3,"1. Menor o igual a 3 meses",IF(I913&lt;=6,"2. Entre 4 - 6 meses","3. Mayor a 6 meses"))</f>
        <v>3. Mayor a 6 meses</v>
      </c>
      <c r="K913" t="str">
        <f t="shared" ref="K913:K976" si="64">IF(COUNTIFS($E$2:$E$1174,E913,$O$2:$O$1174,"PRINCIPAL",$R$2:$R$1174,0)&gt;0,"SI","NO")</f>
        <v>NO</v>
      </c>
      <c r="L913" t="s">
        <v>186</v>
      </c>
      <c r="M913" t="s">
        <v>316</v>
      </c>
      <c r="N913" t="s">
        <v>187</v>
      </c>
      <c r="O913" t="s">
        <v>188</v>
      </c>
      <c r="P913" t="str">
        <f t="shared" ref="P913:P976" si="65">F913&amp;M913&amp;AE913</f>
        <v>EDUARDO ALONSO DE JESUS SILVA ZUÑIGAPlataforma de soluciones BCPEVALUACIÓN</v>
      </c>
      <c r="Q913" t="str">
        <f>BASE[[#This Row],[NombresCalificado]]&amp;BASE[[#This Row],[TipoEvaluacion]]</f>
        <v>EDUARDO ALONSO DE JESUS SILVA ZUÑIGAEVALUACIÓN</v>
      </c>
      <c r="R913">
        <v>3</v>
      </c>
      <c r="S913" t="s">
        <v>5</v>
      </c>
      <c r="T913" t="s">
        <v>21</v>
      </c>
      <c r="U913" s="17">
        <v>2</v>
      </c>
      <c r="V913" s="17" t="str" cm="1">
        <f t="array" ref="V913">_xlfn.IFS(U913=0,"Prenovato",U913=1,"Novato",U913=2,"Principiante avanzado",U913=3,"Competente",U913=4,"Proficiente",U913=5,"Master")</f>
        <v>Principiante avanzado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2</v>
      </c>
      <c r="AD913" s="17" t="str" cm="1">
        <f t="array" ref="AD913">_xlfn.IFS(AC913=0,"Prenovato",AC913=1,"Novato",AC913=2,"Principiante avanzado",AC913=3,"Competente",AC913=4,"Proficiente",AC913=5,"Master")</f>
        <v>Principiante avanzado</v>
      </c>
      <c r="AE913" s="17" t="s">
        <v>326</v>
      </c>
    </row>
    <row r="914" spans="1:31" x14ac:dyDescent="0.25">
      <c r="A914" t="s">
        <v>205</v>
      </c>
      <c r="B914" t="s">
        <v>211</v>
      </c>
      <c r="C914" t="s">
        <v>185</v>
      </c>
      <c r="D914" t="s">
        <v>216</v>
      </c>
      <c r="E914" t="s">
        <v>225</v>
      </c>
      <c r="F914" t="s">
        <v>257</v>
      </c>
      <c r="G914" t="s">
        <v>290</v>
      </c>
      <c r="H914" s="4"/>
      <c r="I914" s="1">
        <f t="shared" ca="1" si="62"/>
        <v>1483</v>
      </c>
      <c r="J914" s="1" t="str">
        <f t="shared" ca="1" si="63"/>
        <v>3. Mayor a 6 meses</v>
      </c>
      <c r="K914" t="str">
        <f t="shared" si="64"/>
        <v>NO</v>
      </c>
      <c r="L914" t="s">
        <v>186</v>
      </c>
      <c r="M914" t="s">
        <v>317</v>
      </c>
      <c r="N914" t="s">
        <v>29</v>
      </c>
      <c r="O914" t="s">
        <v>29</v>
      </c>
      <c r="P914" t="str">
        <f t="shared" si="65"/>
        <v>EDUARDO ALONSO DE JESUS SILVA ZUÑIGANegocio bancarioEVALUACIÓN</v>
      </c>
      <c r="Q914" t="str">
        <f>BASE[[#This Row],[NombresCalificado]]&amp;BASE[[#This Row],[TipoEvaluacion]]</f>
        <v>EDUARDO ALONSO DE JESUS SILVA ZUÑIGAEVALUACIÓN</v>
      </c>
      <c r="R914">
        <v>3</v>
      </c>
      <c r="S914" t="s">
        <v>5</v>
      </c>
      <c r="T914" t="s">
        <v>21</v>
      </c>
      <c r="U914" s="17">
        <v>2</v>
      </c>
      <c r="V914" s="17" t="str" cm="1">
        <f t="array" ref="V914">_xlfn.IFS(U914=0,"Prenovato",U914=1,"Novato",U914=2,"Principiante avanzado",U914=3,"Competente",U914=4,"Proficiente",U914=5,"Master")</f>
        <v>Principiante avanzado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2</v>
      </c>
      <c r="AD914" s="17" t="str" cm="1">
        <f t="array" ref="AD914">_xlfn.IFS(AC914=0,"Prenovato",AC914=1,"Novato",AC914=2,"Principiante avanzado",AC914=3,"Competente",AC914=4,"Proficiente",AC914=5,"Master")</f>
        <v>Principiante avanzado</v>
      </c>
      <c r="AE914" s="17" t="s">
        <v>326</v>
      </c>
    </row>
    <row r="915" spans="1:31" x14ac:dyDescent="0.25">
      <c r="A915" t="s">
        <v>205</v>
      </c>
      <c r="B915" t="s">
        <v>211</v>
      </c>
      <c r="C915" t="s">
        <v>185</v>
      </c>
      <c r="D915" t="s">
        <v>216</v>
      </c>
      <c r="E915" t="s">
        <v>225</v>
      </c>
      <c r="F915" t="s">
        <v>257</v>
      </c>
      <c r="G915" t="s">
        <v>290</v>
      </c>
      <c r="H915" s="4"/>
      <c r="I915" s="1">
        <f t="shared" ca="1" si="62"/>
        <v>1483</v>
      </c>
      <c r="J915" s="1" t="str">
        <f t="shared" ca="1" si="63"/>
        <v>3. Mayor a 6 meses</v>
      </c>
      <c r="K915" t="str">
        <f t="shared" si="64"/>
        <v>NO</v>
      </c>
      <c r="L915" t="s">
        <v>186</v>
      </c>
      <c r="M915" t="s">
        <v>317</v>
      </c>
      <c r="N915" t="s">
        <v>29</v>
      </c>
      <c r="O915" t="s">
        <v>29</v>
      </c>
      <c r="P915" t="str">
        <f t="shared" si="65"/>
        <v>EDUARDO ALONSO DE JESUS SILVA ZUÑIGANegocio bancarioEVALUACIÓN</v>
      </c>
      <c r="Q915" t="str">
        <f>BASE[[#This Row],[NombresCalificado]]&amp;BASE[[#This Row],[TipoEvaluacion]]</f>
        <v>EDUARDO ALONSO DE JESUS SILVA ZUÑIGAEVALUACIÓN</v>
      </c>
      <c r="R915">
        <v>3</v>
      </c>
      <c r="S915" t="s">
        <v>5</v>
      </c>
      <c r="T915" t="s">
        <v>21</v>
      </c>
      <c r="U915" s="17">
        <v>2</v>
      </c>
      <c r="V915" s="17" t="str" cm="1">
        <f t="array" ref="V915">_xlfn.IFS(U915=0,"Prenovato",U915=1,"Novato",U915=2,"Principiante avanzado",U915=3,"Competente",U915=4,"Proficiente",U915=5,"Master")</f>
        <v>Principiante avanzado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2</v>
      </c>
      <c r="AD915" s="17" t="str" cm="1">
        <f t="array" ref="AD915">_xlfn.IFS(AC915=0,"Prenovato",AC915=1,"Novato",AC915=2,"Principiante avanzado",AC915=3,"Competente",AC915=4,"Proficiente",AC915=5,"Master")</f>
        <v>Principiante avanzado</v>
      </c>
      <c r="AE915" s="17" t="s">
        <v>326</v>
      </c>
    </row>
    <row r="916" spans="1:31" x14ac:dyDescent="0.25">
      <c r="A916" t="s">
        <v>205</v>
      </c>
      <c r="B916" t="s">
        <v>211</v>
      </c>
      <c r="C916" t="s">
        <v>185</v>
      </c>
      <c r="D916" t="s">
        <v>216</v>
      </c>
      <c r="E916" t="s">
        <v>225</v>
      </c>
      <c r="F916" t="s">
        <v>257</v>
      </c>
      <c r="G916" t="s">
        <v>290</v>
      </c>
      <c r="H916" s="4"/>
      <c r="I916" s="1">
        <f t="shared" ca="1" si="62"/>
        <v>1483</v>
      </c>
      <c r="J916" s="1" t="str">
        <f t="shared" ca="1" si="63"/>
        <v>3. Mayor a 6 meses</v>
      </c>
      <c r="K916" t="str">
        <f t="shared" si="64"/>
        <v>NO</v>
      </c>
      <c r="L916" t="s">
        <v>186</v>
      </c>
      <c r="M916" t="s">
        <v>199</v>
      </c>
      <c r="N916" t="s">
        <v>188</v>
      </c>
      <c r="O916" t="s">
        <v>188</v>
      </c>
      <c r="P916" t="str">
        <f t="shared" si="65"/>
        <v>EDUARDO ALONSO DE JESUS SILVA ZUÑIGAComplianceEVALUACIÓN</v>
      </c>
      <c r="Q916" t="str">
        <f>BASE[[#This Row],[NombresCalificado]]&amp;BASE[[#This Row],[TipoEvaluacion]]</f>
        <v>EDUARDO ALONSO DE JESUS SILVA ZUÑIGAEVALUACIÓN</v>
      </c>
      <c r="R916">
        <v>2</v>
      </c>
      <c r="S916" t="s">
        <v>4</v>
      </c>
      <c r="T916" t="s">
        <v>21</v>
      </c>
      <c r="U916" s="17">
        <v>2</v>
      </c>
      <c r="V916" s="17" t="str" cm="1">
        <f t="array" ref="V916">_xlfn.IFS(U916=0,"Prenovato",U916=1,"Novato",U916=2,"Principiante avanzado",U916=3,"Competente",U916=4,"Proficiente",U916=5,"Master")</f>
        <v>Principiante avanzado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2</v>
      </c>
      <c r="AD916" s="17" t="str" cm="1">
        <f t="array" ref="AD916">_xlfn.IFS(AC916=0,"Prenovato",AC916=1,"Novato",AC916=2,"Principiante avanzado",AC916=3,"Competente",AC916=4,"Proficiente",AC916=5,"Master")</f>
        <v>Principiante avanzado</v>
      </c>
      <c r="AE916" s="17" t="s">
        <v>326</v>
      </c>
    </row>
    <row r="917" spans="1:31" x14ac:dyDescent="0.25">
      <c r="A917" t="s">
        <v>205</v>
      </c>
      <c r="B917" t="s">
        <v>211</v>
      </c>
      <c r="C917" t="s">
        <v>185</v>
      </c>
      <c r="D917" t="s">
        <v>216</v>
      </c>
      <c r="E917" t="s">
        <v>225</v>
      </c>
      <c r="F917" t="s">
        <v>257</v>
      </c>
      <c r="G917" t="s">
        <v>290</v>
      </c>
      <c r="H917" s="4"/>
      <c r="I917" s="1">
        <f t="shared" ca="1" si="62"/>
        <v>1483</v>
      </c>
      <c r="J917" s="1" t="str">
        <f t="shared" ca="1" si="63"/>
        <v>3. Mayor a 6 meses</v>
      </c>
      <c r="K917" t="str">
        <f t="shared" si="64"/>
        <v>NO</v>
      </c>
      <c r="L917" t="s">
        <v>186</v>
      </c>
      <c r="M917" t="s">
        <v>199</v>
      </c>
      <c r="N917" t="s">
        <v>188</v>
      </c>
      <c r="O917" t="s">
        <v>188</v>
      </c>
      <c r="P917" t="str">
        <f t="shared" si="65"/>
        <v>EDUARDO ALONSO DE JESUS SILVA ZUÑIGAComplianceEVALUACIÓN</v>
      </c>
      <c r="Q917" t="str">
        <f>BASE[[#This Row],[NombresCalificado]]&amp;BASE[[#This Row],[TipoEvaluacion]]</f>
        <v>EDUARDO ALONSO DE JESUS SILVA ZUÑIGAEVALUACIÓN</v>
      </c>
      <c r="R917">
        <v>2</v>
      </c>
      <c r="S917" t="s">
        <v>4</v>
      </c>
      <c r="T917" t="s">
        <v>21</v>
      </c>
      <c r="U917" s="17">
        <v>2</v>
      </c>
      <c r="V917" s="17" t="str" cm="1">
        <f t="array" ref="V917">_xlfn.IFS(U917=0,"Prenovato",U917=1,"Novato",U917=2,"Principiante avanzado",U917=3,"Competente",U917=4,"Proficiente",U917=5,"Master")</f>
        <v>Principiante avanzado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2</v>
      </c>
      <c r="AD917" s="17" t="str" cm="1">
        <f t="array" ref="AD917">_xlfn.IFS(AC917=0,"Prenovato",AC917=1,"Novato",AC917=2,"Principiante avanzado",AC917=3,"Competente",AC917=4,"Proficiente",AC917=5,"Master")</f>
        <v>Principiante avanzado</v>
      </c>
      <c r="AE917" s="17" t="s">
        <v>326</v>
      </c>
    </row>
    <row r="918" spans="1:31" x14ac:dyDescent="0.25">
      <c r="A918" t="s">
        <v>205</v>
      </c>
      <c r="B918" t="s">
        <v>211</v>
      </c>
      <c r="C918" t="s">
        <v>185</v>
      </c>
      <c r="D918" t="s">
        <v>216</v>
      </c>
      <c r="E918" t="s">
        <v>225</v>
      </c>
      <c r="F918" t="s">
        <v>257</v>
      </c>
      <c r="G918" t="s">
        <v>290</v>
      </c>
      <c r="H918" s="4"/>
      <c r="I918" s="1">
        <f t="shared" ca="1" si="62"/>
        <v>1483</v>
      </c>
      <c r="J918" s="1" t="str">
        <f t="shared" ca="1" si="63"/>
        <v>3. Mayor a 6 meses</v>
      </c>
      <c r="K918" t="str">
        <f t="shared" si="64"/>
        <v>NO</v>
      </c>
      <c r="L918" t="s">
        <v>186</v>
      </c>
      <c r="M918" t="s">
        <v>200</v>
      </c>
      <c r="N918" t="s">
        <v>187</v>
      </c>
      <c r="O918" t="s">
        <v>188</v>
      </c>
      <c r="P918" t="str">
        <f t="shared" si="65"/>
        <v>EDUARDO ALONSO DE JESUS SILVA ZUÑIGACustomer ExperienceEVALUACIÓN</v>
      </c>
      <c r="Q918" t="str">
        <f>BASE[[#This Row],[NombresCalificado]]&amp;BASE[[#This Row],[TipoEvaluacion]]</f>
        <v>EDUARDO ALONSO DE JESUS SILVA ZUÑIGAEVALUACIÓN</v>
      </c>
      <c r="R918">
        <v>2</v>
      </c>
      <c r="S918" t="s">
        <v>4</v>
      </c>
      <c r="T918" t="s">
        <v>21</v>
      </c>
      <c r="U918" s="17">
        <v>2</v>
      </c>
      <c r="V918" s="17" t="str" cm="1">
        <f t="array" ref="V918">_xlfn.IFS(U918=0,"Prenovato",U918=1,"Novato",U918=2,"Principiante avanzado",U918=3,"Competente",U918=4,"Proficiente",U918=5,"Master")</f>
        <v>Principiante avanzado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2</v>
      </c>
      <c r="AD918" s="17" t="str" cm="1">
        <f t="array" ref="AD918">_xlfn.IFS(AC918=0,"Prenovato",AC918=1,"Novato",AC918=2,"Principiante avanzado",AC918=3,"Competente",AC918=4,"Proficiente",AC918=5,"Master")</f>
        <v>Principiante avanzado</v>
      </c>
      <c r="AE918" s="17" t="s">
        <v>326</v>
      </c>
    </row>
    <row r="919" spans="1:31" x14ac:dyDescent="0.25">
      <c r="A919" t="s">
        <v>205</v>
      </c>
      <c r="B919" t="s">
        <v>211</v>
      </c>
      <c r="C919" t="s">
        <v>185</v>
      </c>
      <c r="D919" t="s">
        <v>216</v>
      </c>
      <c r="E919" t="s">
        <v>225</v>
      </c>
      <c r="F919" t="s">
        <v>257</v>
      </c>
      <c r="G919" t="s">
        <v>290</v>
      </c>
      <c r="H919" s="4"/>
      <c r="I919" s="1">
        <f t="shared" ca="1" si="62"/>
        <v>1483</v>
      </c>
      <c r="J919" s="1" t="str">
        <f t="shared" ca="1" si="63"/>
        <v>3. Mayor a 6 meses</v>
      </c>
      <c r="K919" t="str">
        <f t="shared" si="64"/>
        <v>NO</v>
      </c>
      <c r="L919" t="s">
        <v>186</v>
      </c>
      <c r="M919" t="s">
        <v>200</v>
      </c>
      <c r="N919" t="s">
        <v>187</v>
      </c>
      <c r="O919" t="s">
        <v>188</v>
      </c>
      <c r="P919" t="str">
        <f t="shared" si="65"/>
        <v>EDUARDO ALONSO DE JESUS SILVA ZUÑIGACustomer ExperienceEVALUACIÓN</v>
      </c>
      <c r="Q919" t="str">
        <f>BASE[[#This Row],[NombresCalificado]]&amp;BASE[[#This Row],[TipoEvaluacion]]</f>
        <v>EDUARDO ALONSO DE JESUS SILVA ZUÑIGAEVALUACIÓN</v>
      </c>
      <c r="R919">
        <v>1</v>
      </c>
      <c r="S919" t="s">
        <v>6</v>
      </c>
      <c r="T919" t="s">
        <v>21</v>
      </c>
      <c r="U919" s="17">
        <v>2</v>
      </c>
      <c r="V919" s="17" t="str" cm="1">
        <f t="array" ref="V919">_xlfn.IFS(U919=0,"Prenovato",U919=1,"Novato",U919=2,"Principiante avanzado",U919=3,"Competente",U919=4,"Proficiente",U919=5,"Master")</f>
        <v>Principiante avanzado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2</v>
      </c>
      <c r="AD919" s="17" t="str" cm="1">
        <f t="array" ref="AD919">_xlfn.IFS(AC919=0,"Prenovato",AC919=1,"Novato",AC919=2,"Principiante avanzado",AC919=3,"Competente",AC919=4,"Proficiente",AC919=5,"Master")</f>
        <v>Principiante avanzado</v>
      </c>
      <c r="AE919" s="17" t="s">
        <v>326</v>
      </c>
    </row>
    <row r="920" spans="1:31" x14ac:dyDescent="0.25">
      <c r="A920" t="s">
        <v>205</v>
      </c>
      <c r="B920" t="s">
        <v>211</v>
      </c>
      <c r="C920" t="s">
        <v>185</v>
      </c>
      <c r="D920" t="s">
        <v>216</v>
      </c>
      <c r="E920" t="s">
        <v>225</v>
      </c>
      <c r="F920" t="s">
        <v>257</v>
      </c>
      <c r="G920" t="s">
        <v>290</v>
      </c>
      <c r="H920" s="4"/>
      <c r="I920" s="1">
        <f t="shared" ca="1" si="62"/>
        <v>1483</v>
      </c>
      <c r="J920" s="1" t="str">
        <f t="shared" ca="1" si="63"/>
        <v>3. Mayor a 6 meses</v>
      </c>
      <c r="K920" t="str">
        <f t="shared" si="64"/>
        <v>NO</v>
      </c>
      <c r="L920" t="s">
        <v>186</v>
      </c>
      <c r="M920" t="s">
        <v>318</v>
      </c>
      <c r="N920" t="s">
        <v>188</v>
      </c>
      <c r="O920" t="s">
        <v>188</v>
      </c>
      <c r="P920" t="str">
        <f t="shared" si="65"/>
        <v>EDUARDO ALONSO DE JESUS SILVA ZUÑIGAEvolución ágil de productos digitalesEVALUACIÓN</v>
      </c>
      <c r="Q920" t="str">
        <f>BASE[[#This Row],[NombresCalificado]]&amp;BASE[[#This Row],[TipoEvaluacion]]</f>
        <v>EDUARDO ALONSO DE JESUS SILVA ZUÑIGAEVALUACIÓN</v>
      </c>
      <c r="R920">
        <v>3</v>
      </c>
      <c r="S920" t="s">
        <v>5</v>
      </c>
      <c r="T920" t="s">
        <v>21</v>
      </c>
      <c r="U920" s="17">
        <v>2</v>
      </c>
      <c r="V920" s="17" t="str" cm="1">
        <f t="array" ref="V920">_xlfn.IFS(U920=0,"Prenovato",U920=1,"Novato",U920=2,"Principiante avanzado",U920=3,"Competente",U920=4,"Proficiente",U920=5,"Master")</f>
        <v>Principiante avanzado</v>
      </c>
      <c r="W920" s="17">
        <v>3</v>
      </c>
      <c r="X920" s="17" t="str" cm="1">
        <f t="array" ref="X920">_xlfn.IFS(W920=0,"No evidenciado",W920=1,"Novato",W920=2,"Principiante avanzado",W920=3,"Competente",W920=4,"Proficiente",W920=5,"Master")</f>
        <v>Competente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2</v>
      </c>
      <c r="AD920" s="17" t="str" cm="1">
        <f t="array" ref="AD920">_xlfn.IFS(AC920=0,"Prenovato",AC920=1,"Novato",AC920=2,"Principiante avanzado",AC920=3,"Competente",AC920=4,"Proficiente",AC920=5,"Master")</f>
        <v>Principiante avanzado</v>
      </c>
      <c r="AE920" s="17" t="s">
        <v>326</v>
      </c>
    </row>
    <row r="921" spans="1:31" x14ac:dyDescent="0.25">
      <c r="A921" t="s">
        <v>205</v>
      </c>
      <c r="B921" t="s">
        <v>211</v>
      </c>
      <c r="C921" t="s">
        <v>185</v>
      </c>
      <c r="D921" t="s">
        <v>216</v>
      </c>
      <c r="E921" t="s">
        <v>225</v>
      </c>
      <c r="F921" t="s">
        <v>257</v>
      </c>
      <c r="G921" t="s">
        <v>290</v>
      </c>
      <c r="H921" s="4"/>
      <c r="I921" s="1">
        <f t="shared" ca="1" si="62"/>
        <v>1483</v>
      </c>
      <c r="J921" s="1" t="str">
        <f t="shared" ca="1" si="63"/>
        <v>3. Mayor a 6 meses</v>
      </c>
      <c r="K921" t="str">
        <f t="shared" si="64"/>
        <v>NO</v>
      </c>
      <c r="L921" t="s">
        <v>186</v>
      </c>
      <c r="M921" t="s">
        <v>318</v>
      </c>
      <c r="N921" t="s">
        <v>188</v>
      </c>
      <c r="O921" t="s">
        <v>188</v>
      </c>
      <c r="P921" t="str">
        <f t="shared" si="65"/>
        <v>EDUARDO ALONSO DE JESUS SILVA ZUÑIGAEvolución ágil de productos digitalesEVALUACIÓN</v>
      </c>
      <c r="Q921" t="str">
        <f>BASE[[#This Row],[NombresCalificado]]&amp;BASE[[#This Row],[TipoEvaluacion]]</f>
        <v>EDUARDO ALONSO DE JESUS SILVA ZUÑIGAEVALUACIÓN</v>
      </c>
      <c r="R921">
        <v>3</v>
      </c>
      <c r="S921" t="s">
        <v>5</v>
      </c>
      <c r="T921" t="s">
        <v>21</v>
      </c>
      <c r="U921" s="17">
        <v>2</v>
      </c>
      <c r="V921" s="17" t="str" cm="1">
        <f t="array" ref="V921">_xlfn.IFS(U921=0,"Prenovato",U921=1,"Novato",U921=2,"Principiante avanzado",U921=3,"Competente",U921=4,"Proficiente",U921=5,"Master")</f>
        <v>Principiante avanzado</v>
      </c>
      <c r="W921" s="17">
        <v>3</v>
      </c>
      <c r="X921" s="17" t="str" cm="1">
        <f t="array" ref="X921">_xlfn.IFS(W921=0,"No evidenciado",W921=1,"Novato",W921=2,"Principiante avanzado",W921=3,"Competente",W921=4,"Proficiente",W921=5,"Master")</f>
        <v>Competente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3</v>
      </c>
      <c r="AB921" s="17" t="str" cm="1">
        <f t="array" ref="AB921">_xlfn.IFS(AA921=0,"No evidenciado",AA921=1,"Novato",AA921=2,"Principiante avanzado",AA921=3,"Competente",AA921=4,"Proficiente",AA921=5,"Master")</f>
        <v>Competente</v>
      </c>
      <c r="AC921" s="17">
        <v>2</v>
      </c>
      <c r="AD921" s="17" t="str" cm="1">
        <f t="array" ref="AD921">_xlfn.IFS(AC921=0,"Prenovato",AC921=1,"Novato",AC921=2,"Principiante avanzado",AC921=3,"Competente",AC921=4,"Proficiente",AC921=5,"Master")</f>
        <v>Principiante avanzado</v>
      </c>
      <c r="AE921" s="17" t="s">
        <v>326</v>
      </c>
    </row>
    <row r="922" spans="1:31" x14ac:dyDescent="0.25">
      <c r="A922" t="s">
        <v>205</v>
      </c>
      <c r="B922" t="s">
        <v>211</v>
      </c>
      <c r="C922" t="s">
        <v>185</v>
      </c>
      <c r="D922" t="s">
        <v>216</v>
      </c>
      <c r="E922" t="s">
        <v>225</v>
      </c>
      <c r="F922" t="s">
        <v>257</v>
      </c>
      <c r="G922" t="s">
        <v>290</v>
      </c>
      <c r="H922" s="4"/>
      <c r="I922" s="1">
        <f t="shared" ca="1" si="62"/>
        <v>1483</v>
      </c>
      <c r="J922" s="1" t="str">
        <f t="shared" ca="1" si="63"/>
        <v>3. Mayor a 6 meses</v>
      </c>
      <c r="K922" t="str">
        <f t="shared" si="64"/>
        <v>NO</v>
      </c>
      <c r="L922" t="s">
        <v>186</v>
      </c>
      <c r="M922" t="s">
        <v>320</v>
      </c>
      <c r="N922" t="s">
        <v>188</v>
      </c>
      <c r="O922" t="s">
        <v>188</v>
      </c>
      <c r="P922" t="str">
        <f t="shared" si="65"/>
        <v>EDUARDO ALONSO DE JESUS SILVA ZUÑIGAGestión de cambiosEVALUACIÓN</v>
      </c>
      <c r="Q922" t="str">
        <f>BASE[[#This Row],[NombresCalificado]]&amp;BASE[[#This Row],[TipoEvaluacion]]</f>
        <v>EDUARDO ALONSO DE JESUS SILVA ZUÑIGAEVALUACIÓN</v>
      </c>
      <c r="R922">
        <v>1</v>
      </c>
      <c r="S922" t="s">
        <v>6</v>
      </c>
      <c r="T922" t="s">
        <v>21</v>
      </c>
      <c r="U922" s="17">
        <v>2</v>
      </c>
      <c r="V922" s="17" t="str" cm="1">
        <f t="array" ref="V922">_xlfn.IFS(U922=0,"Prenovato",U922=1,"Novato",U922=2,"Principiante avanzado",U922=3,"Competente",U922=4,"Proficiente",U922=5,"Master")</f>
        <v>Principiante avanzado</v>
      </c>
      <c r="W922" s="17">
        <v>3</v>
      </c>
      <c r="X922" s="17" t="str" cm="1">
        <f t="array" ref="X922">_xlfn.IFS(W922=0,"No evidenciado",W922=1,"Novato",W922=2,"Principiante avanzado",W922=3,"Competente",W922=4,"Proficiente",W922=5,"Master")</f>
        <v>Competente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3</v>
      </c>
      <c r="AB922" s="17" t="str" cm="1">
        <f t="array" ref="AB922">_xlfn.IFS(AA922=0,"No evidenciado",AA922=1,"Novato",AA922=2,"Principiante avanzado",AA922=3,"Competente",AA922=4,"Proficiente",AA922=5,"Master")</f>
        <v>Competente</v>
      </c>
      <c r="AC922" s="17">
        <v>2</v>
      </c>
      <c r="AD922" s="17" t="str" cm="1">
        <f t="array" ref="AD922">_xlfn.IFS(AC922=0,"Prenovato",AC922=1,"Novato",AC922=2,"Principiante avanzado",AC922=3,"Competente",AC922=4,"Proficiente",AC922=5,"Master")</f>
        <v>Principiante avanzado</v>
      </c>
      <c r="AE922" s="17" t="s">
        <v>326</v>
      </c>
    </row>
    <row r="923" spans="1:31" x14ac:dyDescent="0.25">
      <c r="A923" t="s">
        <v>205</v>
      </c>
      <c r="B923" t="s">
        <v>211</v>
      </c>
      <c r="C923" t="s">
        <v>185</v>
      </c>
      <c r="D923" t="s">
        <v>216</v>
      </c>
      <c r="E923" t="s">
        <v>225</v>
      </c>
      <c r="F923" t="s">
        <v>257</v>
      </c>
      <c r="G923" t="s">
        <v>290</v>
      </c>
      <c r="H923" s="4"/>
      <c r="I923" s="1">
        <f t="shared" ca="1" si="62"/>
        <v>1483</v>
      </c>
      <c r="J923" s="1" t="str">
        <f t="shared" ca="1" si="63"/>
        <v>3. Mayor a 6 meses</v>
      </c>
      <c r="K923" t="str">
        <f t="shared" si="64"/>
        <v>NO</v>
      </c>
      <c r="L923" t="s">
        <v>186</v>
      </c>
      <c r="M923" t="s">
        <v>320</v>
      </c>
      <c r="N923" t="s">
        <v>188</v>
      </c>
      <c r="O923" t="s">
        <v>188</v>
      </c>
      <c r="P923" t="str">
        <f t="shared" si="65"/>
        <v>EDUARDO ALONSO DE JESUS SILVA ZUÑIGAGestión de cambiosEVALUACIÓN</v>
      </c>
      <c r="Q923" t="str">
        <f>BASE[[#This Row],[NombresCalificado]]&amp;BASE[[#This Row],[TipoEvaluacion]]</f>
        <v>EDUARDO ALONSO DE JESUS SILVA ZUÑIGAEVALUACIÓN</v>
      </c>
      <c r="R923">
        <v>1</v>
      </c>
      <c r="S923" t="s">
        <v>6</v>
      </c>
      <c r="T923" t="s">
        <v>21</v>
      </c>
      <c r="U923" s="17">
        <v>2</v>
      </c>
      <c r="V923" s="17" t="str" cm="1">
        <f t="array" ref="V923">_xlfn.IFS(U923=0,"Prenovato",U923=1,"Novato",U923=2,"Principiante avanzado",U923=3,"Competente",U923=4,"Proficiente",U923=5,"Master")</f>
        <v>Principiante avanzado</v>
      </c>
      <c r="W923" s="17">
        <v>3</v>
      </c>
      <c r="X923" s="17" t="str" cm="1">
        <f t="array" ref="X923">_xlfn.IFS(W923=0,"No evidenciado",W923=1,"Novato",W923=2,"Principiante avanzado",W923=3,"Competente",W923=4,"Proficiente",W923=5,"Master")</f>
        <v>Competente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3</v>
      </c>
      <c r="AB923" s="17" t="str" cm="1">
        <f t="array" ref="AB923">_xlfn.IFS(AA923=0,"No evidenciado",AA923=1,"Novato",AA923=2,"Principiante avanzado",AA923=3,"Competente",AA923=4,"Proficiente",AA923=5,"Master")</f>
        <v>Competente</v>
      </c>
      <c r="AC923" s="17">
        <v>2</v>
      </c>
      <c r="AD923" s="17" t="str" cm="1">
        <f t="array" ref="AD923">_xlfn.IFS(AC923=0,"Prenovato",AC923=1,"Novato",AC923=2,"Principiante avanzado",AC923=3,"Competente",AC923=4,"Proficiente",AC923=5,"Master")</f>
        <v>Principiante avanzado</v>
      </c>
      <c r="AE923" s="17" t="s">
        <v>326</v>
      </c>
    </row>
    <row r="924" spans="1:31" x14ac:dyDescent="0.25">
      <c r="A924" t="s">
        <v>205</v>
      </c>
      <c r="B924" t="s">
        <v>211</v>
      </c>
      <c r="C924" t="s">
        <v>185</v>
      </c>
      <c r="D924" t="s">
        <v>216</v>
      </c>
      <c r="E924" t="s">
        <v>225</v>
      </c>
      <c r="F924" t="s">
        <v>257</v>
      </c>
      <c r="G924" t="s">
        <v>290</v>
      </c>
      <c r="H924" s="4"/>
      <c r="I924" s="1">
        <f t="shared" ca="1" si="62"/>
        <v>1483</v>
      </c>
      <c r="J924" s="1" t="str">
        <f t="shared" ca="1" si="63"/>
        <v>3. Mayor a 6 meses</v>
      </c>
      <c r="K924" t="str">
        <f t="shared" si="64"/>
        <v>NO</v>
      </c>
      <c r="L924" t="s">
        <v>186</v>
      </c>
      <c r="M924" t="s">
        <v>319</v>
      </c>
      <c r="N924" t="s">
        <v>187</v>
      </c>
      <c r="O924" t="s">
        <v>188</v>
      </c>
      <c r="P924" t="str">
        <f t="shared" si="65"/>
        <v>EDUARDO ALONSO DE JESUS SILVA ZUÑIGAStory TellingEVALUACIÓN</v>
      </c>
      <c r="Q924" t="str">
        <f>BASE[[#This Row],[NombresCalificado]]&amp;BASE[[#This Row],[TipoEvaluacion]]</f>
        <v>EDUARDO ALONSO DE JESUS SILVA ZUÑIGAEVALUACIÓN</v>
      </c>
      <c r="R924">
        <v>2</v>
      </c>
      <c r="S924" t="s">
        <v>4</v>
      </c>
      <c r="T924" t="s">
        <v>21</v>
      </c>
      <c r="U924" s="17">
        <v>2</v>
      </c>
      <c r="V924" s="17" t="str" cm="1">
        <f t="array" ref="V924">_xlfn.IFS(U924=0,"Prenovato",U924=1,"Novato",U924=2,"Principiante avanzado",U924=3,"Competente",U924=4,"Proficiente",U924=5,"Master")</f>
        <v>Principiante avanzado</v>
      </c>
      <c r="W924" s="17">
        <v>3</v>
      </c>
      <c r="X924" s="17" t="str" cm="1">
        <f t="array" ref="X924">_xlfn.IFS(W924=0,"No evidenciado",W924=1,"Novato",W924=2,"Principiante avanzado",W924=3,"Competente",W924=4,"Proficiente",W924=5,"Master")</f>
        <v>Competente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3</v>
      </c>
      <c r="AB924" s="17" t="str" cm="1">
        <f t="array" ref="AB924">_xlfn.IFS(AA924=0,"No evidenciado",AA924=1,"Novato",AA924=2,"Principiante avanzado",AA924=3,"Competente",AA924=4,"Proficiente",AA924=5,"Master")</f>
        <v>Competente</v>
      </c>
      <c r="AC924" s="17">
        <v>2</v>
      </c>
      <c r="AD924" s="17" t="str" cm="1">
        <f t="array" ref="AD924">_xlfn.IFS(AC924=0,"Prenovato",AC924=1,"Novato",AC924=2,"Principiante avanzado",AC924=3,"Competente",AC924=4,"Proficiente",AC924=5,"Master")</f>
        <v>Principiante avanzado</v>
      </c>
      <c r="AE924" s="17" t="s">
        <v>326</v>
      </c>
    </row>
    <row r="925" spans="1:31" x14ac:dyDescent="0.25">
      <c r="A925" t="s">
        <v>205</v>
      </c>
      <c r="B925" t="s">
        <v>211</v>
      </c>
      <c r="C925" t="s">
        <v>185</v>
      </c>
      <c r="D925" t="s">
        <v>216</v>
      </c>
      <c r="E925" t="s">
        <v>225</v>
      </c>
      <c r="F925" t="s">
        <v>257</v>
      </c>
      <c r="G925" t="s">
        <v>290</v>
      </c>
      <c r="H925" s="4"/>
      <c r="I925" s="1">
        <f t="shared" ca="1" si="62"/>
        <v>1483</v>
      </c>
      <c r="J925" s="1" t="str">
        <f t="shared" ca="1" si="63"/>
        <v>3. Mayor a 6 meses</v>
      </c>
      <c r="K925" t="str">
        <f t="shared" si="64"/>
        <v>NO</v>
      </c>
      <c r="L925" t="s">
        <v>186</v>
      </c>
      <c r="M925" t="s">
        <v>319</v>
      </c>
      <c r="N925" t="s">
        <v>187</v>
      </c>
      <c r="O925" t="s">
        <v>188</v>
      </c>
      <c r="P925" t="str">
        <f t="shared" si="65"/>
        <v>EDUARDO ALONSO DE JESUS SILVA ZUÑIGAStory TellingEVALUACIÓN</v>
      </c>
      <c r="Q925" t="str">
        <f>BASE[[#This Row],[NombresCalificado]]&amp;BASE[[#This Row],[TipoEvaluacion]]</f>
        <v>EDUARDO ALONSO DE JESUS SILVA ZUÑIGAEVALUACIÓN</v>
      </c>
      <c r="R925">
        <v>2</v>
      </c>
      <c r="S925" t="s">
        <v>4</v>
      </c>
      <c r="T925" t="s">
        <v>21</v>
      </c>
      <c r="U925" s="17">
        <v>2</v>
      </c>
      <c r="V925" s="17" t="str" cm="1">
        <f t="array" ref="V925">_xlfn.IFS(U925=0,"Prenovato",U925=1,"Novato",U925=2,"Principiante avanzado",U925=3,"Competente",U925=4,"Proficiente",U925=5,"Master")</f>
        <v>Principiante avanzado</v>
      </c>
      <c r="W925" s="17">
        <v>3</v>
      </c>
      <c r="X925" s="17" t="str" cm="1">
        <f t="array" ref="X925">_xlfn.IFS(W925=0,"No evidenciado",W925=1,"Novato",W925=2,"Principiante avanzado",W925=3,"Competente",W925=4,"Proficiente",W925=5,"Master")</f>
        <v>Competente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3</v>
      </c>
      <c r="AB925" s="17" t="str" cm="1">
        <f t="array" ref="AB925">_xlfn.IFS(AA925=0,"No evidenciado",AA925=1,"Novato",AA925=2,"Principiante avanzado",AA925=3,"Competente",AA925=4,"Proficiente",AA925=5,"Master")</f>
        <v>Competente</v>
      </c>
      <c r="AC925" s="17">
        <v>2</v>
      </c>
      <c r="AD925" s="17" t="str" cm="1">
        <f t="array" ref="AD925">_xlfn.IFS(AC925=0,"Prenovato",AC925=1,"Novato",AC925=2,"Principiante avanzado",AC925=3,"Competente",AC925=4,"Proficiente",AC925=5,"Master")</f>
        <v>Principiante avanzado</v>
      </c>
      <c r="AE925" s="17" t="s">
        <v>326</v>
      </c>
    </row>
    <row r="926" spans="1:31" x14ac:dyDescent="0.25">
      <c r="A926" t="s">
        <v>205</v>
      </c>
      <c r="B926" t="s">
        <v>211</v>
      </c>
      <c r="C926" t="s">
        <v>185</v>
      </c>
      <c r="D926" t="s">
        <v>216</v>
      </c>
      <c r="E926" t="s">
        <v>225</v>
      </c>
      <c r="F926" t="s">
        <v>257</v>
      </c>
      <c r="G926" t="s">
        <v>290</v>
      </c>
      <c r="H926" s="4"/>
      <c r="I926" s="1">
        <f t="shared" ca="1" si="62"/>
        <v>1483</v>
      </c>
      <c r="J926" s="1" t="str">
        <f t="shared" ca="1" si="63"/>
        <v>3. Mayor a 6 meses</v>
      </c>
      <c r="K926" t="str">
        <f t="shared" si="64"/>
        <v>NO</v>
      </c>
      <c r="L926" t="s">
        <v>186</v>
      </c>
      <c r="M926" t="s">
        <v>198</v>
      </c>
      <c r="N926" t="s">
        <v>187</v>
      </c>
      <c r="O926" t="s">
        <v>188</v>
      </c>
      <c r="P926" t="str">
        <f t="shared" si="65"/>
        <v>EDUARDO ALONSO DE JESUS SILVA ZUÑIGACaptura de valorEVALUACIÓN</v>
      </c>
      <c r="Q926" t="str">
        <f>BASE[[#This Row],[NombresCalificado]]&amp;BASE[[#This Row],[TipoEvaluacion]]</f>
        <v>EDUARDO ALONSO DE JESUS SILVA ZUÑIGAEVALUACIÓN</v>
      </c>
      <c r="R926">
        <v>2</v>
      </c>
      <c r="S926" t="s">
        <v>4</v>
      </c>
      <c r="T926" t="s">
        <v>21</v>
      </c>
      <c r="U926" s="17">
        <v>2</v>
      </c>
      <c r="V926" s="17" t="str" cm="1">
        <f t="array" ref="V926">_xlfn.IFS(U926=0,"Prenovato",U926=1,"Novato",U926=2,"Principiante avanzado",U926=3,"Competente",U926=4,"Proficiente",U926=5,"Master")</f>
        <v>Principiante avanzado</v>
      </c>
      <c r="W926" s="17">
        <v>3</v>
      </c>
      <c r="X926" s="17" t="str" cm="1">
        <f t="array" ref="X926">_xlfn.IFS(W926=0,"No evidenciado",W926=1,"Novato",W926=2,"Principiante avanzado",W926=3,"Competente",W926=4,"Proficiente",W926=5,"Master")</f>
        <v>Competente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3</v>
      </c>
      <c r="AB926" s="17" t="str" cm="1">
        <f t="array" ref="AB926">_xlfn.IFS(AA926=0,"No evidenciado",AA926=1,"Novato",AA926=2,"Principiante avanzado",AA926=3,"Competente",AA926=4,"Proficiente",AA926=5,"Master")</f>
        <v>Competente</v>
      </c>
      <c r="AC926" s="17">
        <v>2</v>
      </c>
      <c r="AD926" s="17" t="str" cm="1">
        <f t="array" ref="AD926">_xlfn.IFS(AC926=0,"Prenovato",AC926=1,"Novato",AC926=2,"Principiante avanzado",AC926=3,"Competente",AC926=4,"Proficiente",AC926=5,"Master")</f>
        <v>Principiante avanzado</v>
      </c>
      <c r="AE926" s="17" t="s">
        <v>326</v>
      </c>
    </row>
    <row r="927" spans="1:31" x14ac:dyDescent="0.25">
      <c r="A927" t="s">
        <v>205</v>
      </c>
      <c r="B927" t="s">
        <v>211</v>
      </c>
      <c r="C927" t="s">
        <v>185</v>
      </c>
      <c r="D927" t="s">
        <v>216</v>
      </c>
      <c r="E927" t="s">
        <v>225</v>
      </c>
      <c r="F927" t="s">
        <v>257</v>
      </c>
      <c r="G927" t="s">
        <v>290</v>
      </c>
      <c r="H927" s="4"/>
      <c r="I927" s="1">
        <f t="shared" ca="1" si="62"/>
        <v>1483</v>
      </c>
      <c r="J927" s="1" t="str">
        <f t="shared" ca="1" si="63"/>
        <v>3. Mayor a 6 meses</v>
      </c>
      <c r="K927" t="str">
        <f t="shared" si="64"/>
        <v>NO</v>
      </c>
      <c r="L927" t="s">
        <v>186</v>
      </c>
      <c r="M927" t="s">
        <v>321</v>
      </c>
      <c r="N927" t="s">
        <v>29</v>
      </c>
      <c r="O927" t="s">
        <v>29</v>
      </c>
      <c r="P927" t="str">
        <f t="shared" si="65"/>
        <v>EDUARDO ALONSO DE JESUS SILVA ZUÑIGAInnovaciónEVALUACIÓN</v>
      </c>
      <c r="Q927" t="str">
        <f>BASE[[#This Row],[NombresCalificado]]&amp;BASE[[#This Row],[TipoEvaluacion]]</f>
        <v>EDUARDO ALONSO DE JESUS SILVA ZUÑIGAEVALUACIÓN</v>
      </c>
      <c r="R927">
        <v>2</v>
      </c>
      <c r="S927" t="s">
        <v>4</v>
      </c>
      <c r="T927" t="s">
        <v>21</v>
      </c>
      <c r="U927" s="17">
        <v>2</v>
      </c>
      <c r="V927" s="17" t="str" cm="1">
        <f t="array" ref="V927">_xlfn.IFS(U927=0,"Prenovato",U927=1,"Novato",U927=2,"Principiante avanzado",U927=3,"Competente",U927=4,"Proficiente",U927=5,"Master")</f>
        <v>Principiante avanzado</v>
      </c>
      <c r="W927" s="17">
        <v>3</v>
      </c>
      <c r="X927" s="17" t="str" cm="1">
        <f t="array" ref="X927">_xlfn.IFS(W927=0,"No evidenciado",W927=1,"Novato",W927=2,"Principiante avanzado",W927=3,"Competente",W927=4,"Proficiente",W927=5,"Master")</f>
        <v>Competente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3</v>
      </c>
      <c r="AB927" s="17" t="str" cm="1">
        <f t="array" ref="AB927">_xlfn.IFS(AA927=0,"No evidenciado",AA927=1,"Novato",AA927=2,"Principiante avanzado",AA927=3,"Competente",AA927=4,"Proficiente",AA927=5,"Master")</f>
        <v>Competente</v>
      </c>
      <c r="AC927" s="17">
        <v>2</v>
      </c>
      <c r="AD927" s="17" t="str" cm="1">
        <f t="array" ref="AD927">_xlfn.IFS(AC927=0,"Prenovato",AC927=1,"Novato",AC927=2,"Principiante avanzado",AC927=3,"Competente",AC927=4,"Proficiente",AC927=5,"Master")</f>
        <v>Principiante avanzado</v>
      </c>
      <c r="AE927" s="17" t="s">
        <v>326</v>
      </c>
    </row>
    <row r="928" spans="1:31" x14ac:dyDescent="0.25">
      <c r="A928" t="s">
        <v>205</v>
      </c>
      <c r="B928" t="s">
        <v>211</v>
      </c>
      <c r="C928" t="s">
        <v>185</v>
      </c>
      <c r="D928" t="s">
        <v>216</v>
      </c>
      <c r="E928" t="s">
        <v>225</v>
      </c>
      <c r="F928" t="s">
        <v>257</v>
      </c>
      <c r="G928" t="s">
        <v>290</v>
      </c>
      <c r="H928" s="4"/>
      <c r="I928" s="1">
        <f t="shared" ca="1" si="62"/>
        <v>1483</v>
      </c>
      <c r="J928" s="1" t="str">
        <f t="shared" ca="1" si="63"/>
        <v>3. Mayor a 6 meses</v>
      </c>
      <c r="K928" t="str">
        <f t="shared" si="64"/>
        <v>NO</v>
      </c>
      <c r="L928" t="s">
        <v>186</v>
      </c>
      <c r="M928" t="s">
        <v>321</v>
      </c>
      <c r="N928" t="s">
        <v>29</v>
      </c>
      <c r="O928" t="s">
        <v>29</v>
      </c>
      <c r="P928" t="str">
        <f t="shared" si="65"/>
        <v>EDUARDO ALONSO DE JESUS SILVA ZUÑIGAInnovaciónEVALUACIÓN</v>
      </c>
      <c r="Q928" t="str">
        <f>BASE[[#This Row],[NombresCalificado]]&amp;BASE[[#This Row],[TipoEvaluacion]]</f>
        <v>EDUARDO ALONSO DE JESUS SILVA ZUÑIGAEVALUACIÓN</v>
      </c>
      <c r="R928">
        <v>2</v>
      </c>
      <c r="S928" t="s">
        <v>4</v>
      </c>
      <c r="T928" t="s">
        <v>21</v>
      </c>
      <c r="U928" s="17">
        <v>2</v>
      </c>
      <c r="V928" s="17" t="str" cm="1">
        <f t="array" ref="V928">_xlfn.IFS(U928=0,"Prenovato",U928=1,"Novato",U928=2,"Principiante avanzado",U928=3,"Competente",U928=4,"Proficiente",U928=5,"Master")</f>
        <v>Principiante avanzado</v>
      </c>
      <c r="W928" s="17">
        <v>3</v>
      </c>
      <c r="X928" s="17" t="str" cm="1">
        <f t="array" ref="X928">_xlfn.IFS(W928=0,"No evidenciado",W928=1,"Novato",W928=2,"Principiante avanzado",W928=3,"Competente",W928=4,"Proficiente",W928=5,"Master")</f>
        <v>Competente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3</v>
      </c>
      <c r="AB928" s="17" t="str" cm="1">
        <f t="array" ref="AB928">_xlfn.IFS(AA928=0,"No evidenciado",AA928=1,"Novato",AA928=2,"Principiante avanzado",AA928=3,"Competente",AA928=4,"Proficiente",AA928=5,"Master")</f>
        <v>Competente</v>
      </c>
      <c r="AC928" s="17">
        <v>2</v>
      </c>
      <c r="AD928" s="17" t="str" cm="1">
        <f t="array" ref="AD928">_xlfn.IFS(AC928=0,"Prenovato",AC928=1,"Novato",AC928=2,"Principiante avanzado",AC928=3,"Competente",AC928=4,"Proficiente",AC928=5,"Master")</f>
        <v>Principiante avanzado</v>
      </c>
      <c r="AE928" s="17" t="s">
        <v>326</v>
      </c>
    </row>
    <row r="929" spans="1:31" x14ac:dyDescent="0.25">
      <c r="A929" t="s">
        <v>205</v>
      </c>
      <c r="B929" t="s">
        <v>211</v>
      </c>
      <c r="C929" t="s">
        <v>185</v>
      </c>
      <c r="D929" t="s">
        <v>216</v>
      </c>
      <c r="E929" t="s">
        <v>225</v>
      </c>
      <c r="F929" t="s">
        <v>257</v>
      </c>
      <c r="G929" t="s">
        <v>290</v>
      </c>
      <c r="H929" s="4"/>
      <c r="I929" s="1">
        <f t="shared" ca="1" si="62"/>
        <v>1483</v>
      </c>
      <c r="J929" s="1" t="str">
        <f t="shared" ca="1" si="63"/>
        <v>3. Mayor a 6 meses</v>
      </c>
      <c r="K929" t="str">
        <f t="shared" si="64"/>
        <v>NO</v>
      </c>
      <c r="L929" t="s">
        <v>186</v>
      </c>
      <c r="M929" t="s">
        <v>198</v>
      </c>
      <c r="N929" t="s">
        <v>187</v>
      </c>
      <c r="O929" t="s">
        <v>188</v>
      </c>
      <c r="P929" t="str">
        <f t="shared" si="65"/>
        <v>EDUARDO ALONSO DE JESUS SILVA ZUÑIGACaptura de valorEVALUACIÓN</v>
      </c>
      <c r="Q929" t="str">
        <f>BASE[[#This Row],[NombresCalificado]]&amp;BASE[[#This Row],[TipoEvaluacion]]</f>
        <v>EDUARDO ALONSO DE JESUS SILVA ZUÑIGAEVALUACIÓN</v>
      </c>
      <c r="R929">
        <v>2</v>
      </c>
      <c r="S929" t="s">
        <v>4</v>
      </c>
      <c r="T929" t="s">
        <v>21</v>
      </c>
      <c r="U929" s="17">
        <v>2</v>
      </c>
      <c r="V929" s="17" t="str" cm="1">
        <f t="array" ref="V929">_xlfn.IFS(U929=0,"Prenovato",U929=1,"Novato",U929=2,"Principiante avanzado",U929=3,"Competente",U929=4,"Proficiente",U929=5,"Master")</f>
        <v>Principiante avanzado</v>
      </c>
      <c r="W929" s="17">
        <v>3</v>
      </c>
      <c r="X929" s="17" t="str" cm="1">
        <f t="array" ref="X929">_xlfn.IFS(W929=0,"No evidenciado",W929=1,"Novato",W929=2,"Principiante avanzado",W929=3,"Competente",W929=4,"Proficiente",W929=5,"Master")</f>
        <v>Competente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3</v>
      </c>
      <c r="AB929" s="17" t="str" cm="1">
        <f t="array" ref="AB929">_xlfn.IFS(AA929=0,"No evidenciado",AA929=1,"Novato",AA929=2,"Principiante avanzado",AA929=3,"Competente",AA929=4,"Proficiente",AA929=5,"Master")</f>
        <v>Competente</v>
      </c>
      <c r="AC929" s="17">
        <v>2</v>
      </c>
      <c r="AD929" s="17" t="str" cm="1">
        <f t="array" ref="AD929">_xlfn.IFS(AC929=0,"Prenovato",AC929=1,"Novato",AC929=2,"Principiante avanzado",AC929=3,"Competente",AC929=4,"Proficiente",AC929=5,"Master")</f>
        <v>Principiante avanzado</v>
      </c>
      <c r="AE929" s="17" t="s">
        <v>326</v>
      </c>
    </row>
    <row r="930" spans="1:31" x14ac:dyDescent="0.25">
      <c r="A930" t="s">
        <v>205</v>
      </c>
      <c r="B930" t="s">
        <v>211</v>
      </c>
      <c r="C930" t="s">
        <v>185</v>
      </c>
      <c r="D930" t="s">
        <v>216</v>
      </c>
      <c r="E930" t="s">
        <v>225</v>
      </c>
      <c r="F930" t="s">
        <v>257</v>
      </c>
      <c r="G930" t="s">
        <v>290</v>
      </c>
      <c r="H930" s="4"/>
      <c r="I930" s="1">
        <f t="shared" ca="1" si="62"/>
        <v>1483</v>
      </c>
      <c r="J930" s="1" t="str">
        <f t="shared" ca="1" si="63"/>
        <v>3. Mayor a 6 meses</v>
      </c>
      <c r="K930" t="str">
        <f t="shared" si="64"/>
        <v>NO</v>
      </c>
      <c r="L930" t="s">
        <v>186</v>
      </c>
      <c r="M930" t="s">
        <v>323</v>
      </c>
      <c r="N930" t="s">
        <v>188</v>
      </c>
      <c r="O930" t="s">
        <v>188</v>
      </c>
      <c r="P930" t="str">
        <f t="shared" si="65"/>
        <v>EDUARDO ALONSO DE JESUS SILVA ZUÑIGAPrincipios de seguridadEVALUACIÓN</v>
      </c>
      <c r="Q930" t="str">
        <f>BASE[[#This Row],[NombresCalificado]]&amp;BASE[[#This Row],[TipoEvaluacion]]</f>
        <v>EDUARDO ALONSO DE JESUS SILVA ZUÑIGAEVALUACIÓN</v>
      </c>
      <c r="R930">
        <v>2</v>
      </c>
      <c r="S930" t="s">
        <v>4</v>
      </c>
      <c r="T930" t="s">
        <v>21</v>
      </c>
      <c r="U930" s="17">
        <v>2</v>
      </c>
      <c r="V930" s="17" t="str" cm="1">
        <f t="array" ref="V930">_xlfn.IFS(U930=0,"Prenovato",U930=1,"Novato",U930=2,"Principiante avanzado",U930=3,"Competente",U930=4,"Proficiente",U930=5,"Master")</f>
        <v>Principiante avanzado</v>
      </c>
      <c r="W930" s="17">
        <v>3</v>
      </c>
      <c r="X930" s="17" t="str" cm="1">
        <f t="array" ref="X930">_xlfn.IFS(W930=0,"No evidenciado",W930=1,"Novato",W930=2,"Principiante avanzado",W930=3,"Competente",W930=4,"Proficiente",W930=5,"Master")</f>
        <v>Competente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3</v>
      </c>
      <c r="AB930" s="17" t="str" cm="1">
        <f t="array" ref="AB930">_xlfn.IFS(AA930=0,"No evidenciado",AA930=1,"Novato",AA930=2,"Principiante avanzado",AA930=3,"Competente",AA930=4,"Proficiente",AA930=5,"Master")</f>
        <v>Competente</v>
      </c>
      <c r="AC930" s="17">
        <v>2</v>
      </c>
      <c r="AD930" s="17" t="str" cm="1">
        <f t="array" ref="AD930">_xlfn.IFS(AC930=0,"Prenovato",AC930=1,"Novato",AC930=2,"Principiante avanzado",AC930=3,"Competente",AC930=4,"Proficiente",AC930=5,"Master")</f>
        <v>Principiante avanzado</v>
      </c>
      <c r="AE930" s="17" t="s">
        <v>326</v>
      </c>
    </row>
    <row r="931" spans="1:31" x14ac:dyDescent="0.25">
      <c r="A931" t="s">
        <v>205</v>
      </c>
      <c r="B931" t="s">
        <v>211</v>
      </c>
      <c r="C931" t="s">
        <v>185</v>
      </c>
      <c r="D931" t="s">
        <v>216</v>
      </c>
      <c r="E931" t="s">
        <v>225</v>
      </c>
      <c r="F931" t="s">
        <v>257</v>
      </c>
      <c r="G931" t="s">
        <v>290</v>
      </c>
      <c r="H931" s="4"/>
      <c r="I931" s="1">
        <f t="shared" ca="1" si="62"/>
        <v>1483</v>
      </c>
      <c r="J931" s="1" t="str">
        <f t="shared" ca="1" si="63"/>
        <v>3. Mayor a 6 meses</v>
      </c>
      <c r="K931" t="str">
        <f t="shared" si="64"/>
        <v>NO</v>
      </c>
      <c r="L931" t="s">
        <v>186</v>
      </c>
      <c r="M931" t="s">
        <v>322</v>
      </c>
      <c r="N931" t="s">
        <v>29</v>
      </c>
      <c r="O931" t="s">
        <v>29</v>
      </c>
      <c r="P931" t="str">
        <f t="shared" si="65"/>
        <v>EDUARDO ALONSO DE JESUS SILVA ZUÑIGAModelos BancariosEVALUACIÓN</v>
      </c>
      <c r="Q931" t="str">
        <f>BASE[[#This Row],[NombresCalificado]]&amp;BASE[[#This Row],[TipoEvaluacion]]</f>
        <v>EDUARDO ALONSO DE JESUS SILVA ZUÑIGAEVALUACIÓN</v>
      </c>
      <c r="R931">
        <v>3</v>
      </c>
      <c r="S931" t="s">
        <v>5</v>
      </c>
      <c r="T931" t="s">
        <v>21</v>
      </c>
      <c r="U931" s="17">
        <v>2</v>
      </c>
      <c r="V931" s="17" t="str" cm="1">
        <f t="array" ref="V931">_xlfn.IFS(U931=0,"Prenovato",U931=1,"Novato",U931=2,"Principiante avanzado",U931=3,"Competente",U931=4,"Proficiente",U931=5,"Master")</f>
        <v>Principiante avanzado</v>
      </c>
      <c r="W931" s="17">
        <v>3</v>
      </c>
      <c r="X931" s="17" t="str" cm="1">
        <f t="array" ref="X931">_xlfn.IFS(W931=0,"No evidenciado",W931=1,"Novato",W931=2,"Principiante avanzado",W931=3,"Competente",W931=4,"Proficiente",W931=5,"Master")</f>
        <v>Competente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3</v>
      </c>
      <c r="AB931" s="17" t="str" cm="1">
        <f t="array" ref="AB931">_xlfn.IFS(AA931=0,"No evidenciado",AA931=1,"Novato",AA931=2,"Principiante avanzado",AA931=3,"Competente",AA931=4,"Proficiente",AA931=5,"Master")</f>
        <v>Competente</v>
      </c>
      <c r="AC931" s="17">
        <v>2</v>
      </c>
      <c r="AD931" s="17" t="str" cm="1">
        <f t="array" ref="AD931">_xlfn.IFS(AC931=0,"Prenovato",AC931=1,"Novato",AC931=2,"Principiante avanzado",AC931=3,"Competente",AC931=4,"Proficiente",AC931=5,"Master")</f>
        <v>Principiante avanzado</v>
      </c>
      <c r="AE931" s="17" t="s">
        <v>326</v>
      </c>
    </row>
    <row r="932" spans="1:31" x14ac:dyDescent="0.25">
      <c r="A932" t="s">
        <v>205</v>
      </c>
      <c r="B932" t="s">
        <v>211</v>
      </c>
      <c r="C932" t="s">
        <v>185</v>
      </c>
      <c r="D932" t="s">
        <v>216</v>
      </c>
      <c r="E932" t="s">
        <v>225</v>
      </c>
      <c r="F932" t="s">
        <v>257</v>
      </c>
      <c r="G932" t="s">
        <v>290</v>
      </c>
      <c r="H932" s="4"/>
      <c r="I932" s="1">
        <f t="shared" ca="1" si="62"/>
        <v>1483</v>
      </c>
      <c r="J932" s="1" t="str">
        <f t="shared" ca="1" si="63"/>
        <v>3. Mayor a 6 meses</v>
      </c>
      <c r="K932" t="str">
        <f t="shared" si="64"/>
        <v>NO</v>
      </c>
      <c r="L932" t="s">
        <v>186</v>
      </c>
      <c r="M932" t="s">
        <v>323</v>
      </c>
      <c r="N932" t="s">
        <v>188</v>
      </c>
      <c r="O932" t="s">
        <v>188</v>
      </c>
      <c r="P932" t="str">
        <f t="shared" si="65"/>
        <v>EDUARDO ALONSO DE JESUS SILVA ZUÑIGAPrincipios de seguridadEVALUACIÓN</v>
      </c>
      <c r="Q932" t="str">
        <f>BASE[[#This Row],[NombresCalificado]]&amp;BASE[[#This Row],[TipoEvaluacion]]</f>
        <v>EDUARDO ALONSO DE JESUS SILVA ZUÑIGAEVALUACIÓN</v>
      </c>
      <c r="R932">
        <v>2</v>
      </c>
      <c r="S932" t="s">
        <v>4</v>
      </c>
      <c r="T932" t="s">
        <v>21</v>
      </c>
      <c r="U932" s="17">
        <v>2</v>
      </c>
      <c r="V932" s="17" t="str" cm="1">
        <f t="array" ref="V932">_xlfn.IFS(U932=0,"Prenovato",U932=1,"Novato",U932=2,"Principiante avanzado",U932=3,"Competente",U932=4,"Proficiente",U932=5,"Master")</f>
        <v>Principiante avanzado</v>
      </c>
      <c r="W932" s="17">
        <v>3</v>
      </c>
      <c r="X932" s="17" t="str" cm="1">
        <f t="array" ref="X932">_xlfn.IFS(W932=0,"No evidenciado",W932=1,"Novato",W932=2,"Principiante avanzado",W932=3,"Competente",W932=4,"Proficiente",W932=5,"Master")</f>
        <v>Competente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3</v>
      </c>
      <c r="AB932" s="17" t="str" cm="1">
        <f t="array" ref="AB932">_xlfn.IFS(AA932=0,"No evidenciado",AA932=1,"Novato",AA932=2,"Principiante avanzado",AA932=3,"Competente",AA932=4,"Proficiente",AA932=5,"Master")</f>
        <v>Competente</v>
      </c>
      <c r="AC932" s="17">
        <v>2</v>
      </c>
      <c r="AD932" s="17" t="str" cm="1">
        <f t="array" ref="AD932">_xlfn.IFS(AC932=0,"Prenovato",AC932=1,"Novato",AC932=2,"Principiante avanzado",AC932=3,"Competente",AC932=4,"Proficiente",AC932=5,"Master")</f>
        <v>Principiante avanzado</v>
      </c>
      <c r="AE932" s="17" t="s">
        <v>326</v>
      </c>
    </row>
    <row r="933" spans="1:31" x14ac:dyDescent="0.25">
      <c r="A933" t="s">
        <v>205</v>
      </c>
      <c r="B933" t="s">
        <v>211</v>
      </c>
      <c r="C933" t="s">
        <v>185</v>
      </c>
      <c r="D933" t="s">
        <v>216</v>
      </c>
      <c r="E933" t="s">
        <v>225</v>
      </c>
      <c r="F933" t="s">
        <v>257</v>
      </c>
      <c r="G933" t="s">
        <v>290</v>
      </c>
      <c r="H933" s="4"/>
      <c r="I933" s="1">
        <f t="shared" ca="1" si="62"/>
        <v>1483</v>
      </c>
      <c r="J933" s="1" t="str">
        <f t="shared" ca="1" si="63"/>
        <v>3. Mayor a 6 meses</v>
      </c>
      <c r="K933" t="str">
        <f t="shared" si="64"/>
        <v>NO</v>
      </c>
      <c r="L933" t="s">
        <v>186</v>
      </c>
      <c r="M933" t="s">
        <v>322</v>
      </c>
      <c r="N933" t="s">
        <v>29</v>
      </c>
      <c r="O933" t="s">
        <v>29</v>
      </c>
      <c r="P933" t="str">
        <f t="shared" si="65"/>
        <v>EDUARDO ALONSO DE JESUS SILVA ZUÑIGAModelos BancariosEVALUACIÓN</v>
      </c>
      <c r="Q933" t="str">
        <f>BASE[[#This Row],[NombresCalificado]]&amp;BASE[[#This Row],[TipoEvaluacion]]</f>
        <v>EDUARDO ALONSO DE JESUS SILVA ZUÑIGAEVALUACIÓN</v>
      </c>
      <c r="R933">
        <v>3</v>
      </c>
      <c r="S933" t="s">
        <v>5</v>
      </c>
      <c r="T933" t="s">
        <v>21</v>
      </c>
      <c r="U933" s="17">
        <v>2</v>
      </c>
      <c r="V933" s="17" t="str" cm="1">
        <f t="array" ref="V933">_xlfn.IFS(U933=0,"Prenovato",U933=1,"Novato",U933=2,"Principiante avanzado",U933=3,"Competente",U933=4,"Proficiente",U933=5,"Master")</f>
        <v>Principiante avanzado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2</v>
      </c>
      <c r="AD933" s="17" t="str" cm="1">
        <f t="array" ref="AD933">_xlfn.IFS(AC933=0,"Prenovato",AC933=1,"Novato",AC933=2,"Principiante avanzado",AC933=3,"Competente",AC933=4,"Proficiente",AC933=5,"Master")</f>
        <v>Principiante avanzado</v>
      </c>
      <c r="AE933" s="17" t="s">
        <v>326</v>
      </c>
    </row>
    <row r="934" spans="1:31" x14ac:dyDescent="0.25">
      <c r="A934" t="s">
        <v>205</v>
      </c>
      <c r="B934" t="s">
        <v>211</v>
      </c>
      <c r="C934" t="s">
        <v>185</v>
      </c>
      <c r="D934" t="s">
        <v>216</v>
      </c>
      <c r="E934" t="s">
        <v>225</v>
      </c>
      <c r="F934" t="s">
        <v>257</v>
      </c>
      <c r="G934" t="s">
        <v>290</v>
      </c>
      <c r="H934" s="4"/>
      <c r="I934" s="1">
        <f t="shared" ca="1" si="62"/>
        <v>1483</v>
      </c>
      <c r="J934" s="1" t="str">
        <f t="shared" ca="1" si="63"/>
        <v>3. Mayor a 6 meses</v>
      </c>
      <c r="K934" t="str">
        <f t="shared" si="64"/>
        <v>NO</v>
      </c>
      <c r="L934" t="s">
        <v>186</v>
      </c>
      <c r="M934" t="s">
        <v>324</v>
      </c>
      <c r="N934" t="s">
        <v>29</v>
      </c>
      <c r="O934" t="s">
        <v>29</v>
      </c>
      <c r="P934" t="str">
        <f t="shared" si="65"/>
        <v>EDUARDO ALONSO DE JESUS SILVA ZUÑIGAFrameworks de arquitectura empresarialEVALUACIÓN</v>
      </c>
      <c r="Q934" t="str">
        <f>BASE[[#This Row],[NombresCalificado]]&amp;BASE[[#This Row],[TipoEvaluacion]]</f>
        <v>EDUARDO ALONSO DE JESUS SILVA ZUÑIGAEVALUACIÓN</v>
      </c>
      <c r="R934">
        <v>3</v>
      </c>
      <c r="S934" t="s">
        <v>5</v>
      </c>
      <c r="T934" t="s">
        <v>21</v>
      </c>
      <c r="U934" s="17">
        <v>2</v>
      </c>
      <c r="V934" s="17" t="str" cm="1">
        <f t="array" ref="V934">_xlfn.IFS(U934=0,"Prenovato",U934=1,"Novato",U934=2,"Principiante avanzado",U934=3,"Competente",U934=4,"Proficiente",U934=5,"Master")</f>
        <v>Principiante avanzado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2</v>
      </c>
      <c r="AD934" s="17" t="str" cm="1">
        <f t="array" ref="AD934">_xlfn.IFS(AC934=0,"Prenovato",AC934=1,"Novato",AC934=2,"Principiante avanzado",AC934=3,"Competente",AC934=4,"Proficiente",AC934=5,"Master")</f>
        <v>Principiante avanzado</v>
      </c>
      <c r="AE934" s="17" t="s">
        <v>326</v>
      </c>
    </row>
    <row r="935" spans="1:31" x14ac:dyDescent="0.25">
      <c r="A935" t="s">
        <v>205</v>
      </c>
      <c r="B935" t="s">
        <v>211</v>
      </c>
      <c r="C935" t="s">
        <v>185</v>
      </c>
      <c r="D935" t="s">
        <v>216</v>
      </c>
      <c r="E935" t="s">
        <v>225</v>
      </c>
      <c r="F935" t="s">
        <v>257</v>
      </c>
      <c r="G935" t="s">
        <v>290</v>
      </c>
      <c r="H935" s="4"/>
      <c r="I935" s="1">
        <f t="shared" ca="1" si="62"/>
        <v>1483</v>
      </c>
      <c r="J935" s="1" t="str">
        <f t="shared" ca="1" si="63"/>
        <v>3. Mayor a 6 meses</v>
      </c>
      <c r="K935" t="str">
        <f t="shared" si="64"/>
        <v>NO</v>
      </c>
      <c r="L935" t="s">
        <v>186</v>
      </c>
      <c r="M935" t="s">
        <v>324</v>
      </c>
      <c r="N935" t="s">
        <v>29</v>
      </c>
      <c r="O935" t="s">
        <v>29</v>
      </c>
      <c r="P935" t="str">
        <f t="shared" si="65"/>
        <v>EDUARDO ALONSO DE JESUS SILVA ZUÑIGAFrameworks de arquitectura empresarialEVALUACIÓN</v>
      </c>
      <c r="Q935" t="str">
        <f>BASE[[#This Row],[NombresCalificado]]&amp;BASE[[#This Row],[TipoEvaluacion]]</f>
        <v>EDUARDO ALONSO DE JESUS SILVA ZUÑIGAEVALUACIÓN</v>
      </c>
      <c r="R935">
        <v>3</v>
      </c>
      <c r="S935" t="s">
        <v>5</v>
      </c>
      <c r="T935" t="s">
        <v>21</v>
      </c>
      <c r="U935" s="17">
        <v>2</v>
      </c>
      <c r="V935" s="17" t="str" cm="1">
        <f t="array" ref="V935">_xlfn.IFS(U935=0,"Prenovato",U935=1,"Novato",U935=2,"Principiante avanzado",U935=3,"Competente",U935=4,"Proficiente",U935=5,"Master")</f>
        <v>Principiante avanzado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2</v>
      </c>
      <c r="AD935" s="17" t="str" cm="1">
        <f t="array" ref="AD935">_xlfn.IFS(AC935=0,"Prenovato",AC935=1,"Novato",AC935=2,"Principiante avanzado",AC935=3,"Competente",AC935=4,"Proficiente",AC935=5,"Master")</f>
        <v>Principiante avanzado</v>
      </c>
      <c r="AE935" s="17" t="s">
        <v>326</v>
      </c>
    </row>
    <row r="936" spans="1:31" x14ac:dyDescent="0.25">
      <c r="A936" t="s">
        <v>205</v>
      </c>
      <c r="B936" t="s">
        <v>211</v>
      </c>
      <c r="C936" t="s">
        <v>185</v>
      </c>
      <c r="D936" t="s">
        <v>216</v>
      </c>
      <c r="E936" t="s">
        <v>225</v>
      </c>
      <c r="F936" t="s">
        <v>257</v>
      </c>
      <c r="G936" t="s">
        <v>290</v>
      </c>
      <c r="H936" s="4"/>
      <c r="I936" s="1">
        <f t="shared" ca="1" si="62"/>
        <v>1483</v>
      </c>
      <c r="J936" s="1" t="str">
        <f t="shared" ca="1" si="63"/>
        <v>3. Mayor a 6 meses</v>
      </c>
      <c r="K936" t="str">
        <f t="shared" si="64"/>
        <v>NO</v>
      </c>
      <c r="L936" t="s">
        <v>186</v>
      </c>
      <c r="M936" t="s">
        <v>193</v>
      </c>
      <c r="N936" t="s">
        <v>188</v>
      </c>
      <c r="O936" t="s">
        <v>188</v>
      </c>
      <c r="P936" t="str">
        <f t="shared" si="65"/>
        <v>EDUARDO ALONSO DE JESUS SILVA ZUÑIGACloudEVALUACIÓN</v>
      </c>
      <c r="Q936" t="str">
        <f>BASE[[#This Row],[NombresCalificado]]&amp;BASE[[#This Row],[TipoEvaluacion]]</f>
        <v>EDUARDO ALONSO DE JESUS SILVA ZUÑIGAEVALUACIÓN</v>
      </c>
      <c r="R936">
        <v>1</v>
      </c>
      <c r="S936" t="s">
        <v>6</v>
      </c>
      <c r="T936" t="s">
        <v>21</v>
      </c>
      <c r="U936" s="17">
        <v>2</v>
      </c>
      <c r="V936" s="17" t="str" cm="1">
        <f t="array" ref="V936">_xlfn.IFS(U936=0,"Prenovato",U936=1,"Novato",U936=2,"Principiante avanzado",U936=3,"Competente",U936=4,"Proficiente",U936=5,"Master")</f>
        <v>Principiante avanzado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2</v>
      </c>
      <c r="AD936" s="17" t="str" cm="1">
        <f t="array" ref="AD936">_xlfn.IFS(AC936=0,"Prenovato",AC936=1,"Novato",AC936=2,"Principiante avanzado",AC936=3,"Competente",AC936=4,"Proficiente",AC936=5,"Master")</f>
        <v>Principiante avanzado</v>
      </c>
      <c r="AE936" s="17" t="s">
        <v>326</v>
      </c>
    </row>
    <row r="937" spans="1:31" x14ac:dyDescent="0.25">
      <c r="A937" t="s">
        <v>205</v>
      </c>
      <c r="B937" t="s">
        <v>211</v>
      </c>
      <c r="C937" t="s">
        <v>185</v>
      </c>
      <c r="D937" t="s">
        <v>216</v>
      </c>
      <c r="E937" t="s">
        <v>227</v>
      </c>
      <c r="F937" t="s">
        <v>259</v>
      </c>
      <c r="G937" t="s">
        <v>292</v>
      </c>
      <c r="H937" s="4"/>
      <c r="I937" s="1">
        <f t="shared" ca="1" si="62"/>
        <v>1483</v>
      </c>
      <c r="J937" s="1" t="str">
        <f t="shared" ca="1" si="63"/>
        <v>3. Mayor a 6 meses</v>
      </c>
      <c r="K937" t="str">
        <f t="shared" si="64"/>
        <v>NO</v>
      </c>
      <c r="L937" t="s">
        <v>186</v>
      </c>
      <c r="M937" t="s">
        <v>313</v>
      </c>
      <c r="N937" t="s">
        <v>188</v>
      </c>
      <c r="O937" t="s">
        <v>188</v>
      </c>
      <c r="P937" t="str">
        <f t="shared" si="65"/>
        <v>MARIA DEL PILAR GARCIA ECHEVARRIAPatrones de arquitectura tecnológicaEVALUACIÓN</v>
      </c>
      <c r="Q937" t="str">
        <f>BASE[[#This Row],[NombresCalificado]]&amp;BASE[[#This Row],[TipoEvaluacion]]</f>
        <v>MARIA DEL PILAR GARCIA ECHEVARRIAEVALUACIÓN</v>
      </c>
      <c r="R937">
        <v>3</v>
      </c>
      <c r="S937" t="s">
        <v>5</v>
      </c>
      <c r="T937" t="s">
        <v>21</v>
      </c>
      <c r="U937" s="17">
        <v>1</v>
      </c>
      <c r="V937" s="17" t="str" cm="1">
        <f t="array" ref="V937">_xlfn.IFS(U937=0,"Prenovato",U937=1,"Novato",U937=2,"Principiante avanzado",U937=3,"Competente",U937=4,"Proficiente",U937=5,"Master")</f>
        <v>Novato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2</v>
      </c>
      <c r="Z937" s="17" t="str" cm="1">
        <f t="array" ref="Z937">_xlfn.IFS(Y937=0,"No evidenciado",Y937=1,"Novato",Y937=2,"Principiante avanzado",Y937=3,"Competente",Y937=4,"Proficiente",Y937=5,"Master")</f>
        <v>Principiante avanzado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1</v>
      </c>
      <c r="AD937" s="17" t="str" cm="1">
        <f t="array" ref="AD937">_xlfn.IFS(AC937=0,"Prenovato",AC937=1,"Novato",AC937=2,"Principiante avanzado",AC937=3,"Competente",AC937=4,"Proficiente",AC937=5,"Master")</f>
        <v>Novato</v>
      </c>
      <c r="AE937" s="17" t="s">
        <v>326</v>
      </c>
    </row>
    <row r="938" spans="1:31" x14ac:dyDescent="0.25">
      <c r="A938" t="s">
        <v>205</v>
      </c>
      <c r="B938" t="s">
        <v>211</v>
      </c>
      <c r="C938" t="s">
        <v>185</v>
      </c>
      <c r="D938" t="s">
        <v>216</v>
      </c>
      <c r="E938" t="s">
        <v>227</v>
      </c>
      <c r="F938" t="s">
        <v>259</v>
      </c>
      <c r="G938" t="s">
        <v>292</v>
      </c>
      <c r="H938" s="4"/>
      <c r="I938" s="1">
        <f t="shared" ca="1" si="62"/>
        <v>1483</v>
      </c>
      <c r="J938" s="1" t="str">
        <f t="shared" ca="1" si="63"/>
        <v>3. Mayor a 6 meses</v>
      </c>
      <c r="K938" t="str">
        <f t="shared" si="64"/>
        <v>NO</v>
      </c>
      <c r="L938" t="s">
        <v>186</v>
      </c>
      <c r="M938" t="s">
        <v>314</v>
      </c>
      <c r="N938" t="s">
        <v>187</v>
      </c>
      <c r="O938" t="s">
        <v>188</v>
      </c>
      <c r="P938" t="str">
        <f t="shared" si="65"/>
        <v>MARIA DEL PILAR GARCIA ECHEVARRIASoluciones de industriaEVALUACIÓN</v>
      </c>
      <c r="Q938" t="str">
        <f>BASE[[#This Row],[NombresCalificado]]&amp;BASE[[#This Row],[TipoEvaluacion]]</f>
        <v>MARIA DEL PILAR GARCIA ECHEVARRIAEVALUACIÓN</v>
      </c>
      <c r="R938">
        <v>3</v>
      </c>
      <c r="S938" t="s">
        <v>5</v>
      </c>
      <c r="T938" t="s">
        <v>21</v>
      </c>
      <c r="U938" s="17">
        <v>1</v>
      </c>
      <c r="V938" s="17" t="str" cm="1">
        <f t="array" ref="V938">_xlfn.IFS(U938=0,"Prenovato",U938=1,"Novato",U938=2,"Principiante avanzado",U938=3,"Competente",U938=4,"Proficiente",U938=5,"Master")</f>
        <v>Novato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1</v>
      </c>
      <c r="AD938" s="17" t="str" cm="1">
        <f t="array" ref="AD938">_xlfn.IFS(AC938=0,"Prenovato",AC938=1,"Novato",AC938=2,"Principiante avanzado",AC938=3,"Competente",AC938=4,"Proficiente",AC938=5,"Master")</f>
        <v>Novato</v>
      </c>
      <c r="AE938" s="17" t="s">
        <v>326</v>
      </c>
    </row>
    <row r="939" spans="1:31" x14ac:dyDescent="0.25">
      <c r="A939" t="s">
        <v>205</v>
      </c>
      <c r="B939" t="s">
        <v>211</v>
      </c>
      <c r="C939" t="s">
        <v>185</v>
      </c>
      <c r="D939" t="s">
        <v>216</v>
      </c>
      <c r="E939" t="s">
        <v>227</v>
      </c>
      <c r="F939" t="s">
        <v>259</v>
      </c>
      <c r="G939" t="s">
        <v>292</v>
      </c>
      <c r="H939" s="4"/>
      <c r="I939" s="1">
        <f t="shared" ca="1" si="62"/>
        <v>1483</v>
      </c>
      <c r="J939" s="1" t="str">
        <f t="shared" ca="1" si="63"/>
        <v>3. Mayor a 6 meses</v>
      </c>
      <c r="K939" t="str">
        <f t="shared" si="64"/>
        <v>NO</v>
      </c>
      <c r="L939" t="s">
        <v>186</v>
      </c>
      <c r="M939" t="s">
        <v>197</v>
      </c>
      <c r="N939" t="s">
        <v>187</v>
      </c>
      <c r="O939" t="s">
        <v>188</v>
      </c>
      <c r="P939" t="str">
        <f t="shared" si="65"/>
        <v>MARIA DEL PILAR GARCIA ECHEVARRIAArquitectura de datos BCPEVALUACIÓN</v>
      </c>
      <c r="Q939" t="str">
        <f>BASE[[#This Row],[NombresCalificado]]&amp;BASE[[#This Row],[TipoEvaluacion]]</f>
        <v>MARIA DEL PILAR GARCIA ECHEVARRIAEVALUACIÓN</v>
      </c>
      <c r="R939">
        <v>3</v>
      </c>
      <c r="S939" t="s">
        <v>5</v>
      </c>
      <c r="T939" t="s">
        <v>21</v>
      </c>
      <c r="U939" s="17">
        <v>1</v>
      </c>
      <c r="V939" s="17" t="str" cm="1">
        <f t="array" ref="V939">_xlfn.IFS(U939=0,"Prenovato",U939=1,"Novato",U939=2,"Principiante avanzado",U939=3,"Competente",U939=4,"Proficiente",U939=5,"Master")</f>
        <v>Novato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1</v>
      </c>
      <c r="AD939" s="17" t="str" cm="1">
        <f t="array" ref="AD939">_xlfn.IFS(AC939=0,"Prenovato",AC939=1,"Novato",AC939=2,"Principiante avanzado",AC939=3,"Competente",AC939=4,"Proficiente",AC939=5,"Master")</f>
        <v>Novato</v>
      </c>
      <c r="AE939" s="17" t="s">
        <v>326</v>
      </c>
    </row>
    <row r="940" spans="1:31" x14ac:dyDescent="0.25">
      <c r="A940" t="s">
        <v>205</v>
      </c>
      <c r="B940" t="s">
        <v>211</v>
      </c>
      <c r="C940" t="s">
        <v>185</v>
      </c>
      <c r="D940" t="s">
        <v>216</v>
      </c>
      <c r="E940" t="s">
        <v>227</v>
      </c>
      <c r="F940" t="s">
        <v>259</v>
      </c>
      <c r="G940" t="s">
        <v>292</v>
      </c>
      <c r="H940" s="4"/>
      <c r="I940" s="1">
        <f t="shared" ca="1" si="62"/>
        <v>1483</v>
      </c>
      <c r="J940" s="1" t="str">
        <f t="shared" ca="1" si="63"/>
        <v>3. Mayor a 6 meses</v>
      </c>
      <c r="K940" t="str">
        <f t="shared" si="64"/>
        <v>NO</v>
      </c>
      <c r="L940" t="s">
        <v>186</v>
      </c>
      <c r="M940" t="s">
        <v>316</v>
      </c>
      <c r="N940" t="s">
        <v>187</v>
      </c>
      <c r="O940" t="s">
        <v>188</v>
      </c>
      <c r="P940" t="str">
        <f t="shared" si="65"/>
        <v>MARIA DEL PILAR GARCIA ECHEVARRIAPlataforma de soluciones BCPEVALUACIÓN</v>
      </c>
      <c r="Q940" t="str">
        <f>BASE[[#This Row],[NombresCalificado]]&amp;BASE[[#This Row],[TipoEvaluacion]]</f>
        <v>MARIA DEL PILAR GARCIA ECHEVARRIAEVALUACIÓN</v>
      </c>
      <c r="R940">
        <v>3</v>
      </c>
      <c r="S940" t="s">
        <v>5</v>
      </c>
      <c r="T940" t="s">
        <v>21</v>
      </c>
      <c r="U940" s="17">
        <v>1</v>
      </c>
      <c r="V940" s="17" t="str" cm="1">
        <f t="array" ref="V940">_xlfn.IFS(U940=0,"Prenovato",U940=1,"Novato",U940=2,"Principiante avanzado",U940=3,"Competente",U940=4,"Proficiente",U940=5,"Master")</f>
        <v>Novato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1</v>
      </c>
      <c r="AD940" s="17" t="str" cm="1">
        <f t="array" ref="AD940">_xlfn.IFS(AC940=0,"Prenovato",AC940=1,"Novato",AC940=2,"Principiante avanzado",AC940=3,"Competente",AC940=4,"Proficiente",AC940=5,"Master")</f>
        <v>Novato</v>
      </c>
      <c r="AE940" s="17" t="s">
        <v>326</v>
      </c>
    </row>
    <row r="941" spans="1:31" x14ac:dyDescent="0.25">
      <c r="A941" t="s">
        <v>205</v>
      </c>
      <c r="B941" t="s">
        <v>211</v>
      </c>
      <c r="C941" t="s">
        <v>185</v>
      </c>
      <c r="D941" t="s">
        <v>216</v>
      </c>
      <c r="E941" t="s">
        <v>227</v>
      </c>
      <c r="F941" t="s">
        <v>259</v>
      </c>
      <c r="G941" t="s">
        <v>292</v>
      </c>
      <c r="H941" s="4"/>
      <c r="I941" s="1">
        <f t="shared" ca="1" si="62"/>
        <v>1483</v>
      </c>
      <c r="J941" s="1" t="str">
        <f t="shared" ca="1" si="63"/>
        <v>3. Mayor a 6 meses</v>
      </c>
      <c r="K941" t="str">
        <f t="shared" si="64"/>
        <v>NO</v>
      </c>
      <c r="L941" t="s">
        <v>186</v>
      </c>
      <c r="M941" t="s">
        <v>315</v>
      </c>
      <c r="N941" t="s">
        <v>29</v>
      </c>
      <c r="O941" t="s">
        <v>29</v>
      </c>
      <c r="P941" t="str">
        <f t="shared" si="65"/>
        <v>MARIA DEL PILAR GARCIA ECHEVARRIAModeladoEVALUACIÓN</v>
      </c>
      <c r="Q941" t="str">
        <f>BASE[[#This Row],[NombresCalificado]]&amp;BASE[[#This Row],[TipoEvaluacion]]</f>
        <v>MARIA DEL PILAR GARCIA ECHEVARRIAEVALUACIÓN</v>
      </c>
      <c r="R941">
        <v>3</v>
      </c>
      <c r="S941" t="s">
        <v>5</v>
      </c>
      <c r="T941" t="s">
        <v>21</v>
      </c>
      <c r="U941" s="17">
        <v>1</v>
      </c>
      <c r="V941" s="17" t="str" cm="1">
        <f t="array" ref="V941">_xlfn.IFS(U941=0,"Prenovato",U941=1,"Novato",U941=2,"Principiante avanzado",U941=3,"Competente",U941=4,"Proficiente",U941=5,"Master")</f>
        <v>Novato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1</v>
      </c>
      <c r="AD941" s="17" t="str" cm="1">
        <f t="array" ref="AD941">_xlfn.IFS(AC941=0,"Prenovato",AC941=1,"Novato",AC941=2,"Principiante avanzado",AC941=3,"Competente",AC941=4,"Proficiente",AC941=5,"Master")</f>
        <v>Novato</v>
      </c>
      <c r="AE941" s="17" t="s">
        <v>326</v>
      </c>
    </row>
    <row r="942" spans="1:31" x14ac:dyDescent="0.25">
      <c r="A942" t="s">
        <v>205</v>
      </c>
      <c r="B942" t="s">
        <v>211</v>
      </c>
      <c r="C942" t="s">
        <v>185</v>
      </c>
      <c r="D942" t="s">
        <v>216</v>
      </c>
      <c r="E942" t="s">
        <v>227</v>
      </c>
      <c r="F942" t="s">
        <v>259</v>
      </c>
      <c r="G942" t="s">
        <v>292</v>
      </c>
      <c r="H942" s="4"/>
      <c r="I942" s="1">
        <f t="shared" ca="1" si="62"/>
        <v>1483</v>
      </c>
      <c r="J942" s="1" t="str">
        <f t="shared" ca="1" si="63"/>
        <v>3. Mayor a 6 meses</v>
      </c>
      <c r="K942" t="str">
        <f t="shared" si="64"/>
        <v>NO</v>
      </c>
      <c r="L942" t="s">
        <v>186</v>
      </c>
      <c r="M942" t="s">
        <v>199</v>
      </c>
      <c r="N942" t="s">
        <v>188</v>
      </c>
      <c r="O942" t="s">
        <v>188</v>
      </c>
      <c r="P942" t="str">
        <f t="shared" si="65"/>
        <v>MARIA DEL PILAR GARCIA ECHEVARRIAComplianceEVALUACIÓN</v>
      </c>
      <c r="Q942" t="str">
        <f>BASE[[#This Row],[NombresCalificado]]&amp;BASE[[#This Row],[TipoEvaluacion]]</f>
        <v>MARIA DEL PILAR GARCIA ECHEVARRIAEVALUACIÓN</v>
      </c>
      <c r="R942">
        <v>3</v>
      </c>
      <c r="S942" t="s">
        <v>5</v>
      </c>
      <c r="T942" t="s">
        <v>21</v>
      </c>
      <c r="U942" s="17">
        <v>1</v>
      </c>
      <c r="V942" s="17" t="str" cm="1">
        <f t="array" ref="V942">_xlfn.IFS(U942=0,"Prenovato",U942=1,"Novato",U942=2,"Principiante avanzado",U942=3,"Competente",U942=4,"Proficiente",U942=5,"Master")</f>
        <v>Novato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1</v>
      </c>
      <c r="AD942" s="17" t="str" cm="1">
        <f t="array" ref="AD942">_xlfn.IFS(AC942=0,"Prenovato",AC942=1,"Novato",AC942=2,"Principiante avanzado",AC942=3,"Competente",AC942=4,"Proficiente",AC942=5,"Master")</f>
        <v>Novato</v>
      </c>
      <c r="AE942" s="17" t="s">
        <v>326</v>
      </c>
    </row>
    <row r="943" spans="1:31" x14ac:dyDescent="0.25">
      <c r="A943" t="s">
        <v>205</v>
      </c>
      <c r="B943" t="s">
        <v>211</v>
      </c>
      <c r="C943" t="s">
        <v>185</v>
      </c>
      <c r="D943" t="s">
        <v>216</v>
      </c>
      <c r="E943" t="s">
        <v>227</v>
      </c>
      <c r="F943" t="s">
        <v>259</v>
      </c>
      <c r="G943" t="s">
        <v>292</v>
      </c>
      <c r="H943" s="4"/>
      <c r="I943" s="1">
        <f t="shared" ca="1" si="62"/>
        <v>1483</v>
      </c>
      <c r="J943" s="1" t="str">
        <f t="shared" ca="1" si="63"/>
        <v>3. Mayor a 6 meses</v>
      </c>
      <c r="K943" t="str">
        <f t="shared" si="64"/>
        <v>NO</v>
      </c>
      <c r="L943" t="s">
        <v>186</v>
      </c>
      <c r="M943" t="s">
        <v>317</v>
      </c>
      <c r="N943" t="s">
        <v>29</v>
      </c>
      <c r="O943" t="s">
        <v>29</v>
      </c>
      <c r="P943" t="str">
        <f t="shared" si="65"/>
        <v>MARIA DEL PILAR GARCIA ECHEVARRIANegocio bancarioEVALUACIÓN</v>
      </c>
      <c r="Q943" t="str">
        <f>BASE[[#This Row],[NombresCalificado]]&amp;BASE[[#This Row],[TipoEvaluacion]]</f>
        <v>MARIA DEL PILAR GARCIA ECHEVARRIAEVALUACIÓN</v>
      </c>
      <c r="R943">
        <v>2</v>
      </c>
      <c r="S943" t="s">
        <v>4</v>
      </c>
      <c r="T943" t="s">
        <v>21</v>
      </c>
      <c r="U943" s="17">
        <v>1</v>
      </c>
      <c r="V943" s="17" t="str" cm="1">
        <f t="array" ref="V943">_xlfn.IFS(U943=0,"Prenovato",U943=1,"Novato",U943=2,"Principiante avanzado",U943=3,"Competente",U943=4,"Proficiente",U943=5,"Master")</f>
        <v>Novato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1</v>
      </c>
      <c r="AD943" s="17" t="str" cm="1">
        <f t="array" ref="AD943">_xlfn.IFS(AC943=0,"Prenovato",AC943=1,"Novato",AC943=2,"Principiante avanzado",AC943=3,"Competente",AC943=4,"Proficiente",AC943=5,"Master")</f>
        <v>Novato</v>
      </c>
      <c r="AE943" s="17" t="s">
        <v>326</v>
      </c>
    </row>
    <row r="944" spans="1:31" x14ac:dyDescent="0.25">
      <c r="A944" t="s">
        <v>205</v>
      </c>
      <c r="B944" t="s">
        <v>211</v>
      </c>
      <c r="C944" t="s">
        <v>185</v>
      </c>
      <c r="D944" t="s">
        <v>216</v>
      </c>
      <c r="E944" t="s">
        <v>227</v>
      </c>
      <c r="F944" t="s">
        <v>259</v>
      </c>
      <c r="G944" t="s">
        <v>292</v>
      </c>
      <c r="H944" s="4"/>
      <c r="I944" s="1">
        <f t="shared" ca="1" si="62"/>
        <v>1483</v>
      </c>
      <c r="J944" s="1" t="str">
        <f t="shared" ca="1" si="63"/>
        <v>3. Mayor a 6 meses</v>
      </c>
      <c r="K944" t="str">
        <f t="shared" si="64"/>
        <v>NO</v>
      </c>
      <c r="L944" t="s">
        <v>186</v>
      </c>
      <c r="M944" t="s">
        <v>200</v>
      </c>
      <c r="N944" t="s">
        <v>187</v>
      </c>
      <c r="O944" t="s">
        <v>188</v>
      </c>
      <c r="P944" t="str">
        <f t="shared" si="65"/>
        <v>MARIA DEL PILAR GARCIA ECHEVARRIACustomer ExperienceEVALUACIÓN</v>
      </c>
      <c r="Q944" t="str">
        <f>BASE[[#This Row],[NombresCalificado]]&amp;BASE[[#This Row],[TipoEvaluacion]]</f>
        <v>MARIA DEL PILAR GARCIA ECHEVARRIAEVALUACIÓN</v>
      </c>
      <c r="R944">
        <v>2</v>
      </c>
      <c r="S944" t="s">
        <v>4</v>
      </c>
      <c r="T944" t="s">
        <v>21</v>
      </c>
      <c r="U944" s="17">
        <v>1</v>
      </c>
      <c r="V944" s="17" t="str" cm="1">
        <f t="array" ref="V944">_xlfn.IFS(U944=0,"Prenovato",U944=1,"Novato",U944=2,"Principiante avanzado",U944=3,"Competente",U944=4,"Proficiente",U944=5,"Master")</f>
        <v>Novato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1</v>
      </c>
      <c r="AD944" s="17" t="str" cm="1">
        <f t="array" ref="AD944">_xlfn.IFS(AC944=0,"Prenovato",AC944=1,"Novato",AC944=2,"Principiante avanzado",AC944=3,"Competente",AC944=4,"Proficiente",AC944=5,"Master")</f>
        <v>Novato</v>
      </c>
      <c r="AE944" s="17" t="s">
        <v>326</v>
      </c>
    </row>
    <row r="945" spans="1:31" x14ac:dyDescent="0.25">
      <c r="A945" t="s">
        <v>205</v>
      </c>
      <c r="B945" t="s">
        <v>211</v>
      </c>
      <c r="C945" t="s">
        <v>185</v>
      </c>
      <c r="D945" t="s">
        <v>216</v>
      </c>
      <c r="E945" t="s">
        <v>227</v>
      </c>
      <c r="F945" t="s">
        <v>259</v>
      </c>
      <c r="G945" t="s">
        <v>292</v>
      </c>
      <c r="H945" s="4"/>
      <c r="I945" s="1">
        <f t="shared" ca="1" si="62"/>
        <v>1483</v>
      </c>
      <c r="J945" s="1" t="str">
        <f t="shared" ca="1" si="63"/>
        <v>3. Mayor a 6 meses</v>
      </c>
      <c r="K945" t="str">
        <f t="shared" si="64"/>
        <v>NO</v>
      </c>
      <c r="L945" t="s">
        <v>186</v>
      </c>
      <c r="M945" t="s">
        <v>318</v>
      </c>
      <c r="N945" t="s">
        <v>188</v>
      </c>
      <c r="O945" t="s">
        <v>188</v>
      </c>
      <c r="P945" t="str">
        <f t="shared" si="65"/>
        <v>MARIA DEL PILAR GARCIA ECHEVARRIAEvolución ágil de productos digitalesEVALUACIÓN</v>
      </c>
      <c r="Q945" t="str">
        <f>BASE[[#This Row],[NombresCalificado]]&amp;BASE[[#This Row],[TipoEvaluacion]]</f>
        <v>MARIA DEL PILAR GARCIA ECHEVARRIAEVALUACIÓN</v>
      </c>
      <c r="R945">
        <v>3</v>
      </c>
      <c r="S945" t="s">
        <v>5</v>
      </c>
      <c r="T945" t="s">
        <v>21</v>
      </c>
      <c r="U945" s="17">
        <v>1</v>
      </c>
      <c r="V945" s="17" t="str" cm="1">
        <f t="array" ref="V945">_xlfn.IFS(U945=0,"Prenovato",U945=1,"Novato",U945=2,"Principiante avanzado",U945=3,"Competente",U945=4,"Proficiente",U945=5,"Master")</f>
        <v>Novato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1</v>
      </c>
      <c r="AD945" s="17" t="str" cm="1">
        <f t="array" ref="AD945">_xlfn.IFS(AC945=0,"Prenovato",AC945=1,"Novato",AC945=2,"Principiante avanzado",AC945=3,"Competente",AC945=4,"Proficiente",AC945=5,"Master")</f>
        <v>Novato</v>
      </c>
      <c r="AE945" s="17" t="s">
        <v>326</v>
      </c>
    </row>
    <row r="946" spans="1:31" x14ac:dyDescent="0.25">
      <c r="A946" t="s">
        <v>205</v>
      </c>
      <c r="B946" t="s">
        <v>211</v>
      </c>
      <c r="C946" t="s">
        <v>185</v>
      </c>
      <c r="D946" t="s">
        <v>216</v>
      </c>
      <c r="E946" t="s">
        <v>227</v>
      </c>
      <c r="F946" t="s">
        <v>259</v>
      </c>
      <c r="G946" t="s">
        <v>292</v>
      </c>
      <c r="H946" s="4"/>
      <c r="I946" s="1">
        <f t="shared" ca="1" si="62"/>
        <v>1483</v>
      </c>
      <c r="J946" s="1" t="str">
        <f t="shared" ca="1" si="63"/>
        <v>3. Mayor a 6 meses</v>
      </c>
      <c r="K946" t="str">
        <f t="shared" si="64"/>
        <v>NO</v>
      </c>
      <c r="L946" t="s">
        <v>186</v>
      </c>
      <c r="M946" t="s">
        <v>320</v>
      </c>
      <c r="N946" t="s">
        <v>188</v>
      </c>
      <c r="O946" t="s">
        <v>188</v>
      </c>
      <c r="P946" t="str">
        <f t="shared" si="65"/>
        <v>MARIA DEL PILAR GARCIA ECHEVARRIAGestión de cambiosEVALUACIÓN</v>
      </c>
      <c r="Q946" t="str">
        <f>BASE[[#This Row],[NombresCalificado]]&amp;BASE[[#This Row],[TipoEvaluacion]]</f>
        <v>MARIA DEL PILAR GARCIA ECHEVARRIAEVALUACIÓN</v>
      </c>
      <c r="R946">
        <v>1</v>
      </c>
      <c r="S946" t="s">
        <v>6</v>
      </c>
      <c r="T946" t="s">
        <v>21</v>
      </c>
      <c r="U946" s="17">
        <v>1</v>
      </c>
      <c r="V946" s="17" t="str" cm="1">
        <f t="array" ref="V946">_xlfn.IFS(U946=0,"Prenovato",U946=1,"Novato",U946=2,"Principiante avanzado",U946=3,"Competente",U946=4,"Proficiente",U946=5,"Master")</f>
        <v>Novato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1</v>
      </c>
      <c r="AD946" s="17" t="str" cm="1">
        <f t="array" ref="AD946">_xlfn.IFS(AC946=0,"Prenovato",AC946=1,"Novato",AC946=2,"Principiante avanzado",AC946=3,"Competente",AC946=4,"Proficiente",AC946=5,"Master")</f>
        <v>Novato</v>
      </c>
      <c r="AE946" s="17" t="s">
        <v>326</v>
      </c>
    </row>
    <row r="947" spans="1:31" x14ac:dyDescent="0.25">
      <c r="A947" t="s">
        <v>205</v>
      </c>
      <c r="B947" t="s">
        <v>211</v>
      </c>
      <c r="C947" t="s">
        <v>185</v>
      </c>
      <c r="D947" t="s">
        <v>216</v>
      </c>
      <c r="E947" t="s">
        <v>227</v>
      </c>
      <c r="F947" t="s">
        <v>259</v>
      </c>
      <c r="G947" t="s">
        <v>292</v>
      </c>
      <c r="H947" s="4"/>
      <c r="I947" s="1">
        <f t="shared" ca="1" si="62"/>
        <v>1483</v>
      </c>
      <c r="J947" s="1" t="str">
        <f t="shared" ca="1" si="63"/>
        <v>3. Mayor a 6 meses</v>
      </c>
      <c r="K947" t="str">
        <f t="shared" si="64"/>
        <v>NO</v>
      </c>
      <c r="L947" t="s">
        <v>186</v>
      </c>
      <c r="M947" t="s">
        <v>198</v>
      </c>
      <c r="N947" t="s">
        <v>187</v>
      </c>
      <c r="O947" t="s">
        <v>188</v>
      </c>
      <c r="P947" t="str">
        <f t="shared" si="65"/>
        <v>MARIA DEL PILAR GARCIA ECHEVARRIACaptura de valorEVALUACIÓN</v>
      </c>
      <c r="Q947" t="str">
        <f>BASE[[#This Row],[NombresCalificado]]&amp;BASE[[#This Row],[TipoEvaluacion]]</f>
        <v>MARIA DEL PILAR GARCIA ECHEVARRIAEVALUACIÓN</v>
      </c>
      <c r="R947">
        <v>1</v>
      </c>
      <c r="S947" t="s">
        <v>6</v>
      </c>
      <c r="T947" t="s">
        <v>21</v>
      </c>
      <c r="U947" s="17">
        <v>1</v>
      </c>
      <c r="V947" s="17" t="str" cm="1">
        <f t="array" ref="V947">_xlfn.IFS(U947=0,"Prenovato",U947=1,"Novato",U947=2,"Principiante avanzado",U947=3,"Competente",U947=4,"Proficiente",U947=5,"Master")</f>
        <v>Novato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1</v>
      </c>
      <c r="AD947" s="17" t="str" cm="1">
        <f t="array" ref="AD947">_xlfn.IFS(AC947=0,"Prenovato",AC947=1,"Novato",AC947=2,"Principiante avanzado",AC947=3,"Competente",AC947=4,"Proficiente",AC947=5,"Master")</f>
        <v>Novato</v>
      </c>
      <c r="AE947" s="17" t="s">
        <v>326</v>
      </c>
    </row>
    <row r="948" spans="1:31" x14ac:dyDescent="0.25">
      <c r="A948" t="s">
        <v>205</v>
      </c>
      <c r="B948" t="s">
        <v>211</v>
      </c>
      <c r="C948" t="s">
        <v>185</v>
      </c>
      <c r="D948" t="s">
        <v>216</v>
      </c>
      <c r="E948" t="s">
        <v>227</v>
      </c>
      <c r="F948" t="s">
        <v>259</v>
      </c>
      <c r="G948" t="s">
        <v>292</v>
      </c>
      <c r="H948" s="4"/>
      <c r="I948" s="1">
        <f t="shared" ca="1" si="62"/>
        <v>1483</v>
      </c>
      <c r="J948" s="1" t="str">
        <f t="shared" ca="1" si="63"/>
        <v>3. Mayor a 6 meses</v>
      </c>
      <c r="K948" t="str">
        <f t="shared" si="64"/>
        <v>NO</v>
      </c>
      <c r="L948" t="s">
        <v>186</v>
      </c>
      <c r="M948" t="s">
        <v>319</v>
      </c>
      <c r="N948" t="s">
        <v>187</v>
      </c>
      <c r="O948" t="s">
        <v>188</v>
      </c>
      <c r="P948" t="str">
        <f t="shared" si="65"/>
        <v>MARIA DEL PILAR GARCIA ECHEVARRIAStory TellingEVALUACIÓN</v>
      </c>
      <c r="Q948" t="str">
        <f>BASE[[#This Row],[NombresCalificado]]&amp;BASE[[#This Row],[TipoEvaluacion]]</f>
        <v>MARIA DEL PILAR GARCIA ECHEVARRIAEVALUACIÓN</v>
      </c>
      <c r="R948">
        <v>2</v>
      </c>
      <c r="S948" t="s">
        <v>4</v>
      </c>
      <c r="T948" t="s">
        <v>21</v>
      </c>
      <c r="U948" s="17">
        <v>1</v>
      </c>
      <c r="V948" s="17" t="str" cm="1">
        <f t="array" ref="V948">_xlfn.IFS(U948=0,"Prenovato",U948=1,"Novato",U948=2,"Principiante avanzado",U948=3,"Competente",U948=4,"Proficiente",U948=5,"Master")</f>
        <v>Novato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1</v>
      </c>
      <c r="AD948" s="17" t="str" cm="1">
        <f t="array" ref="AD948">_xlfn.IFS(AC948=0,"Prenovato",AC948=1,"Novato",AC948=2,"Principiante avanzado",AC948=3,"Competente",AC948=4,"Proficiente",AC948=5,"Master")</f>
        <v>Novato</v>
      </c>
      <c r="AE948" s="17" t="s">
        <v>326</v>
      </c>
    </row>
    <row r="949" spans="1:31" x14ac:dyDescent="0.25">
      <c r="A949" t="s">
        <v>205</v>
      </c>
      <c r="B949" t="s">
        <v>211</v>
      </c>
      <c r="C949" t="s">
        <v>185</v>
      </c>
      <c r="D949" t="s">
        <v>216</v>
      </c>
      <c r="E949" t="s">
        <v>227</v>
      </c>
      <c r="F949" t="s">
        <v>259</v>
      </c>
      <c r="G949" t="s">
        <v>292</v>
      </c>
      <c r="H949" s="4"/>
      <c r="I949" s="1">
        <f t="shared" ca="1" si="62"/>
        <v>1483</v>
      </c>
      <c r="J949" s="1" t="str">
        <f t="shared" ca="1" si="63"/>
        <v>3. Mayor a 6 meses</v>
      </c>
      <c r="K949" t="str">
        <f t="shared" si="64"/>
        <v>NO</v>
      </c>
      <c r="L949" t="s">
        <v>186</v>
      </c>
      <c r="M949" t="s">
        <v>321</v>
      </c>
      <c r="N949" t="s">
        <v>29</v>
      </c>
      <c r="O949" t="s">
        <v>29</v>
      </c>
      <c r="P949" t="str">
        <f t="shared" si="65"/>
        <v>MARIA DEL PILAR GARCIA ECHEVARRIAInnovaciónEVALUACIÓN</v>
      </c>
      <c r="Q949" t="str">
        <f>BASE[[#This Row],[NombresCalificado]]&amp;BASE[[#This Row],[TipoEvaluacion]]</f>
        <v>MARIA DEL PILAR GARCIA ECHEVARRIAEVALUACIÓN</v>
      </c>
      <c r="R949">
        <v>2</v>
      </c>
      <c r="S949" t="s">
        <v>4</v>
      </c>
      <c r="T949" t="s">
        <v>21</v>
      </c>
      <c r="U949" s="17">
        <v>1</v>
      </c>
      <c r="V949" s="17" t="str" cm="1">
        <f t="array" ref="V949">_xlfn.IFS(U949=0,"Prenovato",U949=1,"Novato",U949=2,"Principiante avanzado",U949=3,"Competente",U949=4,"Proficiente",U949=5,"Master")</f>
        <v>Novato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1</v>
      </c>
      <c r="AD949" s="17" t="str" cm="1">
        <f t="array" ref="AD949">_xlfn.IFS(AC949=0,"Prenovato",AC949=1,"Novato",AC949=2,"Principiante avanzado",AC949=3,"Competente",AC949=4,"Proficiente",AC949=5,"Master")</f>
        <v>Novato</v>
      </c>
      <c r="AE949" s="17" t="s">
        <v>326</v>
      </c>
    </row>
    <row r="950" spans="1:31" x14ac:dyDescent="0.25">
      <c r="A950" t="s">
        <v>205</v>
      </c>
      <c r="B950" t="s">
        <v>211</v>
      </c>
      <c r="C950" t="s">
        <v>185</v>
      </c>
      <c r="D950" t="s">
        <v>216</v>
      </c>
      <c r="E950" t="s">
        <v>227</v>
      </c>
      <c r="F950" t="s">
        <v>259</v>
      </c>
      <c r="G950" t="s">
        <v>292</v>
      </c>
      <c r="H950" s="4"/>
      <c r="I950" s="1">
        <f t="shared" ca="1" si="62"/>
        <v>1483</v>
      </c>
      <c r="J950" s="1" t="str">
        <f t="shared" ca="1" si="63"/>
        <v>3. Mayor a 6 meses</v>
      </c>
      <c r="K950" t="str">
        <f t="shared" si="64"/>
        <v>NO</v>
      </c>
      <c r="L950" t="s">
        <v>186</v>
      </c>
      <c r="M950" t="s">
        <v>323</v>
      </c>
      <c r="N950" t="s">
        <v>188</v>
      </c>
      <c r="O950" t="s">
        <v>188</v>
      </c>
      <c r="P950" t="str">
        <f t="shared" si="65"/>
        <v>MARIA DEL PILAR GARCIA ECHEVARRIAPrincipios de seguridadEVALUACIÓN</v>
      </c>
      <c r="Q950" t="str">
        <f>BASE[[#This Row],[NombresCalificado]]&amp;BASE[[#This Row],[TipoEvaluacion]]</f>
        <v>MARIA DEL PILAR GARCIA ECHEVARRIAEVALUACIÓN</v>
      </c>
      <c r="R950">
        <v>2</v>
      </c>
      <c r="S950" t="s">
        <v>4</v>
      </c>
      <c r="T950" t="s">
        <v>21</v>
      </c>
      <c r="U950" s="17">
        <v>1</v>
      </c>
      <c r="V950" s="17" t="str" cm="1">
        <f t="array" ref="V950">_xlfn.IFS(U950=0,"Prenovato",U950=1,"Novato",U950=2,"Principiante avanzado",U950=3,"Competente",U950=4,"Proficiente",U950=5,"Master")</f>
        <v>Novato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1</v>
      </c>
      <c r="AD950" s="17" t="str" cm="1">
        <f t="array" ref="AD950">_xlfn.IFS(AC950=0,"Prenovato",AC950=1,"Novato",AC950=2,"Principiante avanzado",AC950=3,"Competente",AC950=4,"Proficiente",AC950=5,"Master")</f>
        <v>Novato</v>
      </c>
      <c r="AE950" s="17" t="s">
        <v>326</v>
      </c>
    </row>
    <row r="951" spans="1:31" x14ac:dyDescent="0.25">
      <c r="A951" t="s">
        <v>205</v>
      </c>
      <c r="B951" t="s">
        <v>211</v>
      </c>
      <c r="C951" t="s">
        <v>185</v>
      </c>
      <c r="D951" t="s">
        <v>216</v>
      </c>
      <c r="E951" t="s">
        <v>227</v>
      </c>
      <c r="F951" t="s">
        <v>259</v>
      </c>
      <c r="G951" t="s">
        <v>292</v>
      </c>
      <c r="H951" s="4"/>
      <c r="I951" s="1">
        <f t="shared" ca="1" si="62"/>
        <v>1483</v>
      </c>
      <c r="J951" s="1" t="str">
        <f t="shared" ca="1" si="63"/>
        <v>3. Mayor a 6 meses</v>
      </c>
      <c r="K951" t="str">
        <f t="shared" si="64"/>
        <v>NO</v>
      </c>
      <c r="L951" t="s">
        <v>186</v>
      </c>
      <c r="M951" t="s">
        <v>322</v>
      </c>
      <c r="N951" t="s">
        <v>29</v>
      </c>
      <c r="O951" t="s">
        <v>29</v>
      </c>
      <c r="P951" t="str">
        <f t="shared" si="65"/>
        <v>MARIA DEL PILAR GARCIA ECHEVARRIAModelos BancariosEVALUACIÓN</v>
      </c>
      <c r="Q951" t="str">
        <f>BASE[[#This Row],[NombresCalificado]]&amp;BASE[[#This Row],[TipoEvaluacion]]</f>
        <v>MARIA DEL PILAR GARCIA ECHEVARRIAEVALUACIÓN</v>
      </c>
      <c r="R951">
        <v>3</v>
      </c>
      <c r="S951" t="s">
        <v>5</v>
      </c>
      <c r="T951" t="s">
        <v>21</v>
      </c>
      <c r="U951" s="17">
        <v>1</v>
      </c>
      <c r="V951" s="17" t="str" cm="1">
        <f t="array" ref="V951">_xlfn.IFS(U951=0,"Prenovato",U951=1,"Novato",U951=2,"Principiante avanzado",U951=3,"Competente",U951=4,"Proficiente",U951=5,"Master")</f>
        <v>Novato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1</v>
      </c>
      <c r="AD951" s="17" t="str" cm="1">
        <f t="array" ref="AD951">_xlfn.IFS(AC951=0,"Prenovato",AC951=1,"Novato",AC951=2,"Principiante avanzado",AC951=3,"Competente",AC951=4,"Proficiente",AC951=5,"Master")</f>
        <v>Novato</v>
      </c>
      <c r="AE951" s="17" t="s">
        <v>326</v>
      </c>
    </row>
    <row r="952" spans="1:31" x14ac:dyDescent="0.25">
      <c r="A952" t="s">
        <v>205</v>
      </c>
      <c r="B952" t="s">
        <v>211</v>
      </c>
      <c r="C952" t="s">
        <v>185</v>
      </c>
      <c r="D952" t="s">
        <v>216</v>
      </c>
      <c r="E952" t="s">
        <v>227</v>
      </c>
      <c r="F952" t="s">
        <v>259</v>
      </c>
      <c r="G952" t="s">
        <v>292</v>
      </c>
      <c r="H952" s="4"/>
      <c r="I952" s="1">
        <f t="shared" ca="1" si="62"/>
        <v>1483</v>
      </c>
      <c r="J952" s="1" t="str">
        <f t="shared" ca="1" si="63"/>
        <v>3. Mayor a 6 meses</v>
      </c>
      <c r="K952" t="str">
        <f t="shared" si="64"/>
        <v>NO</v>
      </c>
      <c r="L952" t="s">
        <v>186</v>
      </c>
      <c r="M952" t="s">
        <v>324</v>
      </c>
      <c r="N952" t="s">
        <v>29</v>
      </c>
      <c r="O952" t="s">
        <v>29</v>
      </c>
      <c r="P952" t="str">
        <f t="shared" si="65"/>
        <v>MARIA DEL PILAR GARCIA ECHEVARRIAFrameworks de arquitectura empresarialEVALUACIÓN</v>
      </c>
      <c r="Q952" t="str">
        <f>BASE[[#This Row],[NombresCalificado]]&amp;BASE[[#This Row],[TipoEvaluacion]]</f>
        <v>MARIA DEL PILAR GARCIA ECHEVARRIAEVALUACIÓN</v>
      </c>
      <c r="R952">
        <v>2</v>
      </c>
      <c r="S952" t="s">
        <v>4</v>
      </c>
      <c r="T952" t="s">
        <v>21</v>
      </c>
      <c r="U952" s="17">
        <v>1</v>
      </c>
      <c r="V952" s="17" t="str" cm="1">
        <f t="array" ref="V952">_xlfn.IFS(U952=0,"Prenovato",U952=1,"Novato",U952=2,"Principiante avanzado",U952=3,"Competente",U952=4,"Proficiente",U952=5,"Master")</f>
        <v>Novato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1</v>
      </c>
      <c r="AD952" s="17" t="str" cm="1">
        <f t="array" ref="AD952">_xlfn.IFS(AC952=0,"Prenovato",AC952=1,"Novato",AC952=2,"Principiante avanzado",AC952=3,"Competente",AC952=4,"Proficiente",AC952=5,"Master")</f>
        <v>Novato</v>
      </c>
      <c r="AE952" s="17" t="s">
        <v>326</v>
      </c>
    </row>
    <row r="953" spans="1:31" x14ac:dyDescent="0.25">
      <c r="A953" t="s">
        <v>205</v>
      </c>
      <c r="B953" t="s">
        <v>211</v>
      </c>
      <c r="C953" t="s">
        <v>185</v>
      </c>
      <c r="D953" t="s">
        <v>216</v>
      </c>
      <c r="E953" t="s">
        <v>227</v>
      </c>
      <c r="F953" t="s">
        <v>259</v>
      </c>
      <c r="G953" t="s">
        <v>292</v>
      </c>
      <c r="H953" s="4"/>
      <c r="I953" s="1">
        <f t="shared" ca="1" si="62"/>
        <v>1483</v>
      </c>
      <c r="J953" s="1" t="str">
        <f t="shared" ca="1" si="63"/>
        <v>3. Mayor a 6 meses</v>
      </c>
      <c r="K953" t="str">
        <f t="shared" si="64"/>
        <v>NO</v>
      </c>
      <c r="L953" t="s">
        <v>186</v>
      </c>
      <c r="M953" t="s">
        <v>193</v>
      </c>
      <c r="N953" t="s">
        <v>188</v>
      </c>
      <c r="O953" t="s">
        <v>188</v>
      </c>
      <c r="P953" t="str">
        <f t="shared" si="65"/>
        <v>MARIA DEL PILAR GARCIA ECHEVARRIACloudEVALUACIÓN</v>
      </c>
      <c r="Q953" t="str">
        <f>BASE[[#This Row],[NombresCalificado]]&amp;BASE[[#This Row],[TipoEvaluacion]]</f>
        <v>MARIA DEL PILAR GARCIA ECHEVARRIAEVALUACIÓN</v>
      </c>
      <c r="R953">
        <v>2</v>
      </c>
      <c r="S953" t="s">
        <v>4</v>
      </c>
      <c r="T953" t="s">
        <v>21</v>
      </c>
      <c r="U953" s="17">
        <v>1</v>
      </c>
      <c r="V953" s="17" t="str" cm="1">
        <f t="array" ref="V953">_xlfn.IFS(U953=0,"Prenovato",U953=1,"Novato",U953=2,"Principiante avanzado",U953=3,"Competente",U953=4,"Proficiente",U953=5,"Master")</f>
        <v>Novato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1</v>
      </c>
      <c r="AD953" s="17" t="str" cm="1">
        <f t="array" ref="AD953">_xlfn.IFS(AC953=0,"Prenovato",AC953=1,"Novato",AC953=2,"Principiante avanzado",AC953=3,"Competente",AC953=4,"Proficiente",AC953=5,"Master")</f>
        <v>Novato</v>
      </c>
      <c r="AE953" s="17" t="s">
        <v>326</v>
      </c>
    </row>
    <row r="954" spans="1:31" x14ac:dyDescent="0.25">
      <c r="A954" t="s">
        <v>205</v>
      </c>
      <c r="B954" t="s">
        <v>211</v>
      </c>
      <c r="C954" t="s">
        <v>185</v>
      </c>
      <c r="D954" t="s">
        <v>216</v>
      </c>
      <c r="E954" t="s">
        <v>247</v>
      </c>
      <c r="F954" t="s">
        <v>279</v>
      </c>
      <c r="G954" t="s">
        <v>311</v>
      </c>
      <c r="H954" s="4"/>
      <c r="I954" s="1">
        <f t="shared" ca="1" si="62"/>
        <v>1483</v>
      </c>
      <c r="J954" s="1" t="str">
        <f t="shared" ca="1" si="63"/>
        <v>3. Mayor a 6 meses</v>
      </c>
      <c r="K954" t="str">
        <f t="shared" si="64"/>
        <v>NO</v>
      </c>
      <c r="L954" t="s">
        <v>186</v>
      </c>
      <c r="M954" t="s">
        <v>193</v>
      </c>
      <c r="N954" t="s">
        <v>188</v>
      </c>
      <c r="O954" t="s">
        <v>188</v>
      </c>
      <c r="P954" t="str">
        <f t="shared" si="65"/>
        <v>PAULA CESPEDES LOAYZACloudEVALUACIÓN</v>
      </c>
      <c r="Q954" t="str">
        <f>BASE[[#This Row],[NombresCalificado]]&amp;BASE[[#This Row],[TipoEvaluacion]]</f>
        <v>PAULA CESPEDES LOAYZAEVALUACIÓN</v>
      </c>
      <c r="R954">
        <v>3</v>
      </c>
      <c r="S954" t="s">
        <v>5</v>
      </c>
      <c r="T954" t="s">
        <v>21</v>
      </c>
      <c r="U954" s="17">
        <v>1</v>
      </c>
      <c r="V954" s="17" t="str" cm="1">
        <f t="array" ref="V954">_xlfn.IFS(U954=0,"Prenovato",U954=1,"Novato",U954=2,"Principiante avanzado",U954=3,"Competente",U954=4,"Proficiente",U954=5,"Master")</f>
        <v>Novato</v>
      </c>
      <c r="W954" s="17">
        <v>2</v>
      </c>
      <c r="X954" s="17" t="str" cm="1">
        <f t="array" ref="X954">_xlfn.IFS(W954=0,"No evidenciado",W954=1,"Novato",W954=2,"Principiante avanzado",W954=3,"Competente",W954=4,"Proficiente",W954=5,"Master")</f>
        <v>Principiante avanzado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1</v>
      </c>
      <c r="AD954" s="17" t="str" cm="1">
        <f t="array" ref="AD954">_xlfn.IFS(AC954=0,"Prenovato",AC954=1,"Novato",AC954=2,"Principiante avanzado",AC954=3,"Competente",AC954=4,"Proficiente",AC954=5,"Master")</f>
        <v>Novato</v>
      </c>
      <c r="AE954" s="17" t="s">
        <v>326</v>
      </c>
    </row>
    <row r="955" spans="1:31" x14ac:dyDescent="0.25">
      <c r="A955" t="s">
        <v>205</v>
      </c>
      <c r="B955" t="s">
        <v>211</v>
      </c>
      <c r="C955" t="s">
        <v>185</v>
      </c>
      <c r="D955" t="s">
        <v>216</v>
      </c>
      <c r="E955" t="s">
        <v>247</v>
      </c>
      <c r="F955" t="s">
        <v>279</v>
      </c>
      <c r="G955" t="s">
        <v>311</v>
      </c>
      <c r="H955" s="4"/>
      <c r="I955" s="1">
        <f t="shared" ca="1" si="62"/>
        <v>1483</v>
      </c>
      <c r="J955" s="1" t="str">
        <f t="shared" ca="1" si="63"/>
        <v>3. Mayor a 6 meses</v>
      </c>
      <c r="K955" t="str">
        <f t="shared" si="64"/>
        <v>NO</v>
      </c>
      <c r="L955" t="s">
        <v>186</v>
      </c>
      <c r="M955" t="s">
        <v>324</v>
      </c>
      <c r="N955" t="s">
        <v>29</v>
      </c>
      <c r="O955" t="s">
        <v>29</v>
      </c>
      <c r="P955" t="str">
        <f t="shared" si="65"/>
        <v>PAULA CESPEDES LOAYZAFrameworks de arquitectura empresarialEVALUACIÓN</v>
      </c>
      <c r="Q955" t="str">
        <f>BASE[[#This Row],[NombresCalificado]]&amp;BASE[[#This Row],[TipoEvaluacion]]</f>
        <v>PAULA CESPEDES LOAYZAEVALUACIÓN</v>
      </c>
      <c r="R955">
        <v>2</v>
      </c>
      <c r="S955" t="s">
        <v>4</v>
      </c>
      <c r="T955" t="s">
        <v>21</v>
      </c>
      <c r="U955" s="17">
        <v>1</v>
      </c>
      <c r="V955" s="17" t="str" cm="1">
        <f t="array" ref="V955">_xlfn.IFS(U955=0,"Prenovato",U955=1,"Novato",U955=2,"Principiante avanzado",U955=3,"Competente",U955=4,"Proficiente",U955=5,"Master")</f>
        <v>Novato</v>
      </c>
      <c r="W955" s="17">
        <v>2</v>
      </c>
      <c r="X955" s="17" t="str" cm="1">
        <f t="array" ref="X955">_xlfn.IFS(W955=0,"No evidenciado",W955=1,"Novato",W955=2,"Principiante avanzado",W955=3,"Competente",W955=4,"Proficiente",W955=5,"Master")</f>
        <v>Principiante avanzado</v>
      </c>
      <c r="Y955" s="17">
        <v>2</v>
      </c>
      <c r="Z955" s="17" t="str" cm="1">
        <f t="array" ref="Z955">_xlfn.IFS(Y955=0,"No evidenciado",Y955=1,"Novato",Y955=2,"Principiante avanzado",Y955=3,"Competente",Y955=4,"Proficiente",Y955=5,"Master")</f>
        <v>Principiante avanzado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326</v>
      </c>
    </row>
    <row r="956" spans="1:31" x14ac:dyDescent="0.25">
      <c r="A956" t="s">
        <v>205</v>
      </c>
      <c r="B956" t="s">
        <v>211</v>
      </c>
      <c r="C956" t="s">
        <v>185</v>
      </c>
      <c r="D956" t="s">
        <v>216</v>
      </c>
      <c r="E956" t="s">
        <v>247</v>
      </c>
      <c r="F956" t="s">
        <v>279</v>
      </c>
      <c r="G956" t="s">
        <v>311</v>
      </c>
      <c r="H956" s="4"/>
      <c r="I956" s="1">
        <f t="shared" ca="1" si="62"/>
        <v>1483</v>
      </c>
      <c r="J956" s="1" t="str">
        <f t="shared" ca="1" si="63"/>
        <v>3. Mayor a 6 meses</v>
      </c>
      <c r="K956" t="str">
        <f t="shared" si="64"/>
        <v>NO</v>
      </c>
      <c r="L956" t="s">
        <v>186</v>
      </c>
      <c r="M956" t="s">
        <v>322</v>
      </c>
      <c r="N956" t="s">
        <v>29</v>
      </c>
      <c r="O956" t="s">
        <v>29</v>
      </c>
      <c r="P956" t="str">
        <f t="shared" si="65"/>
        <v>PAULA CESPEDES LOAYZAModelos BancariosEVALUACIÓN</v>
      </c>
      <c r="Q956" t="str">
        <f>BASE[[#This Row],[NombresCalificado]]&amp;BASE[[#This Row],[TipoEvaluacion]]</f>
        <v>PAULA CESPEDES LOAYZAEVALUACIÓN</v>
      </c>
      <c r="R956">
        <v>2</v>
      </c>
      <c r="S956" t="s">
        <v>4</v>
      </c>
      <c r="T956" t="s">
        <v>21</v>
      </c>
      <c r="U956" s="17">
        <v>1</v>
      </c>
      <c r="V956" s="17" t="str" cm="1">
        <f t="array" ref="V956">_xlfn.IFS(U956=0,"Prenovato",U956=1,"Novato",U956=2,"Principiante avanzado",U956=3,"Competente",U956=4,"Proficiente",U956=5,"Master")</f>
        <v>Novato</v>
      </c>
      <c r="W956" s="17">
        <v>2</v>
      </c>
      <c r="X956" s="17" t="str" cm="1">
        <f t="array" ref="X956">_xlfn.IFS(W956=0,"No evidenciado",W956=1,"Novato",W956=2,"Principiante avanzado",W956=3,"Competente",W956=4,"Proficiente",W956=5,"Master")</f>
        <v>Principiante avanzado</v>
      </c>
      <c r="Y956" s="17">
        <v>2</v>
      </c>
      <c r="Z956" s="17" t="str" cm="1">
        <f t="array" ref="Z956">_xlfn.IFS(Y956=0,"No evidenciado",Y956=1,"Novato",Y956=2,"Principiante avanzado",Y956=3,"Competente",Y956=4,"Proficiente",Y956=5,"Master")</f>
        <v>Principiante avanzado</v>
      </c>
      <c r="AA956" s="17">
        <v>4</v>
      </c>
      <c r="AB956" s="17" t="str" cm="1">
        <f t="array" ref="AB956">_xlfn.IFS(AA956=0,"No evidenciado",AA956=1,"Novato",AA956=2,"Principiante avanzado",AA956=3,"Competente",AA956=4,"Proficiente",AA956=5,"Master")</f>
        <v>Proficiente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326</v>
      </c>
    </row>
    <row r="957" spans="1:31" x14ac:dyDescent="0.25">
      <c r="A957" t="s">
        <v>205</v>
      </c>
      <c r="B957" t="s">
        <v>211</v>
      </c>
      <c r="C957" t="s">
        <v>185</v>
      </c>
      <c r="D957" t="s">
        <v>216</v>
      </c>
      <c r="E957" t="s">
        <v>247</v>
      </c>
      <c r="F957" t="s">
        <v>279</v>
      </c>
      <c r="G957" t="s">
        <v>311</v>
      </c>
      <c r="H957" s="4"/>
      <c r="I957" s="1">
        <f t="shared" ca="1" si="62"/>
        <v>1483</v>
      </c>
      <c r="J957" s="1" t="str">
        <f t="shared" ca="1" si="63"/>
        <v>3. Mayor a 6 meses</v>
      </c>
      <c r="K957" t="str">
        <f t="shared" si="64"/>
        <v>NO</v>
      </c>
      <c r="L957" t="s">
        <v>186</v>
      </c>
      <c r="M957" t="s">
        <v>323</v>
      </c>
      <c r="N957" t="s">
        <v>188</v>
      </c>
      <c r="O957" t="s">
        <v>188</v>
      </c>
      <c r="P957" t="str">
        <f t="shared" si="65"/>
        <v>PAULA CESPEDES LOAYZAPrincipios de seguridadEVALUACIÓN</v>
      </c>
      <c r="Q957" t="str">
        <f>BASE[[#This Row],[NombresCalificado]]&amp;BASE[[#This Row],[TipoEvaluacion]]</f>
        <v>PAULA CESPEDES LOAYZAEVALUACIÓN</v>
      </c>
      <c r="R957">
        <v>2</v>
      </c>
      <c r="S957" t="s">
        <v>4</v>
      </c>
      <c r="T957" t="s">
        <v>21</v>
      </c>
      <c r="U957" s="17">
        <v>1</v>
      </c>
      <c r="V957" s="17" t="str" cm="1">
        <f t="array" ref="V957">_xlfn.IFS(U957=0,"Prenovato",U957=1,"Novato",U957=2,"Principiante avanzado",U957=3,"Competente",U957=4,"Proficiente",U957=5,"Master")</f>
        <v>Novato</v>
      </c>
      <c r="W957" s="17">
        <v>2</v>
      </c>
      <c r="X957" s="17" t="str" cm="1">
        <f t="array" ref="X957">_xlfn.IFS(W957=0,"No evidenciado",W957=1,"Novato",W957=2,"Principiante avanzado",W957=3,"Competente",W957=4,"Proficiente",W957=5,"Master")</f>
        <v>Principiante avanzado</v>
      </c>
      <c r="Y957" s="17">
        <v>2</v>
      </c>
      <c r="Z957" s="17" t="str" cm="1">
        <f t="array" ref="Z957">_xlfn.IFS(Y957=0,"No evidenciado",Y957=1,"Novato",Y957=2,"Principiante avanzado",Y957=3,"Competente",Y957=4,"Proficiente",Y957=5,"Master")</f>
        <v>Principiante avanzado</v>
      </c>
      <c r="AA957" s="17">
        <v>4</v>
      </c>
      <c r="AB957" s="17" t="str" cm="1">
        <f t="array" ref="AB957">_xlfn.IFS(AA957=0,"No evidenciado",AA957=1,"Novato",AA957=2,"Principiante avanzado",AA957=3,"Competente",AA957=4,"Proficiente",AA957=5,"Master")</f>
        <v>Proficiente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326</v>
      </c>
    </row>
    <row r="958" spans="1:31" x14ac:dyDescent="0.25">
      <c r="A958" t="s">
        <v>205</v>
      </c>
      <c r="B958" t="s">
        <v>211</v>
      </c>
      <c r="C958" t="s">
        <v>185</v>
      </c>
      <c r="D958" t="s">
        <v>216</v>
      </c>
      <c r="E958" t="s">
        <v>247</v>
      </c>
      <c r="F958" t="s">
        <v>279</v>
      </c>
      <c r="G958" t="s">
        <v>311</v>
      </c>
      <c r="H958" s="4"/>
      <c r="I958" s="1">
        <f t="shared" ca="1" si="62"/>
        <v>1483</v>
      </c>
      <c r="J958" s="1" t="str">
        <f t="shared" ca="1" si="63"/>
        <v>3. Mayor a 6 meses</v>
      </c>
      <c r="K958" t="str">
        <f t="shared" si="64"/>
        <v>NO</v>
      </c>
      <c r="L958" t="s">
        <v>186</v>
      </c>
      <c r="M958" t="s">
        <v>321</v>
      </c>
      <c r="N958" t="s">
        <v>29</v>
      </c>
      <c r="O958" t="s">
        <v>29</v>
      </c>
      <c r="P958" t="str">
        <f t="shared" si="65"/>
        <v>PAULA CESPEDES LOAYZAInnovaciónEVALUACIÓN</v>
      </c>
      <c r="Q958" t="str">
        <f>BASE[[#This Row],[NombresCalificado]]&amp;BASE[[#This Row],[TipoEvaluacion]]</f>
        <v>PAULA CESPEDES LOAYZAEVALUACIÓN</v>
      </c>
      <c r="R958">
        <v>2</v>
      </c>
      <c r="S958" t="s">
        <v>4</v>
      </c>
      <c r="T958" t="s">
        <v>21</v>
      </c>
      <c r="U958" s="17">
        <v>1</v>
      </c>
      <c r="V958" s="17" t="str" cm="1">
        <f t="array" ref="V958">_xlfn.IFS(U958=0,"Prenovato",U958=1,"Novato",U958=2,"Principiante avanzado",U958=3,"Competente",U958=4,"Proficiente",U958=5,"Master")</f>
        <v>Novato</v>
      </c>
      <c r="W958" s="17">
        <v>2</v>
      </c>
      <c r="X958" s="17" t="str" cm="1">
        <f t="array" ref="X958">_xlfn.IFS(W958=0,"No evidenciado",W958=1,"Novato",W958=2,"Principiante avanzado",W958=3,"Competente",W958=4,"Proficiente",W958=5,"Master")</f>
        <v>Principiante avanzado</v>
      </c>
      <c r="Y958" s="17">
        <v>2</v>
      </c>
      <c r="Z958" s="17" t="str" cm="1">
        <f t="array" ref="Z958">_xlfn.IFS(Y958=0,"No evidenciado",Y958=1,"Novato",Y958=2,"Principiante avanzado",Y958=3,"Competente",Y958=4,"Proficiente",Y958=5,"Master")</f>
        <v>Principiante avanzado</v>
      </c>
      <c r="AA958" s="17">
        <v>4</v>
      </c>
      <c r="AB958" s="17" t="str" cm="1">
        <f t="array" ref="AB958">_xlfn.IFS(AA958=0,"No evidenciado",AA958=1,"Novato",AA958=2,"Principiante avanzado",AA958=3,"Competente",AA958=4,"Proficiente",AA958=5,"Master")</f>
        <v>Proficiente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326</v>
      </c>
    </row>
    <row r="959" spans="1:31" x14ac:dyDescent="0.25">
      <c r="A959" t="s">
        <v>205</v>
      </c>
      <c r="B959" t="s">
        <v>211</v>
      </c>
      <c r="C959" t="s">
        <v>185</v>
      </c>
      <c r="D959" t="s">
        <v>216</v>
      </c>
      <c r="E959" t="s">
        <v>247</v>
      </c>
      <c r="F959" t="s">
        <v>279</v>
      </c>
      <c r="G959" t="s">
        <v>311</v>
      </c>
      <c r="H959" s="4"/>
      <c r="I959" s="1">
        <f t="shared" ca="1" si="62"/>
        <v>1483</v>
      </c>
      <c r="J959" s="1" t="str">
        <f t="shared" ca="1" si="63"/>
        <v>3. Mayor a 6 meses</v>
      </c>
      <c r="K959" t="str">
        <f t="shared" si="64"/>
        <v>NO</v>
      </c>
      <c r="L959" t="s">
        <v>186</v>
      </c>
      <c r="M959" t="s">
        <v>198</v>
      </c>
      <c r="N959" t="s">
        <v>187</v>
      </c>
      <c r="O959" t="s">
        <v>188</v>
      </c>
      <c r="P959" t="str">
        <f t="shared" si="65"/>
        <v>PAULA CESPEDES LOAYZACaptura de valorEVALUACIÓN</v>
      </c>
      <c r="Q959" t="str">
        <f>BASE[[#This Row],[NombresCalificado]]&amp;BASE[[#This Row],[TipoEvaluacion]]</f>
        <v>PAULA CESPEDES LOAYZAEVALUACIÓN</v>
      </c>
      <c r="R959">
        <v>1</v>
      </c>
      <c r="S959" t="s">
        <v>6</v>
      </c>
      <c r="T959" t="s">
        <v>21</v>
      </c>
      <c r="U959" s="17">
        <v>1</v>
      </c>
      <c r="V959" s="17" t="str" cm="1">
        <f t="array" ref="V959">_xlfn.IFS(U959=0,"Prenovato",U959=1,"Novato",U959=2,"Principiante avanzado",U959=3,"Competente",U959=4,"Proficiente",U959=5,"Master")</f>
        <v>Novato</v>
      </c>
      <c r="W959" s="17">
        <v>2</v>
      </c>
      <c r="X959" s="17" t="str" cm="1">
        <f t="array" ref="X959">_xlfn.IFS(W959=0,"No evidenciado",W959=1,"Novato",W959=2,"Principiante avanzado",W959=3,"Competente",W959=4,"Proficiente",W959=5,"Master")</f>
        <v>Principiante avanzado</v>
      </c>
      <c r="Y959" s="17">
        <v>2</v>
      </c>
      <c r="Z959" s="17" t="str" cm="1">
        <f t="array" ref="Z959">_xlfn.IFS(Y959=0,"No evidenciado",Y959=1,"Novato",Y959=2,"Principiante avanzado",Y959=3,"Competente",Y959=4,"Proficiente",Y959=5,"Master")</f>
        <v>Principiante avanzado</v>
      </c>
      <c r="AA959" s="17">
        <v>4</v>
      </c>
      <c r="AB959" s="17" t="str" cm="1">
        <f t="array" ref="AB959">_xlfn.IFS(AA959=0,"No evidenciado",AA959=1,"Novato",AA959=2,"Principiante avanzado",AA959=3,"Competente",AA959=4,"Proficiente",AA959=5,"Master")</f>
        <v>Proficiente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326</v>
      </c>
    </row>
    <row r="960" spans="1:31" x14ac:dyDescent="0.25">
      <c r="A960" t="s">
        <v>205</v>
      </c>
      <c r="B960" t="s">
        <v>211</v>
      </c>
      <c r="C960" t="s">
        <v>185</v>
      </c>
      <c r="D960" t="s">
        <v>216</v>
      </c>
      <c r="E960" t="s">
        <v>247</v>
      </c>
      <c r="F960" t="s">
        <v>279</v>
      </c>
      <c r="G960" t="s">
        <v>311</v>
      </c>
      <c r="H960" s="4"/>
      <c r="I960" s="1">
        <f t="shared" ca="1" si="62"/>
        <v>1483</v>
      </c>
      <c r="J960" s="1" t="str">
        <f t="shared" ca="1" si="63"/>
        <v>3. Mayor a 6 meses</v>
      </c>
      <c r="K960" t="str">
        <f t="shared" si="64"/>
        <v>NO</v>
      </c>
      <c r="L960" t="s">
        <v>186</v>
      </c>
      <c r="M960" t="s">
        <v>320</v>
      </c>
      <c r="N960" t="s">
        <v>188</v>
      </c>
      <c r="O960" t="s">
        <v>188</v>
      </c>
      <c r="P960" t="str">
        <f t="shared" si="65"/>
        <v>PAULA CESPEDES LOAYZAGestión de cambiosEVALUACIÓN</v>
      </c>
      <c r="Q960" t="str">
        <f>BASE[[#This Row],[NombresCalificado]]&amp;BASE[[#This Row],[TipoEvaluacion]]</f>
        <v>PAULA CESPEDES LOAYZAEVALUACIÓN</v>
      </c>
      <c r="R960">
        <v>1</v>
      </c>
      <c r="S960" t="s">
        <v>6</v>
      </c>
      <c r="T960" t="s">
        <v>21</v>
      </c>
      <c r="U960" s="17">
        <v>1</v>
      </c>
      <c r="V960" s="17" t="str" cm="1">
        <f t="array" ref="V960">_xlfn.IFS(U960=0,"Prenovato",U960=1,"Novato",U960=2,"Principiante avanzado",U960=3,"Competente",U960=4,"Proficiente",U960=5,"Master")</f>
        <v>Novato</v>
      </c>
      <c r="W960" s="17">
        <v>2</v>
      </c>
      <c r="X960" s="17" t="str" cm="1">
        <f t="array" ref="X960">_xlfn.IFS(W960=0,"No evidenciado",W960=1,"Novato",W960=2,"Principiante avanzado",W960=3,"Competente",W960=4,"Proficiente",W960=5,"Master")</f>
        <v>Principiante avanzado</v>
      </c>
      <c r="Y960" s="17">
        <v>2</v>
      </c>
      <c r="Z960" s="17" t="str" cm="1">
        <f t="array" ref="Z960">_xlfn.IFS(Y960=0,"No evidenciado",Y960=1,"Novato",Y960=2,"Principiante avanzado",Y960=3,"Competente",Y960=4,"Proficiente",Y960=5,"Master")</f>
        <v>Principiante avanzado</v>
      </c>
      <c r="AA960" s="17">
        <v>4</v>
      </c>
      <c r="AB960" s="17" t="str" cm="1">
        <f t="array" ref="AB960">_xlfn.IFS(AA960=0,"No evidenciado",AA960=1,"Novato",AA960=2,"Principiante avanzado",AA960=3,"Competente",AA960=4,"Proficiente",AA960=5,"Master")</f>
        <v>Proficiente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326</v>
      </c>
    </row>
    <row r="961" spans="1:31" x14ac:dyDescent="0.25">
      <c r="A961" t="s">
        <v>205</v>
      </c>
      <c r="B961" t="s">
        <v>211</v>
      </c>
      <c r="C961" t="s">
        <v>185</v>
      </c>
      <c r="D961" t="s">
        <v>216</v>
      </c>
      <c r="E961" t="s">
        <v>247</v>
      </c>
      <c r="F961" t="s">
        <v>279</v>
      </c>
      <c r="G961" t="s">
        <v>311</v>
      </c>
      <c r="H961" s="4"/>
      <c r="I961" s="1">
        <f t="shared" ca="1" si="62"/>
        <v>1483</v>
      </c>
      <c r="J961" s="1" t="str">
        <f t="shared" ca="1" si="63"/>
        <v>3. Mayor a 6 meses</v>
      </c>
      <c r="K961" t="str">
        <f t="shared" si="64"/>
        <v>NO</v>
      </c>
      <c r="L961" t="s">
        <v>186</v>
      </c>
      <c r="M961" t="s">
        <v>319</v>
      </c>
      <c r="N961" t="s">
        <v>187</v>
      </c>
      <c r="O961" t="s">
        <v>188</v>
      </c>
      <c r="P961" t="str">
        <f t="shared" si="65"/>
        <v>PAULA CESPEDES LOAYZAStory TellingEVALUACIÓN</v>
      </c>
      <c r="Q961" t="str">
        <f>BASE[[#This Row],[NombresCalificado]]&amp;BASE[[#This Row],[TipoEvaluacion]]</f>
        <v>PAULA CESPEDES LOAYZAEVALUACIÓN</v>
      </c>
      <c r="R961">
        <v>2</v>
      </c>
      <c r="S961" t="s">
        <v>4</v>
      </c>
      <c r="T961" t="s">
        <v>21</v>
      </c>
      <c r="U961" s="17">
        <v>1</v>
      </c>
      <c r="V961" s="17" t="str" cm="1">
        <f t="array" ref="V961">_xlfn.IFS(U961=0,"Prenovato",U961=1,"Novato",U961=2,"Principiante avanzado",U961=3,"Competente",U961=4,"Proficiente",U961=5,"Master")</f>
        <v>Novato</v>
      </c>
      <c r="W961" s="17">
        <v>2</v>
      </c>
      <c r="X961" s="17" t="str" cm="1">
        <f t="array" ref="X961">_xlfn.IFS(W961=0,"No evidenciado",W961=1,"Novato",W961=2,"Principiante avanzado",W961=3,"Competente",W961=4,"Proficiente",W961=5,"Master")</f>
        <v>Principiante avanzado</v>
      </c>
      <c r="Y961" s="17">
        <v>2</v>
      </c>
      <c r="Z961" s="17" t="str" cm="1">
        <f t="array" ref="Z961">_xlfn.IFS(Y961=0,"No evidenciado",Y961=1,"Novato",Y961=2,"Principiante avanzado",Y961=3,"Competente",Y961=4,"Proficiente",Y961=5,"Master")</f>
        <v>Principiante avanzado</v>
      </c>
      <c r="AA961" s="17">
        <v>4</v>
      </c>
      <c r="AB961" s="17" t="str" cm="1">
        <f t="array" ref="AB961">_xlfn.IFS(AA961=0,"No evidenciado",AA961=1,"Novato",AA961=2,"Principiante avanzado",AA961=3,"Competente",AA961=4,"Proficiente",AA961=5,"Master")</f>
        <v>Proficiente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326</v>
      </c>
    </row>
    <row r="962" spans="1:31" x14ac:dyDescent="0.25">
      <c r="A962" t="s">
        <v>205</v>
      </c>
      <c r="B962" t="s">
        <v>211</v>
      </c>
      <c r="C962" t="s">
        <v>185</v>
      </c>
      <c r="D962" t="s">
        <v>216</v>
      </c>
      <c r="E962" t="s">
        <v>247</v>
      </c>
      <c r="F962" t="s">
        <v>279</v>
      </c>
      <c r="G962" t="s">
        <v>311</v>
      </c>
      <c r="H962" s="4"/>
      <c r="I962" s="1">
        <f t="shared" ca="1" si="62"/>
        <v>1483</v>
      </c>
      <c r="J962" s="1" t="str">
        <f t="shared" ca="1" si="63"/>
        <v>3. Mayor a 6 meses</v>
      </c>
      <c r="K962" t="str">
        <f t="shared" si="64"/>
        <v>NO</v>
      </c>
      <c r="L962" t="s">
        <v>186</v>
      </c>
      <c r="M962" t="s">
        <v>318</v>
      </c>
      <c r="N962" t="s">
        <v>188</v>
      </c>
      <c r="O962" t="s">
        <v>188</v>
      </c>
      <c r="P962" t="str">
        <f t="shared" si="65"/>
        <v>PAULA CESPEDES LOAYZAEvolución ágil de productos digitalesEVALUACIÓN</v>
      </c>
      <c r="Q962" t="str">
        <f>BASE[[#This Row],[NombresCalificado]]&amp;BASE[[#This Row],[TipoEvaluacion]]</f>
        <v>PAULA CESPEDES LOAYZAEVALUACIÓN</v>
      </c>
      <c r="R962">
        <v>3</v>
      </c>
      <c r="S962" t="s">
        <v>5</v>
      </c>
      <c r="T962" t="s">
        <v>21</v>
      </c>
      <c r="U962" s="17">
        <v>1</v>
      </c>
      <c r="V962" s="17" t="str" cm="1">
        <f t="array" ref="V962">_xlfn.IFS(U962=0,"Prenovato",U962=1,"Novato",U962=2,"Principiante avanzado",U962=3,"Competente",U962=4,"Proficiente",U962=5,"Master")</f>
        <v>Novato</v>
      </c>
      <c r="W962" s="17">
        <v>2</v>
      </c>
      <c r="X962" s="17" t="str" cm="1">
        <f t="array" ref="X962">_xlfn.IFS(W962=0,"No evidenciado",W962=1,"Novato",W962=2,"Principiante avanzado",W962=3,"Competente",W962=4,"Proficiente",W962=5,"Master")</f>
        <v>Principiante avanzado</v>
      </c>
      <c r="Y962" s="17">
        <v>2</v>
      </c>
      <c r="Z962" s="17" t="str" cm="1">
        <f t="array" ref="Z962">_xlfn.IFS(Y962=0,"No evidenciado",Y962=1,"Novato",Y962=2,"Principiante avanzado",Y962=3,"Competente",Y962=4,"Proficiente",Y962=5,"Master")</f>
        <v>Principiante avanzado</v>
      </c>
      <c r="AA962" s="17">
        <v>4</v>
      </c>
      <c r="AB962" s="17" t="str" cm="1">
        <f t="array" ref="AB962">_xlfn.IFS(AA962=0,"No evidenciado",AA962=1,"Novato",AA962=2,"Principiante avanzado",AA962=3,"Competente",AA962=4,"Proficiente",AA962=5,"Master")</f>
        <v>Proficiente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326</v>
      </c>
    </row>
    <row r="963" spans="1:31" x14ac:dyDescent="0.25">
      <c r="A963" t="s">
        <v>205</v>
      </c>
      <c r="B963" t="s">
        <v>211</v>
      </c>
      <c r="C963" t="s">
        <v>185</v>
      </c>
      <c r="D963" t="s">
        <v>216</v>
      </c>
      <c r="E963" t="s">
        <v>247</v>
      </c>
      <c r="F963" t="s">
        <v>279</v>
      </c>
      <c r="G963" t="s">
        <v>311</v>
      </c>
      <c r="H963" s="4"/>
      <c r="I963" s="1">
        <f t="shared" ca="1" si="62"/>
        <v>1483</v>
      </c>
      <c r="J963" s="1" t="str">
        <f t="shared" ca="1" si="63"/>
        <v>3. Mayor a 6 meses</v>
      </c>
      <c r="K963" t="str">
        <f t="shared" si="64"/>
        <v>NO</v>
      </c>
      <c r="L963" t="s">
        <v>186</v>
      </c>
      <c r="M963" t="s">
        <v>200</v>
      </c>
      <c r="N963" t="s">
        <v>187</v>
      </c>
      <c r="O963" t="s">
        <v>188</v>
      </c>
      <c r="P963" t="str">
        <f t="shared" si="65"/>
        <v>PAULA CESPEDES LOAYZACustomer ExperienceEVALUACIÓN</v>
      </c>
      <c r="Q963" t="str">
        <f>BASE[[#This Row],[NombresCalificado]]&amp;BASE[[#This Row],[TipoEvaluacion]]</f>
        <v>PAULA CESPEDES LOAYZAEVALUACIÓN</v>
      </c>
      <c r="R963">
        <v>2</v>
      </c>
      <c r="S963" t="s">
        <v>4</v>
      </c>
      <c r="T963" t="s">
        <v>21</v>
      </c>
      <c r="U963" s="17">
        <v>1</v>
      </c>
      <c r="V963" s="17" t="str" cm="1">
        <f t="array" ref="V963">_xlfn.IFS(U963=0,"Prenovato",U963=1,"Novato",U963=2,"Principiante avanzado",U963=3,"Competente",U963=4,"Proficiente",U963=5,"Master")</f>
        <v>Novato</v>
      </c>
      <c r="W963" s="17">
        <v>2</v>
      </c>
      <c r="X963" s="17" t="str" cm="1">
        <f t="array" ref="X963">_xlfn.IFS(W963=0,"No evidenciado",W963=1,"Novato",W963=2,"Principiante avanzado",W963=3,"Competente",W963=4,"Proficiente",W963=5,"Master")</f>
        <v>Principiante avanzado</v>
      </c>
      <c r="Y963" s="17">
        <v>2</v>
      </c>
      <c r="Z963" s="17" t="str" cm="1">
        <f t="array" ref="Z963">_xlfn.IFS(Y963=0,"No evidenciado",Y963=1,"Novato",Y963=2,"Principiante avanzado",Y963=3,"Competente",Y963=4,"Proficiente",Y963=5,"Master")</f>
        <v>Principiante avanzado</v>
      </c>
      <c r="AA963" s="17">
        <v>4</v>
      </c>
      <c r="AB963" s="17" t="str" cm="1">
        <f t="array" ref="AB963">_xlfn.IFS(AA963=0,"No evidenciado",AA963=1,"Novato",AA963=2,"Principiante avanzado",AA963=3,"Competente",AA963=4,"Proficiente",AA963=5,"Master")</f>
        <v>Proficiente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326</v>
      </c>
    </row>
    <row r="964" spans="1:31" x14ac:dyDescent="0.25">
      <c r="A964" t="s">
        <v>205</v>
      </c>
      <c r="B964" t="s">
        <v>211</v>
      </c>
      <c r="C964" t="s">
        <v>185</v>
      </c>
      <c r="D964" t="s">
        <v>216</v>
      </c>
      <c r="E964" t="s">
        <v>247</v>
      </c>
      <c r="F964" t="s">
        <v>279</v>
      </c>
      <c r="G964" t="s">
        <v>311</v>
      </c>
      <c r="H964" s="4"/>
      <c r="I964" s="1">
        <f t="shared" ca="1" si="62"/>
        <v>1483</v>
      </c>
      <c r="J964" s="1" t="str">
        <f t="shared" ca="1" si="63"/>
        <v>3. Mayor a 6 meses</v>
      </c>
      <c r="K964" t="str">
        <f t="shared" si="64"/>
        <v>NO</v>
      </c>
      <c r="L964" t="s">
        <v>186</v>
      </c>
      <c r="M964" t="s">
        <v>199</v>
      </c>
      <c r="N964" t="s">
        <v>188</v>
      </c>
      <c r="O964" t="s">
        <v>188</v>
      </c>
      <c r="P964" t="str">
        <f t="shared" si="65"/>
        <v>PAULA CESPEDES LOAYZAComplianceEVALUACIÓN</v>
      </c>
      <c r="Q964" t="str">
        <f>BASE[[#This Row],[NombresCalificado]]&amp;BASE[[#This Row],[TipoEvaluacion]]</f>
        <v>PAULA CESPEDES LOAYZAEVALUACIÓN</v>
      </c>
      <c r="R964">
        <v>1</v>
      </c>
      <c r="S964" t="s">
        <v>6</v>
      </c>
      <c r="T964" t="s">
        <v>21</v>
      </c>
      <c r="U964" s="17">
        <v>1</v>
      </c>
      <c r="V964" s="17" t="str" cm="1">
        <f t="array" ref="V964">_xlfn.IFS(U964=0,"Prenovato",U964=1,"Novato",U964=2,"Principiante avanzado",U964=3,"Competente",U964=4,"Proficiente",U964=5,"Master")</f>
        <v>Novato</v>
      </c>
      <c r="W964" s="17">
        <v>2</v>
      </c>
      <c r="X964" s="17" t="str" cm="1">
        <f t="array" ref="X964">_xlfn.IFS(W964=0,"No evidenciado",W964=1,"Novato",W964=2,"Principiante avanzado",W964=3,"Competente",W964=4,"Proficiente",W964=5,"Master")</f>
        <v>Principiante avanzado</v>
      </c>
      <c r="Y964" s="17">
        <v>2</v>
      </c>
      <c r="Z964" s="17" t="str" cm="1">
        <f t="array" ref="Z964">_xlfn.IFS(Y964=0,"No evidenciado",Y964=1,"Novato",Y964=2,"Principiante avanzado",Y964=3,"Competente",Y964=4,"Proficiente",Y964=5,"Master")</f>
        <v>Principiante avanzado</v>
      </c>
      <c r="AA964" s="17">
        <v>4</v>
      </c>
      <c r="AB964" s="17" t="str" cm="1">
        <f t="array" ref="AB964">_xlfn.IFS(AA964=0,"No evidenciado",AA964=1,"Novato",AA964=2,"Principiante avanzado",AA964=3,"Competente",AA964=4,"Proficiente",AA964=5,"Master")</f>
        <v>Proficiente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326</v>
      </c>
    </row>
    <row r="965" spans="1:31" x14ac:dyDescent="0.25">
      <c r="A965" t="s">
        <v>205</v>
      </c>
      <c r="B965" t="s">
        <v>211</v>
      </c>
      <c r="C965" t="s">
        <v>185</v>
      </c>
      <c r="D965" t="s">
        <v>216</v>
      </c>
      <c r="E965" t="s">
        <v>247</v>
      </c>
      <c r="F965" t="s">
        <v>279</v>
      </c>
      <c r="G965" t="s">
        <v>311</v>
      </c>
      <c r="H965" s="4"/>
      <c r="I965" s="1">
        <f t="shared" ca="1" si="62"/>
        <v>1483</v>
      </c>
      <c r="J965" s="1" t="str">
        <f t="shared" ca="1" si="63"/>
        <v>3. Mayor a 6 meses</v>
      </c>
      <c r="K965" t="str">
        <f t="shared" si="64"/>
        <v>NO</v>
      </c>
      <c r="L965" t="s">
        <v>186</v>
      </c>
      <c r="M965" t="s">
        <v>317</v>
      </c>
      <c r="N965" t="s">
        <v>29</v>
      </c>
      <c r="O965" t="s">
        <v>29</v>
      </c>
      <c r="P965" t="str">
        <f t="shared" si="65"/>
        <v>PAULA CESPEDES LOAYZANegocio bancarioEVALUACIÓN</v>
      </c>
      <c r="Q965" t="str">
        <f>BASE[[#This Row],[NombresCalificado]]&amp;BASE[[#This Row],[TipoEvaluacion]]</f>
        <v>PAULA CESPEDES LOAYZAEVALUACIÓN</v>
      </c>
      <c r="R965">
        <v>3</v>
      </c>
      <c r="S965" t="s">
        <v>5</v>
      </c>
      <c r="T965" t="s">
        <v>21</v>
      </c>
      <c r="U965" s="17">
        <v>1</v>
      </c>
      <c r="V965" s="17" t="str" cm="1">
        <f t="array" ref="V965">_xlfn.IFS(U965=0,"Prenovato",U965=1,"Novato",U965=2,"Principiante avanzado",U965=3,"Competente",U965=4,"Proficiente",U965=5,"Master")</f>
        <v>Novato</v>
      </c>
      <c r="W965" s="17">
        <v>2</v>
      </c>
      <c r="X965" s="17" t="str" cm="1">
        <f t="array" ref="X965">_xlfn.IFS(W965=0,"No evidenciado",W965=1,"Novato",W965=2,"Principiante avanzado",W965=3,"Competente",W965=4,"Proficiente",W965=5,"Master")</f>
        <v>Principiante avanzado</v>
      </c>
      <c r="Y965" s="17">
        <v>2</v>
      </c>
      <c r="Z965" s="17" t="str" cm="1">
        <f t="array" ref="Z965">_xlfn.IFS(Y965=0,"No evidenciado",Y965=1,"Novato",Y965=2,"Principiante avanzado",Y965=3,"Competente",Y965=4,"Proficiente",Y965=5,"Master")</f>
        <v>Principiante avanzado</v>
      </c>
      <c r="AA965" s="17">
        <v>4</v>
      </c>
      <c r="AB965" s="17" t="str" cm="1">
        <f t="array" ref="AB965">_xlfn.IFS(AA965=0,"No evidenciado",AA965=1,"Novato",AA965=2,"Principiante avanzado",AA965=3,"Competente",AA965=4,"Proficiente",AA965=5,"Master")</f>
        <v>Proficiente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326</v>
      </c>
    </row>
    <row r="966" spans="1:31" x14ac:dyDescent="0.25">
      <c r="A966" t="s">
        <v>205</v>
      </c>
      <c r="B966" t="s">
        <v>211</v>
      </c>
      <c r="C966" t="s">
        <v>185</v>
      </c>
      <c r="D966" t="s">
        <v>216</v>
      </c>
      <c r="E966" t="s">
        <v>247</v>
      </c>
      <c r="F966" t="s">
        <v>279</v>
      </c>
      <c r="G966" t="s">
        <v>311</v>
      </c>
      <c r="H966" s="4"/>
      <c r="I966" s="1">
        <f t="shared" ca="1" si="62"/>
        <v>1483</v>
      </c>
      <c r="J966" s="1" t="str">
        <f t="shared" ca="1" si="63"/>
        <v>3. Mayor a 6 meses</v>
      </c>
      <c r="K966" t="str">
        <f t="shared" si="64"/>
        <v>NO</v>
      </c>
      <c r="L966" t="s">
        <v>186</v>
      </c>
      <c r="M966" t="s">
        <v>316</v>
      </c>
      <c r="N966" t="s">
        <v>187</v>
      </c>
      <c r="O966" t="s">
        <v>188</v>
      </c>
      <c r="P966" t="str">
        <f t="shared" si="65"/>
        <v>PAULA CESPEDES LOAYZAPlataforma de soluciones BCPEVALUACIÓN</v>
      </c>
      <c r="Q966" t="str">
        <f>BASE[[#This Row],[NombresCalificado]]&amp;BASE[[#This Row],[TipoEvaluacion]]</f>
        <v>PAULA CESPEDES LOAYZAEVALUACIÓN</v>
      </c>
      <c r="R966">
        <v>3</v>
      </c>
      <c r="S966" t="s">
        <v>5</v>
      </c>
      <c r="T966" t="s">
        <v>21</v>
      </c>
      <c r="U966" s="17">
        <v>1</v>
      </c>
      <c r="V966" s="17" t="str" cm="1">
        <f t="array" ref="V966">_xlfn.IFS(U966=0,"Prenovato",U966=1,"Novato",U966=2,"Principiante avanzado",U966=3,"Competente",U966=4,"Proficiente",U966=5,"Master")</f>
        <v>Novato</v>
      </c>
      <c r="W966" s="17">
        <v>2</v>
      </c>
      <c r="X966" s="17" t="str" cm="1">
        <f t="array" ref="X966">_xlfn.IFS(W966=0,"No evidenciado",W966=1,"Novato",W966=2,"Principiante avanzado",W966=3,"Competente",W966=4,"Proficiente",W966=5,"Master")</f>
        <v>Principiante avanzado</v>
      </c>
      <c r="Y966" s="17">
        <v>2</v>
      </c>
      <c r="Z966" s="17" t="str" cm="1">
        <f t="array" ref="Z966">_xlfn.IFS(Y966=0,"No evidenciado",Y966=1,"Novato",Y966=2,"Principiante avanzado",Y966=3,"Competente",Y966=4,"Proficiente",Y966=5,"Master")</f>
        <v>Principiante avanzado</v>
      </c>
      <c r="AA966" s="17">
        <v>4</v>
      </c>
      <c r="AB966" s="17" t="str" cm="1">
        <f t="array" ref="AB966">_xlfn.IFS(AA966=0,"No evidenciado",AA966=1,"Novato",AA966=2,"Principiante avanzado",AA966=3,"Competente",AA966=4,"Proficiente",AA966=5,"Master")</f>
        <v>Proficiente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326</v>
      </c>
    </row>
    <row r="967" spans="1:31" x14ac:dyDescent="0.25">
      <c r="A967" t="s">
        <v>205</v>
      </c>
      <c r="B967" t="s">
        <v>211</v>
      </c>
      <c r="C967" t="s">
        <v>185</v>
      </c>
      <c r="D967" t="s">
        <v>216</v>
      </c>
      <c r="E967" t="s">
        <v>247</v>
      </c>
      <c r="F967" t="s">
        <v>279</v>
      </c>
      <c r="G967" t="s">
        <v>311</v>
      </c>
      <c r="H967" s="4"/>
      <c r="I967" s="1">
        <f t="shared" ca="1" si="62"/>
        <v>1483</v>
      </c>
      <c r="J967" s="1" t="str">
        <f t="shared" ca="1" si="63"/>
        <v>3. Mayor a 6 meses</v>
      </c>
      <c r="K967" t="str">
        <f t="shared" si="64"/>
        <v>NO</v>
      </c>
      <c r="L967" t="s">
        <v>186</v>
      </c>
      <c r="M967" t="s">
        <v>315</v>
      </c>
      <c r="N967" t="s">
        <v>29</v>
      </c>
      <c r="O967" t="s">
        <v>29</v>
      </c>
      <c r="P967" t="str">
        <f t="shared" si="65"/>
        <v>PAULA CESPEDES LOAYZAModeladoEVALUACIÓN</v>
      </c>
      <c r="Q967" t="str">
        <f>BASE[[#This Row],[NombresCalificado]]&amp;BASE[[#This Row],[TipoEvaluacion]]</f>
        <v>PAULA CESPEDES LOAYZAEVALUACIÓN</v>
      </c>
      <c r="R967">
        <v>3</v>
      </c>
      <c r="S967" t="s">
        <v>5</v>
      </c>
      <c r="T967" t="s">
        <v>21</v>
      </c>
      <c r="U967" s="17">
        <v>1</v>
      </c>
      <c r="V967" s="17" t="str" cm="1">
        <f t="array" ref="V967">_xlfn.IFS(U967=0,"Prenovato",U967=1,"Novato",U967=2,"Principiante avanzado",U967=3,"Competente",U967=4,"Proficiente",U967=5,"Master")</f>
        <v>Novato</v>
      </c>
      <c r="W967" s="17">
        <v>2</v>
      </c>
      <c r="X967" s="17" t="str" cm="1">
        <f t="array" ref="X967">_xlfn.IFS(W967=0,"No evidenciado",W967=1,"Novato",W967=2,"Principiante avanzado",W967=3,"Competente",W967=4,"Proficiente",W967=5,"Master")</f>
        <v>Principiante avanzado</v>
      </c>
      <c r="Y967" s="17">
        <v>2</v>
      </c>
      <c r="Z967" s="17" t="str" cm="1">
        <f t="array" ref="Z967">_xlfn.IFS(Y967=0,"No evidenciado",Y967=1,"Novato",Y967=2,"Principiante avanzado",Y967=3,"Competente",Y967=4,"Proficiente",Y967=5,"Master")</f>
        <v>Principiante avanzado</v>
      </c>
      <c r="AA967" s="17">
        <v>4</v>
      </c>
      <c r="AB967" s="17" t="str" cm="1">
        <f t="array" ref="AB967">_xlfn.IFS(AA967=0,"No evidenciado",AA967=1,"Novato",AA967=2,"Principiante avanzado",AA967=3,"Competente",AA967=4,"Proficiente",AA967=5,"Master")</f>
        <v>Proficiente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326</v>
      </c>
    </row>
    <row r="968" spans="1:31" x14ac:dyDescent="0.25">
      <c r="A968" t="s">
        <v>205</v>
      </c>
      <c r="B968" t="s">
        <v>211</v>
      </c>
      <c r="C968" t="s">
        <v>185</v>
      </c>
      <c r="D968" t="s">
        <v>216</v>
      </c>
      <c r="E968" t="s">
        <v>247</v>
      </c>
      <c r="F968" t="s">
        <v>279</v>
      </c>
      <c r="G968" t="s">
        <v>311</v>
      </c>
      <c r="H968" s="4"/>
      <c r="I968" s="1">
        <f t="shared" ca="1" si="62"/>
        <v>1483</v>
      </c>
      <c r="J968" s="1" t="str">
        <f t="shared" ca="1" si="63"/>
        <v>3. Mayor a 6 meses</v>
      </c>
      <c r="K968" t="str">
        <f t="shared" si="64"/>
        <v>NO</v>
      </c>
      <c r="L968" t="s">
        <v>186</v>
      </c>
      <c r="M968" t="s">
        <v>314</v>
      </c>
      <c r="N968" t="s">
        <v>187</v>
      </c>
      <c r="O968" t="s">
        <v>188</v>
      </c>
      <c r="P968" t="str">
        <f t="shared" si="65"/>
        <v>PAULA CESPEDES LOAYZASoluciones de industriaEVALUACIÓN</v>
      </c>
      <c r="Q968" t="str">
        <f>BASE[[#This Row],[NombresCalificado]]&amp;BASE[[#This Row],[TipoEvaluacion]]</f>
        <v>PAULA CESPEDES LOAYZAEVALUACIÓN</v>
      </c>
      <c r="R968">
        <v>3</v>
      </c>
      <c r="S968" t="s">
        <v>5</v>
      </c>
      <c r="T968" t="s">
        <v>21</v>
      </c>
      <c r="U968" s="17">
        <v>1</v>
      </c>
      <c r="V968" s="17" t="str" cm="1">
        <f t="array" ref="V968">_xlfn.IFS(U968=0,"Prenovato",U968=1,"Novato",U968=2,"Principiante avanzado",U968=3,"Competente",U968=4,"Proficiente",U968=5,"Master")</f>
        <v>Novato</v>
      </c>
      <c r="W968" s="17">
        <v>2</v>
      </c>
      <c r="X968" s="17" t="str" cm="1">
        <f t="array" ref="X968">_xlfn.IFS(W968=0,"No evidenciado",W968=1,"Novato",W968=2,"Principiante avanzado",W968=3,"Competente",W968=4,"Proficiente",W968=5,"Master")</f>
        <v>Principiante avanzado</v>
      </c>
      <c r="Y968" s="17">
        <v>2</v>
      </c>
      <c r="Z968" s="17" t="str" cm="1">
        <f t="array" ref="Z968">_xlfn.IFS(Y968=0,"No evidenciado",Y968=1,"Novato",Y968=2,"Principiante avanzado",Y968=3,"Competente",Y968=4,"Proficiente",Y968=5,"Master")</f>
        <v>Principiante avanzado</v>
      </c>
      <c r="AA968" s="17">
        <v>4</v>
      </c>
      <c r="AB968" s="17" t="str" cm="1">
        <f t="array" ref="AB968">_xlfn.IFS(AA968=0,"No evidenciado",AA968=1,"Novato",AA968=2,"Principiante avanzado",AA968=3,"Competente",AA968=4,"Proficiente",AA968=5,"Master")</f>
        <v>Proficiente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326</v>
      </c>
    </row>
    <row r="969" spans="1:31" x14ac:dyDescent="0.25">
      <c r="A969" t="s">
        <v>205</v>
      </c>
      <c r="B969" t="s">
        <v>211</v>
      </c>
      <c r="C969" t="s">
        <v>185</v>
      </c>
      <c r="D969" t="s">
        <v>216</v>
      </c>
      <c r="E969" t="s">
        <v>247</v>
      </c>
      <c r="F969" t="s">
        <v>279</v>
      </c>
      <c r="G969" t="s">
        <v>311</v>
      </c>
      <c r="H969" s="4"/>
      <c r="I969" s="1">
        <f t="shared" ca="1" si="62"/>
        <v>1483</v>
      </c>
      <c r="J969" s="1" t="str">
        <f t="shared" ca="1" si="63"/>
        <v>3. Mayor a 6 meses</v>
      </c>
      <c r="K969" t="str">
        <f t="shared" si="64"/>
        <v>NO</v>
      </c>
      <c r="L969" t="s">
        <v>186</v>
      </c>
      <c r="M969" t="s">
        <v>197</v>
      </c>
      <c r="N969" t="s">
        <v>187</v>
      </c>
      <c r="O969" t="s">
        <v>188</v>
      </c>
      <c r="P969" t="str">
        <f t="shared" si="65"/>
        <v>PAULA CESPEDES LOAYZAArquitectura de datos BCPEVALUACIÓN</v>
      </c>
      <c r="Q969" t="str">
        <f>BASE[[#This Row],[NombresCalificado]]&amp;BASE[[#This Row],[TipoEvaluacion]]</f>
        <v>PAULA CESPEDES LOAYZAEVALUACIÓN</v>
      </c>
      <c r="R969">
        <v>3</v>
      </c>
      <c r="S969" t="s">
        <v>5</v>
      </c>
      <c r="T969" t="s">
        <v>21</v>
      </c>
      <c r="U969" s="17">
        <v>1</v>
      </c>
      <c r="V969" s="17" t="str" cm="1">
        <f t="array" ref="V969">_xlfn.IFS(U969=0,"Prenovato",U969=1,"Novato",U969=2,"Principiante avanzado",U969=3,"Competente",U969=4,"Proficiente",U969=5,"Master")</f>
        <v>Novato</v>
      </c>
      <c r="W969" s="17">
        <v>2</v>
      </c>
      <c r="X969" s="17" t="str" cm="1">
        <f t="array" ref="X969">_xlfn.IFS(W969=0,"No evidenciado",W969=1,"Novato",W969=2,"Principiante avanzado",W969=3,"Competente",W969=4,"Proficiente",W969=5,"Master")</f>
        <v>Principiante avanzado</v>
      </c>
      <c r="Y969" s="17">
        <v>2</v>
      </c>
      <c r="Z969" s="17" t="str" cm="1">
        <f t="array" ref="Z969">_xlfn.IFS(Y969=0,"No evidenciado",Y969=1,"Novato",Y969=2,"Principiante avanzado",Y969=3,"Competente",Y969=4,"Proficiente",Y969=5,"Master")</f>
        <v>Principiante avanzado</v>
      </c>
      <c r="AA969" s="17">
        <v>4</v>
      </c>
      <c r="AB969" s="17" t="str" cm="1">
        <f t="array" ref="AB969">_xlfn.IFS(AA969=0,"No evidenciado",AA969=1,"Novato",AA969=2,"Principiante avanzado",AA969=3,"Competente",AA969=4,"Proficiente",AA969=5,"Master")</f>
        <v>Proficiente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326</v>
      </c>
    </row>
    <row r="970" spans="1:31" x14ac:dyDescent="0.25">
      <c r="A970" t="s">
        <v>205</v>
      </c>
      <c r="B970" t="s">
        <v>211</v>
      </c>
      <c r="C970" t="s">
        <v>185</v>
      </c>
      <c r="D970" t="s">
        <v>216</v>
      </c>
      <c r="E970" t="s">
        <v>247</v>
      </c>
      <c r="F970" t="s">
        <v>279</v>
      </c>
      <c r="G970" t="s">
        <v>311</v>
      </c>
      <c r="H970" s="4"/>
      <c r="I970" s="1">
        <f t="shared" ca="1" si="62"/>
        <v>1483</v>
      </c>
      <c r="J970" s="1" t="str">
        <f t="shared" ca="1" si="63"/>
        <v>3. Mayor a 6 meses</v>
      </c>
      <c r="K970" t="str">
        <f t="shared" si="64"/>
        <v>NO</v>
      </c>
      <c r="L970" t="s">
        <v>186</v>
      </c>
      <c r="M970" t="s">
        <v>313</v>
      </c>
      <c r="N970" t="s">
        <v>188</v>
      </c>
      <c r="O970" t="s">
        <v>188</v>
      </c>
      <c r="P970" t="str">
        <f t="shared" si="65"/>
        <v>PAULA CESPEDES LOAYZAPatrones de arquitectura tecnológicaEVALUACIÓN</v>
      </c>
      <c r="Q970" t="str">
        <f>BASE[[#This Row],[NombresCalificado]]&amp;BASE[[#This Row],[TipoEvaluacion]]</f>
        <v>PAULA CESPEDES LOAYZAEVALUACIÓN</v>
      </c>
      <c r="R970">
        <v>3</v>
      </c>
      <c r="S970" t="s">
        <v>5</v>
      </c>
      <c r="T970" t="s">
        <v>21</v>
      </c>
      <c r="U970" s="17">
        <v>1</v>
      </c>
      <c r="V970" s="17" t="str" cm="1">
        <f t="array" ref="V970">_xlfn.IFS(U970=0,"Prenovato",U970=1,"Novato",U970=2,"Principiante avanzado",U970=3,"Competente",U970=4,"Proficiente",U970=5,"Master")</f>
        <v>Novato</v>
      </c>
      <c r="W970" s="17">
        <v>2</v>
      </c>
      <c r="X970" s="17" t="str" cm="1">
        <f t="array" ref="X970">_xlfn.IFS(W970=0,"No evidenciado",W970=1,"Novato",W970=2,"Principiante avanzado",W970=3,"Competente",W970=4,"Proficiente",W970=5,"Master")</f>
        <v>Principiante avanzado</v>
      </c>
      <c r="Y970" s="17">
        <v>2</v>
      </c>
      <c r="Z970" s="17" t="str" cm="1">
        <f t="array" ref="Z970">_xlfn.IFS(Y970=0,"No evidenciado",Y970=1,"Novato",Y970=2,"Principiante avanzado",Y970=3,"Competente",Y970=4,"Proficiente",Y970=5,"Master")</f>
        <v>Principiante avanzado</v>
      </c>
      <c r="AA970" s="17">
        <v>4</v>
      </c>
      <c r="AB970" s="17" t="str" cm="1">
        <f t="array" ref="AB970">_xlfn.IFS(AA970=0,"No evidenciado",AA970=1,"Novato",AA970=2,"Principiante avanzado",AA970=3,"Competente",AA970=4,"Proficiente",AA970=5,"Master")</f>
        <v>Proficiente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326</v>
      </c>
    </row>
    <row r="971" spans="1:31" x14ac:dyDescent="0.25">
      <c r="A971" t="s">
        <v>205</v>
      </c>
      <c r="B971" t="s">
        <v>211</v>
      </c>
      <c r="C971" t="s">
        <v>185</v>
      </c>
      <c r="D971" t="s">
        <v>216</v>
      </c>
      <c r="E971" t="s">
        <v>229</v>
      </c>
      <c r="F971" t="s">
        <v>261</v>
      </c>
      <c r="G971" t="s">
        <v>294</v>
      </c>
      <c r="H971" s="4"/>
      <c r="I971" s="1">
        <f t="shared" ca="1" si="62"/>
        <v>1483</v>
      </c>
      <c r="J971" s="1" t="str">
        <f t="shared" ca="1" si="63"/>
        <v>3. Mayor a 6 meses</v>
      </c>
      <c r="K971" t="str">
        <f t="shared" si="64"/>
        <v>NO</v>
      </c>
      <c r="L971" t="s">
        <v>186</v>
      </c>
      <c r="M971" t="s">
        <v>313</v>
      </c>
      <c r="N971" t="s">
        <v>188</v>
      </c>
      <c r="O971" t="s">
        <v>188</v>
      </c>
      <c r="P971" t="str">
        <f t="shared" si="65"/>
        <v>MEYLIN KATHERINE ENDO LINOPatrones de arquitectura tecnológicaEVALUACIÓN</v>
      </c>
      <c r="Q971" t="str">
        <f>BASE[[#This Row],[NombresCalificado]]&amp;BASE[[#This Row],[TipoEvaluacion]]</f>
        <v>MEYLIN KATHERINE ENDO LINOEVALUACIÓN</v>
      </c>
      <c r="R971">
        <v>2</v>
      </c>
      <c r="S971" t="s">
        <v>4</v>
      </c>
      <c r="T971" t="s">
        <v>21</v>
      </c>
      <c r="U971" s="17">
        <v>1</v>
      </c>
      <c r="V971" s="17" t="str" cm="1">
        <f t="array" ref="V971">_xlfn.IFS(U971=0,"Prenovato",U971=1,"Novato",U971=2,"Principiante avanzado",U971=3,"Competente",U971=4,"Proficiente",U971=5,"Master")</f>
        <v>Novato</v>
      </c>
      <c r="W971" s="17">
        <v>2</v>
      </c>
      <c r="X971" s="17" t="str" cm="1">
        <f t="array" ref="X971">_xlfn.IFS(W971=0,"No evidenciado",W971=1,"Novato",W971=2,"Principiante avanzado",W971=3,"Competente",W971=4,"Proficiente",W971=5,"Master")</f>
        <v>Principiante avanzado</v>
      </c>
      <c r="Y971" s="17">
        <v>2</v>
      </c>
      <c r="Z971" s="17" t="str" cm="1">
        <f t="array" ref="Z971">_xlfn.IFS(Y971=0,"No evidenciado",Y971=1,"Novato",Y971=2,"Principiante avanzado",Y971=3,"Competente",Y971=4,"Proficiente",Y971=5,"Master")</f>
        <v>Principiante avanzado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326</v>
      </c>
    </row>
    <row r="972" spans="1:31" x14ac:dyDescent="0.25">
      <c r="A972" t="s">
        <v>205</v>
      </c>
      <c r="B972" t="s">
        <v>211</v>
      </c>
      <c r="C972" t="s">
        <v>185</v>
      </c>
      <c r="D972" t="s">
        <v>216</v>
      </c>
      <c r="E972" t="s">
        <v>229</v>
      </c>
      <c r="F972" t="s">
        <v>261</v>
      </c>
      <c r="G972" t="s">
        <v>294</v>
      </c>
      <c r="H972" s="4"/>
      <c r="I972" s="1">
        <f t="shared" ca="1" si="62"/>
        <v>1483</v>
      </c>
      <c r="J972" s="1" t="str">
        <f t="shared" ca="1" si="63"/>
        <v>3. Mayor a 6 meses</v>
      </c>
      <c r="K972" t="str">
        <f t="shared" si="64"/>
        <v>NO</v>
      </c>
      <c r="L972" t="s">
        <v>186</v>
      </c>
      <c r="M972" t="s">
        <v>197</v>
      </c>
      <c r="N972" t="s">
        <v>187</v>
      </c>
      <c r="O972" t="s">
        <v>188</v>
      </c>
      <c r="P972" t="str">
        <f t="shared" si="65"/>
        <v>MEYLIN KATHERINE ENDO LINOArquitectura de datos BCPEVALUACIÓN</v>
      </c>
      <c r="Q972" t="str">
        <f>BASE[[#This Row],[NombresCalificado]]&amp;BASE[[#This Row],[TipoEvaluacion]]</f>
        <v>MEYLIN KATHERINE ENDO LINOEVALUACIÓN</v>
      </c>
      <c r="R972">
        <v>2</v>
      </c>
      <c r="S972" t="s">
        <v>4</v>
      </c>
      <c r="T972" t="s">
        <v>21</v>
      </c>
      <c r="U972" s="17">
        <v>1</v>
      </c>
      <c r="V972" s="17" t="str" cm="1">
        <f t="array" ref="V972">_xlfn.IFS(U972=0,"Prenovato",U972=1,"Novato",U972=2,"Principiante avanzado",U972=3,"Competente",U972=4,"Proficiente",U972=5,"Master")</f>
        <v>Novato</v>
      </c>
      <c r="W972" s="17">
        <v>2</v>
      </c>
      <c r="X972" s="17" t="str" cm="1">
        <f t="array" ref="X972">_xlfn.IFS(W972=0,"No evidenciado",W972=1,"Novato",W972=2,"Principiante avanzado",W972=3,"Competente",W972=4,"Proficiente",W972=5,"Master")</f>
        <v>Principiante avanzado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1</v>
      </c>
      <c r="AD972" s="17" t="str" cm="1">
        <f t="array" ref="AD972">_xlfn.IFS(AC972=0,"Prenovato",AC972=1,"Novato",AC972=2,"Principiante avanzado",AC972=3,"Competente",AC972=4,"Proficiente",AC972=5,"Master")</f>
        <v>Novato</v>
      </c>
      <c r="AE972" s="17" t="s">
        <v>326</v>
      </c>
    </row>
    <row r="973" spans="1:31" x14ac:dyDescent="0.25">
      <c r="A973" t="s">
        <v>205</v>
      </c>
      <c r="B973" t="s">
        <v>211</v>
      </c>
      <c r="C973" t="s">
        <v>185</v>
      </c>
      <c r="D973" t="s">
        <v>216</v>
      </c>
      <c r="E973" t="s">
        <v>229</v>
      </c>
      <c r="F973" t="s">
        <v>261</v>
      </c>
      <c r="G973" t="s">
        <v>294</v>
      </c>
      <c r="H973" s="4"/>
      <c r="I973" s="1">
        <f t="shared" ca="1" si="62"/>
        <v>1483</v>
      </c>
      <c r="J973" s="1" t="str">
        <f t="shared" ca="1" si="63"/>
        <v>3. Mayor a 6 meses</v>
      </c>
      <c r="K973" t="str">
        <f t="shared" si="64"/>
        <v>NO</v>
      </c>
      <c r="L973" t="s">
        <v>186</v>
      </c>
      <c r="M973" t="s">
        <v>314</v>
      </c>
      <c r="N973" t="s">
        <v>187</v>
      </c>
      <c r="O973" t="s">
        <v>188</v>
      </c>
      <c r="P973" t="str">
        <f t="shared" si="65"/>
        <v>MEYLIN KATHERINE ENDO LINOSoluciones de industriaEVALUACIÓN</v>
      </c>
      <c r="Q973" t="str">
        <f>BASE[[#This Row],[NombresCalificado]]&amp;BASE[[#This Row],[TipoEvaluacion]]</f>
        <v>MEYLIN KATHERINE ENDO LINOEVALUACIÓN</v>
      </c>
      <c r="R973">
        <v>2</v>
      </c>
      <c r="S973" t="s">
        <v>4</v>
      </c>
      <c r="T973" t="s">
        <v>21</v>
      </c>
      <c r="U973" s="17">
        <v>1</v>
      </c>
      <c r="V973" s="17" t="str" cm="1">
        <f t="array" ref="V973">_xlfn.IFS(U973=0,"Prenovato",U973=1,"Novato",U973=2,"Principiante avanzado",U973=3,"Competente",U973=4,"Proficiente",U973=5,"Master")</f>
        <v>Novato</v>
      </c>
      <c r="W973" s="17">
        <v>2</v>
      </c>
      <c r="X973" s="17" t="str" cm="1">
        <f t="array" ref="X973">_xlfn.IFS(W973=0,"No evidenciado",W973=1,"Novato",W973=2,"Principiante avanzado",W973=3,"Competente",W973=4,"Proficiente",W973=5,"Master")</f>
        <v>Principiante avanzado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1</v>
      </c>
      <c r="AD973" s="17" t="str" cm="1">
        <f t="array" ref="AD973">_xlfn.IFS(AC973=0,"Prenovato",AC973=1,"Novato",AC973=2,"Principiante avanzado",AC973=3,"Competente",AC973=4,"Proficiente",AC973=5,"Master")</f>
        <v>Novato</v>
      </c>
      <c r="AE973" s="17" t="s">
        <v>326</v>
      </c>
    </row>
    <row r="974" spans="1:31" x14ac:dyDescent="0.25">
      <c r="A974" t="s">
        <v>205</v>
      </c>
      <c r="B974" t="s">
        <v>211</v>
      </c>
      <c r="C974" t="s">
        <v>185</v>
      </c>
      <c r="D974" t="s">
        <v>216</v>
      </c>
      <c r="E974" t="s">
        <v>229</v>
      </c>
      <c r="F974" t="s">
        <v>261</v>
      </c>
      <c r="G974" t="s">
        <v>294</v>
      </c>
      <c r="H974" s="4"/>
      <c r="I974" s="1">
        <f t="shared" ca="1" si="62"/>
        <v>1483</v>
      </c>
      <c r="J974" s="1" t="str">
        <f t="shared" ca="1" si="63"/>
        <v>3. Mayor a 6 meses</v>
      </c>
      <c r="K974" t="str">
        <f t="shared" si="64"/>
        <v>NO</v>
      </c>
      <c r="L974" t="s">
        <v>186</v>
      </c>
      <c r="M974" t="s">
        <v>315</v>
      </c>
      <c r="N974" t="s">
        <v>29</v>
      </c>
      <c r="O974" t="s">
        <v>29</v>
      </c>
      <c r="P974" t="str">
        <f t="shared" si="65"/>
        <v>MEYLIN KATHERINE ENDO LINOModeladoEVALUACIÓN</v>
      </c>
      <c r="Q974" t="str">
        <f>BASE[[#This Row],[NombresCalificado]]&amp;BASE[[#This Row],[TipoEvaluacion]]</f>
        <v>MEYLIN KATHERINE ENDO LINOEVALUACIÓN</v>
      </c>
      <c r="R974">
        <v>2</v>
      </c>
      <c r="S974" t="s">
        <v>4</v>
      </c>
      <c r="T974" t="s">
        <v>21</v>
      </c>
      <c r="U974" s="17">
        <v>1</v>
      </c>
      <c r="V974" s="17" t="str" cm="1">
        <f t="array" ref="V974">_xlfn.IFS(U974=0,"Prenovato",U974=1,"Novato",U974=2,"Principiante avanzado",U974=3,"Competente",U974=4,"Proficiente",U974=5,"Master")</f>
        <v>Novato</v>
      </c>
      <c r="W974" s="17">
        <v>2</v>
      </c>
      <c r="X974" s="17" t="str" cm="1">
        <f t="array" ref="X974">_xlfn.IFS(W974=0,"No evidenciado",W974=1,"Novato",W974=2,"Principiante avanzado",W974=3,"Competente",W974=4,"Proficiente",W974=5,"Master")</f>
        <v>Principiante avanzado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1</v>
      </c>
      <c r="AD974" s="17" t="str" cm="1">
        <f t="array" ref="AD974">_xlfn.IFS(AC974=0,"Prenovato",AC974=1,"Novato",AC974=2,"Principiante avanzado",AC974=3,"Competente",AC974=4,"Proficiente",AC974=5,"Master")</f>
        <v>Novato</v>
      </c>
      <c r="AE974" s="17" t="s">
        <v>326</v>
      </c>
    </row>
    <row r="975" spans="1:31" x14ac:dyDescent="0.25">
      <c r="A975" t="s">
        <v>205</v>
      </c>
      <c r="B975" t="s">
        <v>211</v>
      </c>
      <c r="C975" t="s">
        <v>185</v>
      </c>
      <c r="D975" t="s">
        <v>216</v>
      </c>
      <c r="E975" t="s">
        <v>229</v>
      </c>
      <c r="F975" t="s">
        <v>261</v>
      </c>
      <c r="G975" t="s">
        <v>294</v>
      </c>
      <c r="H975" s="4"/>
      <c r="I975" s="1">
        <f t="shared" ca="1" si="62"/>
        <v>1483</v>
      </c>
      <c r="J975" s="1" t="str">
        <f t="shared" ca="1" si="63"/>
        <v>3. Mayor a 6 meses</v>
      </c>
      <c r="K975" t="str">
        <f t="shared" si="64"/>
        <v>NO</v>
      </c>
      <c r="L975" t="s">
        <v>186</v>
      </c>
      <c r="M975" t="s">
        <v>316</v>
      </c>
      <c r="N975" t="s">
        <v>187</v>
      </c>
      <c r="O975" t="s">
        <v>188</v>
      </c>
      <c r="P975" t="str">
        <f t="shared" si="65"/>
        <v>MEYLIN KATHERINE ENDO LINOPlataforma de soluciones BCPEVALUACIÓN</v>
      </c>
      <c r="Q975" t="str">
        <f>BASE[[#This Row],[NombresCalificado]]&amp;BASE[[#This Row],[TipoEvaluacion]]</f>
        <v>MEYLIN KATHERINE ENDO LINOEVALUACIÓN</v>
      </c>
      <c r="R975">
        <v>2</v>
      </c>
      <c r="S975" t="s">
        <v>4</v>
      </c>
      <c r="T975" t="s">
        <v>21</v>
      </c>
      <c r="U975" s="17">
        <v>1</v>
      </c>
      <c r="V975" s="17" t="str" cm="1">
        <f t="array" ref="V975">_xlfn.IFS(U975=0,"Prenovato",U975=1,"Novato",U975=2,"Principiante avanzado",U975=3,"Competente",U975=4,"Proficiente",U975=5,"Master")</f>
        <v>Novato</v>
      </c>
      <c r="W975" s="17">
        <v>2</v>
      </c>
      <c r="X975" s="17" t="str" cm="1">
        <f t="array" ref="X975">_xlfn.IFS(W975=0,"No evidenciado",W975=1,"Novato",W975=2,"Principiante avanzado",W975=3,"Competente",W975=4,"Proficiente",W975=5,"Master")</f>
        <v>Principiante avanzado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1</v>
      </c>
      <c r="AD975" s="17" t="str" cm="1">
        <f t="array" ref="AD975">_xlfn.IFS(AC975=0,"Prenovato",AC975=1,"Novato",AC975=2,"Principiante avanzado",AC975=3,"Competente",AC975=4,"Proficiente",AC975=5,"Master")</f>
        <v>Novato</v>
      </c>
      <c r="AE975" s="17" t="s">
        <v>326</v>
      </c>
    </row>
    <row r="976" spans="1:31" x14ac:dyDescent="0.25">
      <c r="A976" t="s">
        <v>205</v>
      </c>
      <c r="B976" t="s">
        <v>211</v>
      </c>
      <c r="C976" t="s">
        <v>185</v>
      </c>
      <c r="D976" t="s">
        <v>216</v>
      </c>
      <c r="E976" t="s">
        <v>229</v>
      </c>
      <c r="F976" t="s">
        <v>261</v>
      </c>
      <c r="G976" t="s">
        <v>294</v>
      </c>
      <c r="H976" s="4"/>
      <c r="I976" s="1">
        <f t="shared" ca="1" si="62"/>
        <v>1483</v>
      </c>
      <c r="J976" s="1" t="str">
        <f t="shared" ca="1" si="63"/>
        <v>3. Mayor a 6 meses</v>
      </c>
      <c r="K976" t="str">
        <f t="shared" si="64"/>
        <v>NO</v>
      </c>
      <c r="L976" t="s">
        <v>186</v>
      </c>
      <c r="M976" t="s">
        <v>199</v>
      </c>
      <c r="N976" t="s">
        <v>188</v>
      </c>
      <c r="O976" t="s">
        <v>188</v>
      </c>
      <c r="P976" t="str">
        <f t="shared" si="65"/>
        <v>MEYLIN KATHERINE ENDO LINOComplianceEVALUACIÓN</v>
      </c>
      <c r="Q976" t="str">
        <f>BASE[[#This Row],[NombresCalificado]]&amp;BASE[[#This Row],[TipoEvaluacion]]</f>
        <v>MEYLIN KATHERINE ENDO LINOEVALUACIÓN</v>
      </c>
      <c r="R976">
        <v>2</v>
      </c>
      <c r="S976" t="s">
        <v>4</v>
      </c>
      <c r="T976" t="s">
        <v>21</v>
      </c>
      <c r="U976" s="17">
        <v>1</v>
      </c>
      <c r="V976" s="17" t="str" cm="1">
        <f t="array" ref="V976">_xlfn.IFS(U976=0,"Prenovato",U976=1,"Novato",U976=2,"Principiante avanzado",U976=3,"Competente",U976=4,"Proficiente",U976=5,"Master")</f>
        <v>Novato</v>
      </c>
      <c r="W976" s="17">
        <v>2</v>
      </c>
      <c r="X976" s="17" t="str" cm="1">
        <f t="array" ref="X976">_xlfn.IFS(W976=0,"No evidenciado",W976=1,"Novato",W976=2,"Principiante avanzado",W976=3,"Competente",W976=4,"Proficiente",W976=5,"Master")</f>
        <v>Principiante avanzado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1</v>
      </c>
      <c r="AD976" s="17" t="str" cm="1">
        <f t="array" ref="AD976">_xlfn.IFS(AC976=0,"Prenovato",AC976=1,"Novato",AC976=2,"Principiante avanzado",AC976=3,"Competente",AC976=4,"Proficiente",AC976=5,"Master")</f>
        <v>Novato</v>
      </c>
      <c r="AE976" s="17" t="s">
        <v>326</v>
      </c>
    </row>
    <row r="977" spans="1:31" x14ac:dyDescent="0.25">
      <c r="A977" t="s">
        <v>205</v>
      </c>
      <c r="B977" t="s">
        <v>211</v>
      </c>
      <c r="C977" t="s">
        <v>185</v>
      </c>
      <c r="D977" t="s">
        <v>216</v>
      </c>
      <c r="E977" t="s">
        <v>229</v>
      </c>
      <c r="F977" t="s">
        <v>261</v>
      </c>
      <c r="G977" t="s">
        <v>294</v>
      </c>
      <c r="H977" s="4"/>
      <c r="I977" s="1">
        <f t="shared" ref="I977:I1040" ca="1" si="66">DATEDIF(H977,TODAY(),"m")</f>
        <v>1483</v>
      </c>
      <c r="J977" s="1" t="str">
        <f t="shared" ref="J977:J1040" ca="1" si="67">IF(I977&lt;=3,"1. Menor o igual a 3 meses",IF(I977&lt;=6,"2. Entre 4 - 6 meses","3. Mayor a 6 meses"))</f>
        <v>3. Mayor a 6 meses</v>
      </c>
      <c r="K977" t="str">
        <f t="shared" ref="K977:K1040" si="68">IF(COUNTIFS($E$2:$E$1174,E977,$O$2:$O$1174,"PRINCIPAL",$R$2:$R$1174,0)&gt;0,"SI","NO")</f>
        <v>NO</v>
      </c>
      <c r="L977" t="s">
        <v>186</v>
      </c>
      <c r="M977" t="s">
        <v>317</v>
      </c>
      <c r="N977" t="s">
        <v>29</v>
      </c>
      <c r="O977" t="s">
        <v>29</v>
      </c>
      <c r="P977" t="str">
        <f t="shared" ref="P977:P1040" si="69">F977&amp;M977&amp;AE977</f>
        <v>MEYLIN KATHERINE ENDO LINONegocio bancarioEVALUACIÓN</v>
      </c>
      <c r="Q977" t="str">
        <f>BASE[[#This Row],[NombresCalificado]]&amp;BASE[[#This Row],[TipoEvaluacion]]</f>
        <v>MEYLIN KATHERINE ENDO LINOEVALUACIÓN</v>
      </c>
      <c r="R977">
        <v>2</v>
      </c>
      <c r="S977" t="s">
        <v>4</v>
      </c>
      <c r="T977" t="s">
        <v>21</v>
      </c>
      <c r="U977" s="17">
        <v>1</v>
      </c>
      <c r="V977" s="17" t="str" cm="1">
        <f t="array" ref="V977">_xlfn.IFS(U977=0,"Prenovato",U977=1,"Novato",U977=2,"Principiante avanzado",U977=3,"Competente",U977=4,"Proficiente",U977=5,"Master")</f>
        <v>Novato</v>
      </c>
      <c r="W977" s="17">
        <v>2</v>
      </c>
      <c r="X977" s="17" t="str" cm="1">
        <f t="array" ref="X977">_xlfn.IFS(W977=0,"No evidenciado",W977=1,"Novato",W977=2,"Principiante avanzado",W977=3,"Competente",W977=4,"Proficiente",W977=5,"Master")</f>
        <v>Principiante avanzado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1</v>
      </c>
      <c r="AD977" s="17" t="str" cm="1">
        <f t="array" ref="AD977">_xlfn.IFS(AC977=0,"Prenovato",AC977=1,"Novato",AC977=2,"Principiante avanzado",AC977=3,"Competente",AC977=4,"Proficiente",AC977=5,"Master")</f>
        <v>Novato</v>
      </c>
      <c r="AE977" s="17" t="s">
        <v>326</v>
      </c>
    </row>
    <row r="978" spans="1:31" x14ac:dyDescent="0.25">
      <c r="A978" t="s">
        <v>205</v>
      </c>
      <c r="B978" t="s">
        <v>211</v>
      </c>
      <c r="C978" t="s">
        <v>185</v>
      </c>
      <c r="D978" t="s">
        <v>216</v>
      </c>
      <c r="E978" t="s">
        <v>229</v>
      </c>
      <c r="F978" t="s">
        <v>261</v>
      </c>
      <c r="G978" t="s">
        <v>294</v>
      </c>
      <c r="H978" s="4"/>
      <c r="I978" s="1">
        <f t="shared" ca="1" si="66"/>
        <v>1483</v>
      </c>
      <c r="J978" s="1" t="str">
        <f t="shared" ca="1" si="67"/>
        <v>3. Mayor a 6 meses</v>
      </c>
      <c r="K978" t="str">
        <f t="shared" si="68"/>
        <v>NO</v>
      </c>
      <c r="L978" t="s">
        <v>186</v>
      </c>
      <c r="M978" t="s">
        <v>200</v>
      </c>
      <c r="N978" t="s">
        <v>187</v>
      </c>
      <c r="O978" t="s">
        <v>188</v>
      </c>
      <c r="P978" t="str">
        <f t="shared" si="69"/>
        <v>MEYLIN KATHERINE ENDO LINOCustomer ExperienceEVALUACIÓN</v>
      </c>
      <c r="Q978" t="str">
        <f>BASE[[#This Row],[NombresCalificado]]&amp;BASE[[#This Row],[TipoEvaluacion]]</f>
        <v>MEYLIN KATHERINE ENDO LINOEVALUACIÓN</v>
      </c>
      <c r="R978">
        <v>1</v>
      </c>
      <c r="S978" t="s">
        <v>6</v>
      </c>
      <c r="T978" t="s">
        <v>21</v>
      </c>
      <c r="U978" s="17">
        <v>1</v>
      </c>
      <c r="V978" s="17" t="str" cm="1">
        <f t="array" ref="V978">_xlfn.IFS(U978=0,"Prenovato",U978=1,"Novato",U978=2,"Principiante avanzado",U978=3,"Competente",U978=4,"Proficiente",U978=5,"Master")</f>
        <v>Novato</v>
      </c>
      <c r="W978" s="17">
        <v>2</v>
      </c>
      <c r="X978" s="17" t="str" cm="1">
        <f t="array" ref="X978">_xlfn.IFS(W978=0,"No evidenciado",W978=1,"Novato",W978=2,"Principiante avanzado",W978=3,"Competente",W978=4,"Proficiente",W978=5,"Master")</f>
        <v>Principiante avanzado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1</v>
      </c>
      <c r="AD978" s="17" t="str" cm="1">
        <f t="array" ref="AD978">_xlfn.IFS(AC978=0,"Prenovato",AC978=1,"Novato",AC978=2,"Principiante avanzado",AC978=3,"Competente",AC978=4,"Proficiente",AC978=5,"Master")</f>
        <v>Novato</v>
      </c>
      <c r="AE978" s="17" t="s">
        <v>326</v>
      </c>
    </row>
    <row r="979" spans="1:31" x14ac:dyDescent="0.25">
      <c r="A979" t="s">
        <v>205</v>
      </c>
      <c r="B979" t="s">
        <v>211</v>
      </c>
      <c r="C979" t="s">
        <v>185</v>
      </c>
      <c r="D979" t="s">
        <v>216</v>
      </c>
      <c r="E979" t="s">
        <v>229</v>
      </c>
      <c r="F979" t="s">
        <v>261</v>
      </c>
      <c r="G979" t="s">
        <v>294</v>
      </c>
      <c r="H979" s="4"/>
      <c r="I979" s="1">
        <f t="shared" ca="1" si="66"/>
        <v>1483</v>
      </c>
      <c r="J979" s="1" t="str">
        <f t="shared" ca="1" si="67"/>
        <v>3. Mayor a 6 meses</v>
      </c>
      <c r="K979" t="str">
        <f t="shared" si="68"/>
        <v>NO</v>
      </c>
      <c r="L979" t="s">
        <v>186</v>
      </c>
      <c r="M979" t="s">
        <v>318</v>
      </c>
      <c r="N979" t="s">
        <v>188</v>
      </c>
      <c r="O979" t="s">
        <v>188</v>
      </c>
      <c r="P979" t="str">
        <f t="shared" si="69"/>
        <v>MEYLIN KATHERINE ENDO LINOEvolución ágil de productos digitalesEVALUACIÓN</v>
      </c>
      <c r="Q979" t="str">
        <f>BASE[[#This Row],[NombresCalificado]]&amp;BASE[[#This Row],[TipoEvaluacion]]</f>
        <v>MEYLIN KATHERINE ENDO LINOEVALUACIÓN</v>
      </c>
      <c r="R979">
        <v>2</v>
      </c>
      <c r="S979" t="s">
        <v>4</v>
      </c>
      <c r="T979" t="s">
        <v>21</v>
      </c>
      <c r="U979" s="17">
        <v>1</v>
      </c>
      <c r="V979" s="17" t="str" cm="1">
        <f t="array" ref="V979">_xlfn.IFS(U979=0,"Prenovato",U979=1,"Novato",U979=2,"Principiante avanzado",U979=3,"Competente",U979=4,"Proficiente",U979=5,"Master")</f>
        <v>Novato</v>
      </c>
      <c r="W979" s="17">
        <v>2</v>
      </c>
      <c r="X979" s="17" t="str" cm="1">
        <f t="array" ref="X979">_xlfn.IFS(W979=0,"No evidenciado",W979=1,"Novato",W979=2,"Principiante avanzado",W979=3,"Competente",W979=4,"Proficiente",W979=5,"Master")</f>
        <v>Principiante avanzado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1</v>
      </c>
      <c r="AD979" s="17" t="str" cm="1">
        <f t="array" ref="AD979">_xlfn.IFS(AC979=0,"Prenovato",AC979=1,"Novato",AC979=2,"Principiante avanzado",AC979=3,"Competente",AC979=4,"Proficiente",AC979=5,"Master")</f>
        <v>Novato</v>
      </c>
      <c r="AE979" s="17" t="s">
        <v>326</v>
      </c>
    </row>
    <row r="980" spans="1:31" x14ac:dyDescent="0.25">
      <c r="A980" t="s">
        <v>205</v>
      </c>
      <c r="B980" t="s">
        <v>211</v>
      </c>
      <c r="C980" t="s">
        <v>185</v>
      </c>
      <c r="D980" t="s">
        <v>216</v>
      </c>
      <c r="E980" t="s">
        <v>229</v>
      </c>
      <c r="F980" t="s">
        <v>261</v>
      </c>
      <c r="G980" t="s">
        <v>294</v>
      </c>
      <c r="H980" s="4"/>
      <c r="I980" s="1">
        <f t="shared" ca="1" si="66"/>
        <v>1483</v>
      </c>
      <c r="J980" s="1" t="str">
        <f t="shared" ca="1" si="67"/>
        <v>3. Mayor a 6 meses</v>
      </c>
      <c r="K980" t="str">
        <f t="shared" si="68"/>
        <v>NO</v>
      </c>
      <c r="L980" t="s">
        <v>186</v>
      </c>
      <c r="M980" t="s">
        <v>319</v>
      </c>
      <c r="N980" t="s">
        <v>187</v>
      </c>
      <c r="O980" t="s">
        <v>188</v>
      </c>
      <c r="P980" t="str">
        <f t="shared" si="69"/>
        <v>MEYLIN KATHERINE ENDO LINOStory TellingEVALUACIÓN</v>
      </c>
      <c r="Q980" t="str">
        <f>BASE[[#This Row],[NombresCalificado]]&amp;BASE[[#This Row],[TipoEvaluacion]]</f>
        <v>MEYLIN KATHERINE ENDO LINOEVALUACIÓN</v>
      </c>
      <c r="R980">
        <v>2</v>
      </c>
      <c r="S980" t="s">
        <v>4</v>
      </c>
      <c r="T980" t="s">
        <v>21</v>
      </c>
      <c r="U980" s="17">
        <v>1</v>
      </c>
      <c r="V980" s="17" t="str" cm="1">
        <f t="array" ref="V980">_xlfn.IFS(U980=0,"Prenovato",U980=1,"Novato",U980=2,"Principiante avanzado",U980=3,"Competente",U980=4,"Proficiente",U980=5,"Master")</f>
        <v>Novato</v>
      </c>
      <c r="W980" s="17">
        <v>2</v>
      </c>
      <c r="X980" s="17" t="str" cm="1">
        <f t="array" ref="X980">_xlfn.IFS(W980=0,"No evidenciado",W980=1,"Novato",W980=2,"Principiante avanzado",W980=3,"Competente",W980=4,"Proficiente",W980=5,"Master")</f>
        <v>Principiante avanzado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1</v>
      </c>
      <c r="AD980" s="17" t="str" cm="1">
        <f t="array" ref="AD980">_xlfn.IFS(AC980=0,"Prenovato",AC980=1,"Novato",AC980=2,"Principiante avanzado",AC980=3,"Competente",AC980=4,"Proficiente",AC980=5,"Master")</f>
        <v>Novato</v>
      </c>
      <c r="AE980" s="17" t="s">
        <v>326</v>
      </c>
    </row>
    <row r="981" spans="1:31" x14ac:dyDescent="0.25">
      <c r="A981" t="s">
        <v>205</v>
      </c>
      <c r="B981" t="s">
        <v>211</v>
      </c>
      <c r="C981" t="s">
        <v>185</v>
      </c>
      <c r="D981" t="s">
        <v>216</v>
      </c>
      <c r="E981" t="s">
        <v>229</v>
      </c>
      <c r="F981" t="s">
        <v>261</v>
      </c>
      <c r="G981" t="s">
        <v>294</v>
      </c>
      <c r="H981" s="4"/>
      <c r="I981" s="1">
        <f t="shared" ca="1" si="66"/>
        <v>1483</v>
      </c>
      <c r="J981" s="1" t="str">
        <f t="shared" ca="1" si="67"/>
        <v>3. Mayor a 6 meses</v>
      </c>
      <c r="K981" t="str">
        <f t="shared" si="68"/>
        <v>NO</v>
      </c>
      <c r="L981" t="s">
        <v>186</v>
      </c>
      <c r="M981" t="s">
        <v>320</v>
      </c>
      <c r="N981" t="s">
        <v>188</v>
      </c>
      <c r="O981" t="s">
        <v>188</v>
      </c>
      <c r="P981" t="str">
        <f t="shared" si="69"/>
        <v>MEYLIN KATHERINE ENDO LINOGestión de cambiosEVALUACIÓN</v>
      </c>
      <c r="Q981" t="str">
        <f>BASE[[#This Row],[NombresCalificado]]&amp;BASE[[#This Row],[TipoEvaluacion]]</f>
        <v>MEYLIN KATHERINE ENDO LINOEVALUACIÓN</v>
      </c>
      <c r="R981">
        <v>1</v>
      </c>
      <c r="S981" t="s">
        <v>6</v>
      </c>
      <c r="T981" t="s">
        <v>21</v>
      </c>
      <c r="U981" s="17">
        <v>1</v>
      </c>
      <c r="V981" s="17" t="str" cm="1">
        <f t="array" ref="V981">_xlfn.IFS(U981=0,"Prenovato",U981=1,"Novato",U981=2,"Principiante avanzado",U981=3,"Competente",U981=4,"Proficiente",U981=5,"Master")</f>
        <v>Novato</v>
      </c>
      <c r="W981" s="17">
        <v>2</v>
      </c>
      <c r="X981" s="17" t="str" cm="1">
        <f t="array" ref="X981">_xlfn.IFS(W981=0,"No evidenciado",W981=1,"Novato",W981=2,"Principiante avanzado",W981=3,"Competente",W981=4,"Proficiente",W981=5,"Master")</f>
        <v>Principiante avanzado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1</v>
      </c>
      <c r="AD981" s="17" t="str" cm="1">
        <f t="array" ref="AD981">_xlfn.IFS(AC981=0,"Prenovato",AC981=1,"Novato",AC981=2,"Principiante avanzado",AC981=3,"Competente",AC981=4,"Proficiente",AC981=5,"Master")</f>
        <v>Novato</v>
      </c>
      <c r="AE981" s="17" t="s">
        <v>326</v>
      </c>
    </row>
    <row r="982" spans="1:31" x14ac:dyDescent="0.25">
      <c r="A982" t="s">
        <v>205</v>
      </c>
      <c r="B982" t="s">
        <v>211</v>
      </c>
      <c r="C982" t="s">
        <v>185</v>
      </c>
      <c r="D982" t="s">
        <v>216</v>
      </c>
      <c r="E982" t="s">
        <v>229</v>
      </c>
      <c r="F982" t="s">
        <v>261</v>
      </c>
      <c r="G982" t="s">
        <v>294</v>
      </c>
      <c r="H982" s="4"/>
      <c r="I982" s="1">
        <f t="shared" ca="1" si="66"/>
        <v>1483</v>
      </c>
      <c r="J982" s="1" t="str">
        <f t="shared" ca="1" si="67"/>
        <v>3. Mayor a 6 meses</v>
      </c>
      <c r="K982" t="str">
        <f t="shared" si="68"/>
        <v>NO</v>
      </c>
      <c r="L982" t="s">
        <v>186</v>
      </c>
      <c r="M982" t="s">
        <v>198</v>
      </c>
      <c r="N982" t="s">
        <v>187</v>
      </c>
      <c r="O982" t="s">
        <v>188</v>
      </c>
      <c r="P982" t="str">
        <f t="shared" si="69"/>
        <v>MEYLIN KATHERINE ENDO LINOCaptura de valorEVALUACIÓN</v>
      </c>
      <c r="Q982" t="str">
        <f>BASE[[#This Row],[NombresCalificado]]&amp;BASE[[#This Row],[TipoEvaluacion]]</f>
        <v>MEYLIN KATHERINE ENDO LINOEVALUACIÓN</v>
      </c>
      <c r="R982">
        <v>1</v>
      </c>
      <c r="S982" t="s">
        <v>6</v>
      </c>
      <c r="T982" t="s">
        <v>21</v>
      </c>
      <c r="U982" s="17">
        <v>1</v>
      </c>
      <c r="V982" s="17" t="str" cm="1">
        <f t="array" ref="V982">_xlfn.IFS(U982=0,"Prenovato",U982=1,"Novato",U982=2,"Principiante avanzado",U982=3,"Competente",U982=4,"Proficiente",U982=5,"Master")</f>
        <v>Novato</v>
      </c>
      <c r="W982" s="17">
        <v>2</v>
      </c>
      <c r="X982" s="17" t="str" cm="1">
        <f t="array" ref="X982">_xlfn.IFS(W982=0,"No evidenciado",W982=1,"Novato",W982=2,"Principiante avanzado",W982=3,"Competente",W982=4,"Proficiente",W982=5,"Master")</f>
        <v>Principiante avanzado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1</v>
      </c>
      <c r="AD982" s="17" t="str" cm="1">
        <f t="array" ref="AD982">_xlfn.IFS(AC982=0,"Prenovato",AC982=1,"Novato",AC982=2,"Principiante avanzado",AC982=3,"Competente",AC982=4,"Proficiente",AC982=5,"Master")</f>
        <v>Novato</v>
      </c>
      <c r="AE982" s="17" t="s">
        <v>326</v>
      </c>
    </row>
    <row r="983" spans="1:31" x14ac:dyDescent="0.25">
      <c r="A983" t="s">
        <v>205</v>
      </c>
      <c r="B983" t="s">
        <v>211</v>
      </c>
      <c r="C983" t="s">
        <v>185</v>
      </c>
      <c r="D983" t="s">
        <v>216</v>
      </c>
      <c r="E983" t="s">
        <v>229</v>
      </c>
      <c r="F983" t="s">
        <v>261</v>
      </c>
      <c r="G983" t="s">
        <v>294</v>
      </c>
      <c r="H983" s="4"/>
      <c r="I983" s="1">
        <f t="shared" ca="1" si="66"/>
        <v>1483</v>
      </c>
      <c r="J983" s="1" t="str">
        <f t="shared" ca="1" si="67"/>
        <v>3. Mayor a 6 meses</v>
      </c>
      <c r="K983" t="str">
        <f t="shared" si="68"/>
        <v>NO</v>
      </c>
      <c r="L983" t="s">
        <v>186</v>
      </c>
      <c r="M983" t="s">
        <v>321</v>
      </c>
      <c r="N983" t="s">
        <v>29</v>
      </c>
      <c r="O983" t="s">
        <v>29</v>
      </c>
      <c r="P983" t="str">
        <f t="shared" si="69"/>
        <v>MEYLIN KATHERINE ENDO LINOInnovaciónEVALUACIÓN</v>
      </c>
      <c r="Q983" t="str">
        <f>BASE[[#This Row],[NombresCalificado]]&amp;BASE[[#This Row],[TipoEvaluacion]]</f>
        <v>MEYLIN KATHERINE ENDO LINOEVALUACIÓN</v>
      </c>
      <c r="R983">
        <v>1</v>
      </c>
      <c r="S983" t="s">
        <v>6</v>
      </c>
      <c r="T983" t="s">
        <v>21</v>
      </c>
      <c r="U983" s="17">
        <v>1</v>
      </c>
      <c r="V983" s="17" t="str" cm="1">
        <f t="array" ref="V983">_xlfn.IFS(U983=0,"Prenovato",U983=1,"Novato",U983=2,"Principiante avanzado",U983=3,"Competente",U983=4,"Proficiente",U983=5,"Master")</f>
        <v>Novato</v>
      </c>
      <c r="W983" s="17">
        <v>2</v>
      </c>
      <c r="X983" s="17" t="str" cm="1">
        <f t="array" ref="X983">_xlfn.IFS(W983=0,"No evidenciado",W983=1,"Novato",W983=2,"Principiante avanzado",W983=3,"Competente",W983=4,"Proficiente",W983=5,"Master")</f>
        <v>Principiante avanzado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1</v>
      </c>
      <c r="AD983" s="17" t="str" cm="1">
        <f t="array" ref="AD983">_xlfn.IFS(AC983=0,"Prenovato",AC983=1,"Novato",AC983=2,"Principiante avanzado",AC983=3,"Competente",AC983=4,"Proficiente",AC983=5,"Master")</f>
        <v>Novato</v>
      </c>
      <c r="AE983" s="17" t="s">
        <v>326</v>
      </c>
    </row>
    <row r="984" spans="1:31" x14ac:dyDescent="0.25">
      <c r="A984" t="s">
        <v>205</v>
      </c>
      <c r="B984" t="s">
        <v>211</v>
      </c>
      <c r="C984" t="s">
        <v>185</v>
      </c>
      <c r="D984" t="s">
        <v>216</v>
      </c>
      <c r="E984" t="s">
        <v>229</v>
      </c>
      <c r="F984" t="s">
        <v>261</v>
      </c>
      <c r="G984" t="s">
        <v>294</v>
      </c>
      <c r="H984" s="4"/>
      <c r="I984" s="1">
        <f t="shared" ca="1" si="66"/>
        <v>1483</v>
      </c>
      <c r="J984" s="1" t="str">
        <f t="shared" ca="1" si="67"/>
        <v>3. Mayor a 6 meses</v>
      </c>
      <c r="K984" t="str">
        <f t="shared" si="68"/>
        <v>NO</v>
      </c>
      <c r="L984" t="s">
        <v>186</v>
      </c>
      <c r="M984" t="s">
        <v>322</v>
      </c>
      <c r="N984" t="s">
        <v>29</v>
      </c>
      <c r="O984" t="s">
        <v>29</v>
      </c>
      <c r="P984" t="str">
        <f t="shared" si="69"/>
        <v>MEYLIN KATHERINE ENDO LINOModelos BancariosEVALUACIÓN</v>
      </c>
      <c r="Q984" t="str">
        <f>BASE[[#This Row],[NombresCalificado]]&amp;BASE[[#This Row],[TipoEvaluacion]]</f>
        <v>MEYLIN KATHERINE ENDO LINOEVALUACIÓN</v>
      </c>
      <c r="R984">
        <v>2</v>
      </c>
      <c r="S984" t="s">
        <v>4</v>
      </c>
      <c r="T984" t="s">
        <v>21</v>
      </c>
      <c r="U984" s="17">
        <v>1</v>
      </c>
      <c r="V984" s="17" t="str" cm="1">
        <f t="array" ref="V984">_xlfn.IFS(U984=0,"Prenovato",U984=1,"Novato",U984=2,"Principiante avanzado",U984=3,"Competente",U984=4,"Proficiente",U984=5,"Master")</f>
        <v>Novato</v>
      </c>
      <c r="W984" s="17">
        <v>2</v>
      </c>
      <c r="X984" s="17" t="str" cm="1">
        <f t="array" ref="X984">_xlfn.IFS(W984=0,"No evidenciado",W984=1,"Novato",W984=2,"Principiante avanzado",W984=3,"Competente",W984=4,"Proficiente",W984=5,"Master")</f>
        <v>Principiante avanzado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1</v>
      </c>
      <c r="AD984" s="17" t="str" cm="1">
        <f t="array" ref="AD984">_xlfn.IFS(AC984=0,"Prenovato",AC984=1,"Novato",AC984=2,"Principiante avanzado",AC984=3,"Competente",AC984=4,"Proficiente",AC984=5,"Master")</f>
        <v>Novato</v>
      </c>
      <c r="AE984" s="17" t="s">
        <v>326</v>
      </c>
    </row>
    <row r="985" spans="1:31" x14ac:dyDescent="0.25">
      <c r="A985" t="s">
        <v>205</v>
      </c>
      <c r="B985" t="s">
        <v>211</v>
      </c>
      <c r="C985" t="s">
        <v>185</v>
      </c>
      <c r="D985" t="s">
        <v>216</v>
      </c>
      <c r="E985" t="s">
        <v>229</v>
      </c>
      <c r="F985" t="s">
        <v>261</v>
      </c>
      <c r="G985" t="s">
        <v>294</v>
      </c>
      <c r="H985" s="4"/>
      <c r="I985" s="1">
        <f t="shared" ca="1" si="66"/>
        <v>1483</v>
      </c>
      <c r="J985" s="1" t="str">
        <f t="shared" ca="1" si="67"/>
        <v>3. Mayor a 6 meses</v>
      </c>
      <c r="K985" t="str">
        <f t="shared" si="68"/>
        <v>NO</v>
      </c>
      <c r="L985" t="s">
        <v>186</v>
      </c>
      <c r="M985" t="s">
        <v>323</v>
      </c>
      <c r="N985" t="s">
        <v>188</v>
      </c>
      <c r="O985" t="s">
        <v>188</v>
      </c>
      <c r="P985" t="str">
        <f t="shared" si="69"/>
        <v>MEYLIN KATHERINE ENDO LINOPrincipios de seguridadEVALUACIÓN</v>
      </c>
      <c r="Q985" t="str">
        <f>BASE[[#This Row],[NombresCalificado]]&amp;BASE[[#This Row],[TipoEvaluacion]]</f>
        <v>MEYLIN KATHERINE ENDO LINOEVALUACIÓN</v>
      </c>
      <c r="R985">
        <v>1</v>
      </c>
      <c r="S985" t="s">
        <v>6</v>
      </c>
      <c r="T985" t="s">
        <v>21</v>
      </c>
      <c r="U985" s="17">
        <v>1</v>
      </c>
      <c r="V985" s="17" t="str" cm="1">
        <f t="array" ref="V985">_xlfn.IFS(U985=0,"Prenovato",U985=1,"Novato",U985=2,"Principiante avanzado",U985=3,"Competente",U985=4,"Proficiente",U985=5,"Master")</f>
        <v>Novato</v>
      </c>
      <c r="W985" s="17">
        <v>2</v>
      </c>
      <c r="X985" s="17" t="str" cm="1">
        <f t="array" ref="X985">_xlfn.IFS(W985=0,"No evidenciado",W985=1,"Novato",W985=2,"Principiante avanzado",W985=3,"Competente",W985=4,"Proficiente",W985=5,"Master")</f>
        <v>Principiante avanzado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1</v>
      </c>
      <c r="AD985" s="17" t="str" cm="1">
        <f t="array" ref="AD985">_xlfn.IFS(AC985=0,"Prenovato",AC985=1,"Novato",AC985=2,"Principiante avanzado",AC985=3,"Competente",AC985=4,"Proficiente",AC985=5,"Master")</f>
        <v>Novato</v>
      </c>
      <c r="AE985" s="17" t="s">
        <v>326</v>
      </c>
    </row>
    <row r="986" spans="1:31" x14ac:dyDescent="0.25">
      <c r="A986" t="s">
        <v>205</v>
      </c>
      <c r="B986" t="s">
        <v>211</v>
      </c>
      <c r="C986" t="s">
        <v>185</v>
      </c>
      <c r="D986" t="s">
        <v>216</v>
      </c>
      <c r="E986" t="s">
        <v>229</v>
      </c>
      <c r="F986" t="s">
        <v>261</v>
      </c>
      <c r="G986" t="s">
        <v>294</v>
      </c>
      <c r="H986" s="4"/>
      <c r="I986" s="1">
        <f t="shared" ca="1" si="66"/>
        <v>1483</v>
      </c>
      <c r="J986" s="1" t="str">
        <f t="shared" ca="1" si="67"/>
        <v>3. Mayor a 6 meses</v>
      </c>
      <c r="K986" t="str">
        <f t="shared" si="68"/>
        <v>NO</v>
      </c>
      <c r="L986" t="s">
        <v>186</v>
      </c>
      <c r="M986" t="s">
        <v>193</v>
      </c>
      <c r="N986" t="s">
        <v>188</v>
      </c>
      <c r="O986" t="s">
        <v>188</v>
      </c>
      <c r="P986" t="str">
        <f t="shared" si="69"/>
        <v>MEYLIN KATHERINE ENDO LINOCloudEVALUACIÓN</v>
      </c>
      <c r="Q986" t="str">
        <f>BASE[[#This Row],[NombresCalificado]]&amp;BASE[[#This Row],[TipoEvaluacion]]</f>
        <v>MEYLIN KATHERINE ENDO LINOEVALUACIÓN</v>
      </c>
      <c r="R986">
        <v>1</v>
      </c>
      <c r="S986" t="s">
        <v>6</v>
      </c>
      <c r="T986" t="s">
        <v>21</v>
      </c>
      <c r="U986" s="17">
        <v>1</v>
      </c>
      <c r="V986" s="17" t="str" cm="1">
        <f t="array" ref="V986">_xlfn.IFS(U986=0,"Prenovato",U986=1,"Novato",U986=2,"Principiante avanzado",U986=3,"Competente",U986=4,"Proficiente",U986=5,"Master")</f>
        <v>Novato</v>
      </c>
      <c r="W986" s="17">
        <v>2</v>
      </c>
      <c r="X986" s="17" t="str" cm="1">
        <f t="array" ref="X986">_xlfn.IFS(W986=0,"No evidenciado",W986=1,"Novato",W986=2,"Principiante avanzado",W986=3,"Competente",W986=4,"Proficiente",W986=5,"Master")</f>
        <v>Principiante avanzado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1</v>
      </c>
      <c r="AD986" s="17" t="str" cm="1">
        <f t="array" ref="AD986">_xlfn.IFS(AC986=0,"Prenovato",AC986=1,"Novato",AC986=2,"Principiante avanzado",AC986=3,"Competente",AC986=4,"Proficiente",AC986=5,"Master")</f>
        <v>Novato</v>
      </c>
      <c r="AE986" s="17" t="s">
        <v>326</v>
      </c>
    </row>
    <row r="987" spans="1:31" x14ac:dyDescent="0.25">
      <c r="A987" t="s">
        <v>205</v>
      </c>
      <c r="B987" t="s">
        <v>211</v>
      </c>
      <c r="C987" t="s">
        <v>185</v>
      </c>
      <c r="D987" t="s">
        <v>216</v>
      </c>
      <c r="E987" t="s">
        <v>229</v>
      </c>
      <c r="F987" t="s">
        <v>261</v>
      </c>
      <c r="G987" t="s">
        <v>294</v>
      </c>
      <c r="H987" s="4"/>
      <c r="I987" s="1">
        <f t="shared" ca="1" si="66"/>
        <v>1483</v>
      </c>
      <c r="J987" s="1" t="str">
        <f t="shared" ca="1" si="67"/>
        <v>3. Mayor a 6 meses</v>
      </c>
      <c r="K987" t="str">
        <f t="shared" si="68"/>
        <v>NO</v>
      </c>
      <c r="L987" t="s">
        <v>186</v>
      </c>
      <c r="M987" t="s">
        <v>324</v>
      </c>
      <c r="N987" t="s">
        <v>29</v>
      </c>
      <c r="O987" t="s">
        <v>29</v>
      </c>
      <c r="P987" t="str">
        <f t="shared" si="69"/>
        <v>MEYLIN KATHERINE ENDO LINOFrameworks de arquitectura empresarialEVALUACIÓN</v>
      </c>
      <c r="Q987" t="str">
        <f>BASE[[#This Row],[NombresCalificado]]&amp;BASE[[#This Row],[TipoEvaluacion]]</f>
        <v>MEYLIN KATHERINE ENDO LINOEVALUACIÓN</v>
      </c>
      <c r="R987">
        <v>2</v>
      </c>
      <c r="S987" t="s">
        <v>4</v>
      </c>
      <c r="T987" t="s">
        <v>21</v>
      </c>
      <c r="U987" s="17">
        <v>1</v>
      </c>
      <c r="V987" s="17" t="str" cm="1">
        <f t="array" ref="V987">_xlfn.IFS(U987=0,"Prenovato",U987=1,"Novato",U987=2,"Principiante avanzado",U987=3,"Competente",U987=4,"Proficiente",U987=5,"Master")</f>
        <v>Novato</v>
      </c>
      <c r="W987" s="17">
        <v>2</v>
      </c>
      <c r="X987" s="17" t="str" cm="1">
        <f t="array" ref="X987">_xlfn.IFS(W987=0,"No evidenciado",W987=1,"Novato",W987=2,"Principiante avanzado",W987=3,"Competente",W987=4,"Proficiente",W987=5,"Master")</f>
        <v>Principiante avanzado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1</v>
      </c>
      <c r="AD987" s="17" t="str" cm="1">
        <f t="array" ref="AD987">_xlfn.IFS(AC987=0,"Prenovato",AC987=1,"Novato",AC987=2,"Principiante avanzado",AC987=3,"Competente",AC987=4,"Proficiente",AC987=5,"Master")</f>
        <v>Novato</v>
      </c>
      <c r="AE987" s="17" t="s">
        <v>326</v>
      </c>
    </row>
    <row r="988" spans="1:31" x14ac:dyDescent="0.25">
      <c r="A988" t="s">
        <v>205</v>
      </c>
      <c r="B988" t="s">
        <v>211</v>
      </c>
      <c r="C988" t="s">
        <v>185</v>
      </c>
      <c r="D988" t="s">
        <v>216</v>
      </c>
      <c r="E988" t="s">
        <v>231</v>
      </c>
      <c r="F988" t="s">
        <v>263</v>
      </c>
      <c r="G988" t="s">
        <v>296</v>
      </c>
      <c r="H988" s="4"/>
      <c r="I988" s="1">
        <f t="shared" ca="1" si="66"/>
        <v>1483</v>
      </c>
      <c r="J988" s="1" t="str">
        <f t="shared" ca="1" si="67"/>
        <v>3. Mayor a 6 meses</v>
      </c>
      <c r="K988" t="str">
        <f t="shared" si="68"/>
        <v>NO</v>
      </c>
      <c r="L988" t="s">
        <v>186</v>
      </c>
      <c r="M988" t="s">
        <v>193</v>
      </c>
      <c r="N988" t="s">
        <v>188</v>
      </c>
      <c r="O988" t="s">
        <v>188</v>
      </c>
      <c r="P988" t="str">
        <f t="shared" si="69"/>
        <v>RICHARD MIGUEL APAZA AGUEROCloudEVALUACIÓN</v>
      </c>
      <c r="Q988" t="str">
        <f>BASE[[#This Row],[NombresCalificado]]&amp;BASE[[#This Row],[TipoEvaluacion]]</f>
        <v>RICHARD MIGUEL APAZA AGUEROEVALUACIÓN</v>
      </c>
      <c r="R988">
        <v>3</v>
      </c>
      <c r="S988" t="s">
        <v>5</v>
      </c>
      <c r="T988" t="s">
        <v>21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326</v>
      </c>
    </row>
    <row r="989" spans="1:31" x14ac:dyDescent="0.25">
      <c r="A989" t="s">
        <v>205</v>
      </c>
      <c r="B989" t="s">
        <v>211</v>
      </c>
      <c r="C989" t="s">
        <v>185</v>
      </c>
      <c r="D989" t="s">
        <v>216</v>
      </c>
      <c r="E989" t="s">
        <v>231</v>
      </c>
      <c r="F989" t="s">
        <v>263</v>
      </c>
      <c r="G989" t="s">
        <v>296</v>
      </c>
      <c r="H989" s="4"/>
      <c r="I989" s="1">
        <f t="shared" ca="1" si="66"/>
        <v>1483</v>
      </c>
      <c r="J989" s="1" t="str">
        <f t="shared" ca="1" si="67"/>
        <v>3. Mayor a 6 meses</v>
      </c>
      <c r="K989" t="str">
        <f t="shared" si="68"/>
        <v>NO</v>
      </c>
      <c r="L989" t="s">
        <v>186</v>
      </c>
      <c r="M989" t="s">
        <v>193</v>
      </c>
      <c r="N989" t="s">
        <v>188</v>
      </c>
      <c r="O989" t="s">
        <v>188</v>
      </c>
      <c r="P989" t="str">
        <f t="shared" si="69"/>
        <v>RICHARD MIGUEL APAZA AGUEROCloudEVALUACIÓN</v>
      </c>
      <c r="Q989" t="str">
        <f>BASE[[#This Row],[NombresCalificado]]&amp;BASE[[#This Row],[TipoEvaluacion]]</f>
        <v>RICHARD MIGUEL APAZA AGUEROEVALUACIÓN</v>
      </c>
      <c r="R989">
        <v>3</v>
      </c>
      <c r="S989" t="s">
        <v>5</v>
      </c>
      <c r="T989" t="s">
        <v>21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3</v>
      </c>
      <c r="X989" s="17" t="str" cm="1">
        <f t="array" ref="X989">_xlfn.IFS(W989=0,"No evidenciado",W989=1,"Novato",W989=2,"Principiante avanzado",W989=3,"Competente",W989=4,"Proficiente",W989=5,"Master")</f>
        <v>Competente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326</v>
      </c>
    </row>
    <row r="990" spans="1:31" x14ac:dyDescent="0.25">
      <c r="A990" t="s">
        <v>205</v>
      </c>
      <c r="B990" t="s">
        <v>211</v>
      </c>
      <c r="C990" t="s">
        <v>185</v>
      </c>
      <c r="D990" t="s">
        <v>216</v>
      </c>
      <c r="E990" t="s">
        <v>231</v>
      </c>
      <c r="F990" t="s">
        <v>263</v>
      </c>
      <c r="G990" t="s">
        <v>296</v>
      </c>
      <c r="H990" s="4"/>
      <c r="I990" s="1">
        <f t="shared" ca="1" si="66"/>
        <v>1483</v>
      </c>
      <c r="J990" s="1" t="str">
        <f t="shared" ca="1" si="67"/>
        <v>3. Mayor a 6 meses</v>
      </c>
      <c r="K990" t="str">
        <f t="shared" si="68"/>
        <v>NO</v>
      </c>
      <c r="L990" t="s">
        <v>186</v>
      </c>
      <c r="M990" t="s">
        <v>324</v>
      </c>
      <c r="N990" t="s">
        <v>29</v>
      </c>
      <c r="O990" t="s">
        <v>29</v>
      </c>
      <c r="P990" t="str">
        <f t="shared" si="69"/>
        <v>RICHARD MIGUEL APAZA AGUEROFrameworks de arquitectura empresarialEVALUACIÓN</v>
      </c>
      <c r="Q990" t="str">
        <f>BASE[[#This Row],[NombresCalificado]]&amp;BASE[[#This Row],[TipoEvaluacion]]</f>
        <v>RICHARD MIGUEL APAZA AGUEROEVALUACIÓN</v>
      </c>
      <c r="R990">
        <v>3</v>
      </c>
      <c r="S990" t="s">
        <v>5</v>
      </c>
      <c r="T990" t="s">
        <v>21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326</v>
      </c>
    </row>
    <row r="991" spans="1:31" x14ac:dyDescent="0.25">
      <c r="A991" t="s">
        <v>205</v>
      </c>
      <c r="B991" t="s">
        <v>211</v>
      </c>
      <c r="C991" t="s">
        <v>185</v>
      </c>
      <c r="D991" t="s">
        <v>216</v>
      </c>
      <c r="E991" t="s">
        <v>231</v>
      </c>
      <c r="F991" t="s">
        <v>263</v>
      </c>
      <c r="G991" t="s">
        <v>296</v>
      </c>
      <c r="H991" s="4"/>
      <c r="I991" s="1">
        <f t="shared" ca="1" si="66"/>
        <v>1483</v>
      </c>
      <c r="J991" s="1" t="str">
        <f t="shared" ca="1" si="67"/>
        <v>3. Mayor a 6 meses</v>
      </c>
      <c r="K991" t="str">
        <f t="shared" si="68"/>
        <v>NO</v>
      </c>
      <c r="L991" t="s">
        <v>186</v>
      </c>
      <c r="M991" t="s">
        <v>324</v>
      </c>
      <c r="N991" t="s">
        <v>29</v>
      </c>
      <c r="O991" t="s">
        <v>29</v>
      </c>
      <c r="P991" t="str">
        <f t="shared" si="69"/>
        <v>RICHARD MIGUEL APAZA AGUEROFrameworks de arquitectura empresarialEVALUACIÓN</v>
      </c>
      <c r="Q991" t="str">
        <f>BASE[[#This Row],[NombresCalificado]]&amp;BASE[[#This Row],[TipoEvaluacion]]</f>
        <v>RICHARD MIGUEL APAZA AGUEROEVALUACIÓN</v>
      </c>
      <c r="R991">
        <v>3</v>
      </c>
      <c r="S991" t="s">
        <v>5</v>
      </c>
      <c r="T991" t="s">
        <v>21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326</v>
      </c>
    </row>
    <row r="992" spans="1:31" x14ac:dyDescent="0.25">
      <c r="A992" t="s">
        <v>205</v>
      </c>
      <c r="B992" t="s">
        <v>211</v>
      </c>
      <c r="C992" t="s">
        <v>185</v>
      </c>
      <c r="D992" t="s">
        <v>216</v>
      </c>
      <c r="E992" t="s">
        <v>231</v>
      </c>
      <c r="F992" t="s">
        <v>263</v>
      </c>
      <c r="G992" t="s">
        <v>296</v>
      </c>
      <c r="H992" s="4"/>
      <c r="I992" s="1">
        <f t="shared" ca="1" si="66"/>
        <v>1483</v>
      </c>
      <c r="J992" s="1" t="str">
        <f t="shared" ca="1" si="67"/>
        <v>3. Mayor a 6 meses</v>
      </c>
      <c r="K992" t="str">
        <f t="shared" si="68"/>
        <v>NO</v>
      </c>
      <c r="L992" t="s">
        <v>186</v>
      </c>
      <c r="M992" t="s">
        <v>322</v>
      </c>
      <c r="N992" t="s">
        <v>29</v>
      </c>
      <c r="O992" t="s">
        <v>29</v>
      </c>
      <c r="P992" t="str">
        <f t="shared" si="69"/>
        <v>RICHARD MIGUEL APAZA AGUEROModelos BancariosEVALUACIÓN</v>
      </c>
      <c r="Q992" t="str">
        <f>BASE[[#This Row],[NombresCalificado]]&amp;BASE[[#This Row],[TipoEvaluacion]]</f>
        <v>RICHARD MIGUEL APAZA AGUEROEVALUACIÓN</v>
      </c>
      <c r="R992">
        <v>3</v>
      </c>
      <c r="S992" t="s">
        <v>5</v>
      </c>
      <c r="T992" t="s">
        <v>21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326</v>
      </c>
    </row>
    <row r="993" spans="1:31" x14ac:dyDescent="0.25">
      <c r="A993" t="s">
        <v>205</v>
      </c>
      <c r="B993" t="s">
        <v>211</v>
      </c>
      <c r="C993" t="s">
        <v>185</v>
      </c>
      <c r="D993" t="s">
        <v>216</v>
      </c>
      <c r="E993" t="s">
        <v>231</v>
      </c>
      <c r="F993" t="s">
        <v>263</v>
      </c>
      <c r="G993" t="s">
        <v>296</v>
      </c>
      <c r="H993" s="4"/>
      <c r="I993" s="1">
        <f t="shared" ca="1" si="66"/>
        <v>1483</v>
      </c>
      <c r="J993" s="1" t="str">
        <f t="shared" ca="1" si="67"/>
        <v>3. Mayor a 6 meses</v>
      </c>
      <c r="K993" t="str">
        <f t="shared" si="68"/>
        <v>NO</v>
      </c>
      <c r="L993" t="s">
        <v>186</v>
      </c>
      <c r="M993" t="s">
        <v>322</v>
      </c>
      <c r="N993" t="s">
        <v>29</v>
      </c>
      <c r="O993" t="s">
        <v>29</v>
      </c>
      <c r="P993" t="str">
        <f t="shared" si="69"/>
        <v>RICHARD MIGUEL APAZA AGUEROModelos BancariosEVALUACIÓN</v>
      </c>
      <c r="Q993" t="str">
        <f>BASE[[#This Row],[NombresCalificado]]&amp;BASE[[#This Row],[TipoEvaluacion]]</f>
        <v>RICHARD MIGUEL APAZA AGUEROEVALUACIÓN</v>
      </c>
      <c r="R993">
        <v>3</v>
      </c>
      <c r="S993" t="s">
        <v>5</v>
      </c>
      <c r="T993" t="s">
        <v>21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326</v>
      </c>
    </row>
    <row r="994" spans="1:31" x14ac:dyDescent="0.25">
      <c r="A994" t="s">
        <v>205</v>
      </c>
      <c r="B994" t="s">
        <v>211</v>
      </c>
      <c r="C994" t="s">
        <v>185</v>
      </c>
      <c r="D994" t="s">
        <v>216</v>
      </c>
      <c r="E994" t="s">
        <v>231</v>
      </c>
      <c r="F994" t="s">
        <v>263</v>
      </c>
      <c r="G994" t="s">
        <v>296</v>
      </c>
      <c r="H994" s="4"/>
      <c r="I994" s="1">
        <f t="shared" ca="1" si="66"/>
        <v>1483</v>
      </c>
      <c r="J994" s="1" t="str">
        <f t="shared" ca="1" si="67"/>
        <v>3. Mayor a 6 meses</v>
      </c>
      <c r="K994" t="str">
        <f t="shared" si="68"/>
        <v>NO</v>
      </c>
      <c r="L994" t="s">
        <v>186</v>
      </c>
      <c r="M994" t="s">
        <v>323</v>
      </c>
      <c r="N994" t="s">
        <v>188</v>
      </c>
      <c r="O994" t="s">
        <v>188</v>
      </c>
      <c r="P994" t="str">
        <f t="shared" si="69"/>
        <v>RICHARD MIGUEL APAZA AGUEROPrincipios de seguridadEVALUACIÓN</v>
      </c>
      <c r="Q994" t="str">
        <f>BASE[[#This Row],[NombresCalificado]]&amp;BASE[[#This Row],[TipoEvaluacion]]</f>
        <v>RICHARD MIGUEL APAZA AGUEROEVALUACIÓN</v>
      </c>
      <c r="R994">
        <v>3</v>
      </c>
      <c r="S994" t="s">
        <v>5</v>
      </c>
      <c r="T994" t="s">
        <v>21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326</v>
      </c>
    </row>
    <row r="995" spans="1:31" x14ac:dyDescent="0.25">
      <c r="A995" t="s">
        <v>205</v>
      </c>
      <c r="B995" t="s">
        <v>211</v>
      </c>
      <c r="C995" t="s">
        <v>185</v>
      </c>
      <c r="D995" t="s">
        <v>216</v>
      </c>
      <c r="E995" t="s">
        <v>231</v>
      </c>
      <c r="F995" t="s">
        <v>263</v>
      </c>
      <c r="G995" t="s">
        <v>296</v>
      </c>
      <c r="H995" s="4"/>
      <c r="I995" s="1">
        <f t="shared" ca="1" si="66"/>
        <v>1483</v>
      </c>
      <c r="J995" s="1" t="str">
        <f t="shared" ca="1" si="67"/>
        <v>3. Mayor a 6 meses</v>
      </c>
      <c r="K995" t="str">
        <f t="shared" si="68"/>
        <v>NO</v>
      </c>
      <c r="L995" t="s">
        <v>186</v>
      </c>
      <c r="M995" t="s">
        <v>323</v>
      </c>
      <c r="N995" t="s">
        <v>188</v>
      </c>
      <c r="O995" t="s">
        <v>188</v>
      </c>
      <c r="P995" t="str">
        <f t="shared" si="69"/>
        <v>RICHARD MIGUEL APAZA AGUEROPrincipios de seguridadEVALUACIÓN</v>
      </c>
      <c r="Q995" t="str">
        <f>BASE[[#This Row],[NombresCalificado]]&amp;BASE[[#This Row],[TipoEvaluacion]]</f>
        <v>RICHARD MIGUEL APAZA AGUEROEVALUACIÓN</v>
      </c>
      <c r="R995">
        <v>3</v>
      </c>
      <c r="S995" t="s">
        <v>5</v>
      </c>
      <c r="T995" t="s">
        <v>21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326</v>
      </c>
    </row>
    <row r="996" spans="1:31" x14ac:dyDescent="0.25">
      <c r="A996" t="s">
        <v>205</v>
      </c>
      <c r="B996" t="s">
        <v>211</v>
      </c>
      <c r="C996" t="s">
        <v>185</v>
      </c>
      <c r="D996" t="s">
        <v>216</v>
      </c>
      <c r="E996" t="s">
        <v>231</v>
      </c>
      <c r="F996" t="s">
        <v>263</v>
      </c>
      <c r="G996" t="s">
        <v>296</v>
      </c>
      <c r="H996" s="4"/>
      <c r="I996" s="1">
        <f t="shared" ca="1" si="66"/>
        <v>1483</v>
      </c>
      <c r="J996" s="1" t="str">
        <f t="shared" ca="1" si="67"/>
        <v>3. Mayor a 6 meses</v>
      </c>
      <c r="K996" t="str">
        <f t="shared" si="68"/>
        <v>NO</v>
      </c>
      <c r="L996" t="s">
        <v>186</v>
      </c>
      <c r="M996" t="s">
        <v>198</v>
      </c>
      <c r="N996" t="s">
        <v>187</v>
      </c>
      <c r="O996" t="s">
        <v>188</v>
      </c>
      <c r="P996" t="str">
        <f t="shared" si="69"/>
        <v>RICHARD MIGUEL APAZA AGUEROCaptura de valorEVALUACIÓN</v>
      </c>
      <c r="Q996" t="str">
        <f>BASE[[#This Row],[NombresCalificado]]&amp;BASE[[#This Row],[TipoEvaluacion]]</f>
        <v>RICHARD MIGUEL APAZA AGUEROEVALUACIÓN</v>
      </c>
      <c r="R996">
        <v>2</v>
      </c>
      <c r="S996" t="s">
        <v>4</v>
      </c>
      <c r="T996" t="s">
        <v>21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326</v>
      </c>
    </row>
    <row r="997" spans="1:31" x14ac:dyDescent="0.25">
      <c r="A997" t="s">
        <v>205</v>
      </c>
      <c r="B997" t="s">
        <v>211</v>
      </c>
      <c r="C997" t="s">
        <v>185</v>
      </c>
      <c r="D997" t="s">
        <v>216</v>
      </c>
      <c r="E997" t="s">
        <v>231</v>
      </c>
      <c r="F997" t="s">
        <v>263</v>
      </c>
      <c r="G997" t="s">
        <v>296</v>
      </c>
      <c r="H997" s="4"/>
      <c r="I997" s="1">
        <f t="shared" ca="1" si="66"/>
        <v>1483</v>
      </c>
      <c r="J997" s="1" t="str">
        <f t="shared" ca="1" si="67"/>
        <v>3. Mayor a 6 meses</v>
      </c>
      <c r="K997" t="str">
        <f t="shared" si="68"/>
        <v>NO</v>
      </c>
      <c r="L997" t="s">
        <v>186</v>
      </c>
      <c r="M997" t="s">
        <v>198</v>
      </c>
      <c r="N997" t="s">
        <v>187</v>
      </c>
      <c r="O997" t="s">
        <v>188</v>
      </c>
      <c r="P997" t="str">
        <f t="shared" si="69"/>
        <v>RICHARD MIGUEL APAZA AGUEROCaptura de valorEVALUACIÓN</v>
      </c>
      <c r="Q997" t="str">
        <f>BASE[[#This Row],[NombresCalificado]]&amp;BASE[[#This Row],[TipoEvaluacion]]</f>
        <v>RICHARD MIGUEL APAZA AGUEROEVALUACIÓN</v>
      </c>
      <c r="R997">
        <v>2</v>
      </c>
      <c r="S997" t="s">
        <v>4</v>
      </c>
      <c r="T997" t="s">
        <v>21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326</v>
      </c>
    </row>
    <row r="998" spans="1:31" x14ac:dyDescent="0.25">
      <c r="A998" t="s">
        <v>205</v>
      </c>
      <c r="B998" t="s">
        <v>211</v>
      </c>
      <c r="C998" t="s">
        <v>185</v>
      </c>
      <c r="D998" t="s">
        <v>216</v>
      </c>
      <c r="E998" t="s">
        <v>231</v>
      </c>
      <c r="F998" t="s">
        <v>263</v>
      </c>
      <c r="G998" t="s">
        <v>296</v>
      </c>
      <c r="H998" s="4"/>
      <c r="I998" s="1">
        <f t="shared" ca="1" si="66"/>
        <v>1483</v>
      </c>
      <c r="J998" s="1" t="str">
        <f t="shared" ca="1" si="67"/>
        <v>3. Mayor a 6 meses</v>
      </c>
      <c r="K998" t="str">
        <f t="shared" si="68"/>
        <v>NO</v>
      </c>
      <c r="L998" t="s">
        <v>186</v>
      </c>
      <c r="M998" t="s">
        <v>321</v>
      </c>
      <c r="N998" t="s">
        <v>29</v>
      </c>
      <c r="O998" t="s">
        <v>29</v>
      </c>
      <c r="P998" t="str">
        <f t="shared" si="69"/>
        <v>RICHARD MIGUEL APAZA AGUEROInnovaciónEVALUACIÓN</v>
      </c>
      <c r="Q998" t="str">
        <f>BASE[[#This Row],[NombresCalificado]]&amp;BASE[[#This Row],[TipoEvaluacion]]</f>
        <v>RICHARD MIGUEL APAZA AGUEROEVALUACIÓN</v>
      </c>
      <c r="R998">
        <v>2</v>
      </c>
      <c r="S998" t="s">
        <v>4</v>
      </c>
      <c r="T998" t="s">
        <v>21</v>
      </c>
      <c r="U998" s="17">
        <v>2</v>
      </c>
      <c r="V998" s="17" t="str" cm="1">
        <f t="array" ref="V998">_xlfn.IFS(U998=0,"Prenovato",U998=1,"Novato",U998=2,"Principiante avanzado",U998=3,"Competente",U998=4,"Proficiente",U998=5,"Master")</f>
        <v>Principiante avanzado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3</v>
      </c>
      <c r="AB998" s="17" t="str" cm="1">
        <f t="array" ref="AB998">_xlfn.IFS(AA998=0,"No evidenciado",AA998=1,"Novato",AA998=2,"Principiante avanzado",AA998=3,"Competente",AA998=4,"Proficiente",AA998=5,"Master")</f>
        <v>Competente</v>
      </c>
      <c r="AC998" s="17">
        <v>2</v>
      </c>
      <c r="AD998" s="17" t="str" cm="1">
        <f t="array" ref="AD998">_xlfn.IFS(AC998=0,"Prenovato",AC998=1,"Novato",AC998=2,"Principiante avanzado",AC998=3,"Competente",AC998=4,"Proficiente",AC998=5,"Master")</f>
        <v>Principiante avanzado</v>
      </c>
      <c r="AE998" s="17" t="s">
        <v>326</v>
      </c>
    </row>
    <row r="999" spans="1:31" x14ac:dyDescent="0.25">
      <c r="A999" t="s">
        <v>205</v>
      </c>
      <c r="B999" t="s">
        <v>211</v>
      </c>
      <c r="C999" t="s">
        <v>185</v>
      </c>
      <c r="D999" t="s">
        <v>216</v>
      </c>
      <c r="E999" t="s">
        <v>231</v>
      </c>
      <c r="F999" t="s">
        <v>263</v>
      </c>
      <c r="G999" t="s">
        <v>296</v>
      </c>
      <c r="H999" s="4"/>
      <c r="I999" s="1">
        <f t="shared" ca="1" si="66"/>
        <v>1483</v>
      </c>
      <c r="J999" s="1" t="str">
        <f t="shared" ca="1" si="67"/>
        <v>3. Mayor a 6 meses</v>
      </c>
      <c r="K999" t="str">
        <f t="shared" si="68"/>
        <v>NO</v>
      </c>
      <c r="L999" t="s">
        <v>186</v>
      </c>
      <c r="M999" t="s">
        <v>321</v>
      </c>
      <c r="N999" t="s">
        <v>29</v>
      </c>
      <c r="O999" t="s">
        <v>29</v>
      </c>
      <c r="P999" t="str">
        <f t="shared" si="69"/>
        <v>RICHARD MIGUEL APAZA AGUEROInnovaciónEVALUACIÓN</v>
      </c>
      <c r="Q999" t="str">
        <f>BASE[[#This Row],[NombresCalificado]]&amp;BASE[[#This Row],[TipoEvaluacion]]</f>
        <v>RICHARD MIGUEL APAZA AGUEROEVALUACIÓN</v>
      </c>
      <c r="R999">
        <v>2</v>
      </c>
      <c r="S999" t="s">
        <v>4</v>
      </c>
      <c r="T999" t="s">
        <v>21</v>
      </c>
      <c r="U999" s="17">
        <v>2</v>
      </c>
      <c r="V999" s="17" t="str" cm="1">
        <f t="array" ref="V999">_xlfn.IFS(U999=0,"Prenovato",U999=1,"Novato",U999=2,"Principiante avanzado",U999=3,"Competente",U999=4,"Proficiente",U999=5,"Master")</f>
        <v>Principiante avanzado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3</v>
      </c>
      <c r="AB999" s="17" t="str" cm="1">
        <f t="array" ref="AB999">_xlfn.IFS(AA999=0,"No evidenciado",AA999=1,"Novato",AA999=2,"Principiante avanzado",AA999=3,"Competente",AA999=4,"Proficiente",AA999=5,"Master")</f>
        <v>Competente</v>
      </c>
      <c r="AC999" s="17">
        <v>2</v>
      </c>
      <c r="AD999" s="17" t="str" cm="1">
        <f t="array" ref="AD999">_xlfn.IFS(AC999=0,"Prenovato",AC999=1,"Novato",AC999=2,"Principiante avanzado",AC999=3,"Competente",AC999=4,"Proficiente",AC999=5,"Master")</f>
        <v>Principiante avanzado</v>
      </c>
      <c r="AE999" s="17" t="s">
        <v>326</v>
      </c>
    </row>
    <row r="1000" spans="1:31" x14ac:dyDescent="0.25">
      <c r="A1000" t="s">
        <v>205</v>
      </c>
      <c r="B1000" t="s">
        <v>211</v>
      </c>
      <c r="C1000" t="s">
        <v>185</v>
      </c>
      <c r="D1000" t="s">
        <v>216</v>
      </c>
      <c r="E1000" t="s">
        <v>231</v>
      </c>
      <c r="F1000" t="s">
        <v>263</v>
      </c>
      <c r="G1000" t="s">
        <v>296</v>
      </c>
      <c r="H1000" s="4"/>
      <c r="I1000" s="1">
        <f t="shared" ca="1" si="66"/>
        <v>1483</v>
      </c>
      <c r="J1000" s="1" t="str">
        <f t="shared" ca="1" si="67"/>
        <v>3. Mayor a 6 meses</v>
      </c>
      <c r="K1000" t="str">
        <f t="shared" si="68"/>
        <v>NO</v>
      </c>
      <c r="L1000" t="s">
        <v>186</v>
      </c>
      <c r="M1000" t="s">
        <v>320</v>
      </c>
      <c r="N1000" t="s">
        <v>188</v>
      </c>
      <c r="O1000" t="s">
        <v>188</v>
      </c>
      <c r="P1000" t="str">
        <f t="shared" si="69"/>
        <v>RICHARD MIGUEL APAZA AGUEROGestión de cambiosEVALUACIÓN</v>
      </c>
      <c r="Q1000" t="str">
        <f>BASE[[#This Row],[NombresCalificado]]&amp;BASE[[#This Row],[TipoEvaluacion]]</f>
        <v>RICHARD MIGUEL APAZA AGUEROEVALUACIÓN</v>
      </c>
      <c r="R1000">
        <v>1</v>
      </c>
      <c r="S1000" t="s">
        <v>6</v>
      </c>
      <c r="T1000" t="s">
        <v>21</v>
      </c>
      <c r="U1000" s="17">
        <v>2</v>
      </c>
      <c r="V1000" s="17" t="str" cm="1">
        <f t="array" ref="V1000">_xlfn.IFS(U1000=0,"Prenovato",U1000=1,"Novato",U1000=2,"Principiante avanzado",U1000=3,"Competente",U1000=4,"Proficiente",U1000=5,"Master")</f>
        <v>Principiante avanzado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3</v>
      </c>
      <c r="AB1000" s="17" t="str" cm="1">
        <f t="array" ref="AB1000">_xlfn.IFS(AA1000=0,"No evidenciado",AA1000=1,"Novato",AA1000=2,"Principiante avanzado",AA1000=3,"Competente",AA1000=4,"Proficiente",AA1000=5,"Master")</f>
        <v>Competente</v>
      </c>
      <c r="AC1000" s="17">
        <v>2</v>
      </c>
      <c r="AD1000" s="17" t="str" cm="1">
        <f t="array" ref="AD1000">_xlfn.IFS(AC1000=0,"Prenovato",AC1000=1,"Novato",AC1000=2,"Principiante avanzado",AC1000=3,"Competente",AC1000=4,"Proficiente",AC1000=5,"Master")</f>
        <v>Principiante avanzado</v>
      </c>
      <c r="AE1000" s="17" t="s">
        <v>326</v>
      </c>
    </row>
    <row r="1001" spans="1:31" x14ac:dyDescent="0.25">
      <c r="A1001" t="s">
        <v>205</v>
      </c>
      <c r="B1001" t="s">
        <v>211</v>
      </c>
      <c r="C1001" t="s">
        <v>185</v>
      </c>
      <c r="D1001" t="s">
        <v>216</v>
      </c>
      <c r="E1001" t="s">
        <v>231</v>
      </c>
      <c r="F1001" t="s">
        <v>263</v>
      </c>
      <c r="G1001" t="s">
        <v>296</v>
      </c>
      <c r="H1001" s="4"/>
      <c r="I1001" s="1">
        <f t="shared" ca="1" si="66"/>
        <v>1483</v>
      </c>
      <c r="J1001" s="1" t="str">
        <f t="shared" ca="1" si="67"/>
        <v>3. Mayor a 6 meses</v>
      </c>
      <c r="K1001" t="str">
        <f t="shared" si="68"/>
        <v>NO</v>
      </c>
      <c r="L1001" t="s">
        <v>186</v>
      </c>
      <c r="M1001" t="s">
        <v>320</v>
      </c>
      <c r="N1001" t="s">
        <v>188</v>
      </c>
      <c r="O1001" t="s">
        <v>188</v>
      </c>
      <c r="P1001" t="str">
        <f t="shared" si="69"/>
        <v>RICHARD MIGUEL APAZA AGUEROGestión de cambiosEVALUACIÓN</v>
      </c>
      <c r="Q1001" t="str">
        <f>BASE[[#This Row],[NombresCalificado]]&amp;BASE[[#This Row],[TipoEvaluacion]]</f>
        <v>RICHARD MIGUEL APAZA AGUEROEVALUACIÓN</v>
      </c>
      <c r="R1001">
        <v>1</v>
      </c>
      <c r="S1001" t="s">
        <v>6</v>
      </c>
      <c r="T1001" t="s">
        <v>21</v>
      </c>
      <c r="U1001" s="17">
        <v>2</v>
      </c>
      <c r="V1001" s="17" t="str" cm="1">
        <f t="array" ref="V1001">_xlfn.IFS(U1001=0,"Prenovato",U1001=1,"Novato",U1001=2,"Principiante avanzado",U1001=3,"Competente",U1001=4,"Proficiente",U1001=5,"Master")</f>
        <v>Principiante avanzado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3</v>
      </c>
      <c r="AB1001" s="17" t="str" cm="1">
        <f t="array" ref="AB1001">_xlfn.IFS(AA1001=0,"No evidenciado",AA1001=1,"Novato",AA1001=2,"Principiante avanzado",AA1001=3,"Competente",AA1001=4,"Proficiente",AA1001=5,"Master")</f>
        <v>Competente</v>
      </c>
      <c r="AC1001" s="17">
        <v>2</v>
      </c>
      <c r="AD1001" s="17" t="str" cm="1">
        <f t="array" ref="AD1001">_xlfn.IFS(AC1001=0,"Prenovato",AC1001=1,"Novato",AC1001=2,"Principiante avanzado",AC1001=3,"Competente",AC1001=4,"Proficiente",AC1001=5,"Master")</f>
        <v>Principiante avanzado</v>
      </c>
      <c r="AE1001" s="17" t="s">
        <v>326</v>
      </c>
    </row>
    <row r="1002" spans="1:31" x14ac:dyDescent="0.25">
      <c r="A1002" t="s">
        <v>205</v>
      </c>
      <c r="B1002" t="s">
        <v>211</v>
      </c>
      <c r="C1002" t="s">
        <v>185</v>
      </c>
      <c r="D1002" t="s">
        <v>216</v>
      </c>
      <c r="E1002" t="s">
        <v>231</v>
      </c>
      <c r="F1002" t="s">
        <v>263</v>
      </c>
      <c r="G1002" t="s">
        <v>296</v>
      </c>
      <c r="H1002" s="4"/>
      <c r="I1002" s="1">
        <f t="shared" ca="1" si="66"/>
        <v>1483</v>
      </c>
      <c r="J1002" s="1" t="str">
        <f t="shared" ca="1" si="67"/>
        <v>3. Mayor a 6 meses</v>
      </c>
      <c r="K1002" t="str">
        <f t="shared" si="68"/>
        <v>NO</v>
      </c>
      <c r="L1002" t="s">
        <v>186</v>
      </c>
      <c r="M1002" t="s">
        <v>319</v>
      </c>
      <c r="N1002" t="s">
        <v>187</v>
      </c>
      <c r="O1002" t="s">
        <v>188</v>
      </c>
      <c r="P1002" t="str">
        <f t="shared" si="69"/>
        <v>RICHARD MIGUEL APAZA AGUEROStory TellingEVALUACIÓN</v>
      </c>
      <c r="Q1002" t="str">
        <f>BASE[[#This Row],[NombresCalificado]]&amp;BASE[[#This Row],[TipoEvaluacion]]</f>
        <v>RICHARD MIGUEL APAZA AGUEROEVALUACIÓN</v>
      </c>
      <c r="R1002">
        <v>2</v>
      </c>
      <c r="S1002" t="s">
        <v>4</v>
      </c>
      <c r="T1002" t="s">
        <v>21</v>
      </c>
      <c r="U1002" s="17">
        <v>2</v>
      </c>
      <c r="V1002" s="17" t="str" cm="1">
        <f t="array" ref="V1002">_xlfn.IFS(U1002=0,"Prenovato",U1002=1,"Novato",U1002=2,"Principiante avanzado",U1002=3,"Competente",U1002=4,"Proficiente",U1002=5,"Master")</f>
        <v>Principiante avanzado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3</v>
      </c>
      <c r="AB1002" s="17" t="str" cm="1">
        <f t="array" ref="AB1002">_xlfn.IFS(AA1002=0,"No evidenciado",AA1002=1,"Novato",AA1002=2,"Principiante avanzado",AA1002=3,"Competente",AA1002=4,"Proficiente",AA1002=5,"Master")</f>
        <v>Competente</v>
      </c>
      <c r="AC1002" s="17">
        <v>2</v>
      </c>
      <c r="AD1002" s="17" t="str" cm="1">
        <f t="array" ref="AD1002">_xlfn.IFS(AC1002=0,"Prenovato",AC1002=1,"Novato",AC1002=2,"Principiante avanzado",AC1002=3,"Competente",AC1002=4,"Proficiente",AC1002=5,"Master")</f>
        <v>Principiante avanzado</v>
      </c>
      <c r="AE1002" s="17" t="s">
        <v>326</v>
      </c>
    </row>
    <row r="1003" spans="1:31" x14ac:dyDescent="0.25">
      <c r="A1003" t="s">
        <v>205</v>
      </c>
      <c r="B1003" t="s">
        <v>211</v>
      </c>
      <c r="C1003" t="s">
        <v>185</v>
      </c>
      <c r="D1003" t="s">
        <v>216</v>
      </c>
      <c r="E1003" t="s">
        <v>231</v>
      </c>
      <c r="F1003" t="s">
        <v>263</v>
      </c>
      <c r="G1003" t="s">
        <v>296</v>
      </c>
      <c r="H1003" s="4"/>
      <c r="I1003" s="1">
        <f t="shared" ca="1" si="66"/>
        <v>1483</v>
      </c>
      <c r="J1003" s="1" t="str">
        <f t="shared" ca="1" si="67"/>
        <v>3. Mayor a 6 meses</v>
      </c>
      <c r="K1003" t="str">
        <f t="shared" si="68"/>
        <v>NO</v>
      </c>
      <c r="L1003" t="s">
        <v>186</v>
      </c>
      <c r="M1003" t="s">
        <v>319</v>
      </c>
      <c r="N1003" t="s">
        <v>187</v>
      </c>
      <c r="O1003" t="s">
        <v>188</v>
      </c>
      <c r="P1003" t="str">
        <f t="shared" si="69"/>
        <v>RICHARD MIGUEL APAZA AGUEROStory TellingEVALUACIÓN</v>
      </c>
      <c r="Q1003" t="str">
        <f>BASE[[#This Row],[NombresCalificado]]&amp;BASE[[#This Row],[TipoEvaluacion]]</f>
        <v>RICHARD MIGUEL APAZA AGUEROEVALUACIÓN</v>
      </c>
      <c r="R1003">
        <v>2</v>
      </c>
      <c r="S1003" t="s">
        <v>4</v>
      </c>
      <c r="T1003" t="s">
        <v>21</v>
      </c>
      <c r="U1003" s="17">
        <v>2</v>
      </c>
      <c r="V1003" s="17" t="str" cm="1">
        <f t="array" ref="V1003">_xlfn.IFS(U1003=0,"Prenovato",U1003=1,"Novato",U1003=2,"Principiante avanzado",U1003=3,"Competente",U1003=4,"Proficiente",U1003=5,"Master")</f>
        <v>Principiante avanzado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3</v>
      </c>
      <c r="AB1003" s="17" t="str" cm="1">
        <f t="array" ref="AB1003">_xlfn.IFS(AA1003=0,"No evidenciado",AA1003=1,"Novato",AA1003=2,"Principiante avanzado",AA1003=3,"Competente",AA1003=4,"Proficiente",AA1003=5,"Master")</f>
        <v>Competente</v>
      </c>
      <c r="AC1003" s="17">
        <v>2</v>
      </c>
      <c r="AD1003" s="17" t="str" cm="1">
        <f t="array" ref="AD1003">_xlfn.IFS(AC1003=0,"Prenovato",AC1003=1,"Novato",AC1003=2,"Principiante avanzado",AC1003=3,"Competente",AC1003=4,"Proficiente",AC1003=5,"Master")</f>
        <v>Principiante avanzado</v>
      </c>
      <c r="AE1003" s="17" t="s">
        <v>326</v>
      </c>
    </row>
    <row r="1004" spans="1:31" x14ac:dyDescent="0.25">
      <c r="A1004" t="s">
        <v>205</v>
      </c>
      <c r="B1004" t="s">
        <v>211</v>
      </c>
      <c r="C1004" t="s">
        <v>185</v>
      </c>
      <c r="D1004" t="s">
        <v>216</v>
      </c>
      <c r="E1004" t="s">
        <v>231</v>
      </c>
      <c r="F1004" t="s">
        <v>263</v>
      </c>
      <c r="G1004" t="s">
        <v>296</v>
      </c>
      <c r="H1004" s="4"/>
      <c r="I1004" s="1">
        <f t="shared" ca="1" si="66"/>
        <v>1483</v>
      </c>
      <c r="J1004" s="1" t="str">
        <f t="shared" ca="1" si="67"/>
        <v>3. Mayor a 6 meses</v>
      </c>
      <c r="K1004" t="str">
        <f t="shared" si="68"/>
        <v>NO</v>
      </c>
      <c r="L1004" t="s">
        <v>186</v>
      </c>
      <c r="M1004" t="s">
        <v>318</v>
      </c>
      <c r="N1004" t="s">
        <v>188</v>
      </c>
      <c r="O1004" t="s">
        <v>188</v>
      </c>
      <c r="P1004" t="str">
        <f t="shared" si="69"/>
        <v>RICHARD MIGUEL APAZA AGUEROEvolución ágil de productos digitalesEVALUACIÓN</v>
      </c>
      <c r="Q1004" t="str">
        <f>BASE[[#This Row],[NombresCalificado]]&amp;BASE[[#This Row],[TipoEvaluacion]]</f>
        <v>RICHARD MIGUEL APAZA AGUEROEVALUACIÓN</v>
      </c>
      <c r="R1004">
        <v>3</v>
      </c>
      <c r="S1004" t="s">
        <v>5</v>
      </c>
      <c r="T1004" t="s">
        <v>21</v>
      </c>
      <c r="U1004" s="17">
        <v>2</v>
      </c>
      <c r="V1004" s="17" t="str" cm="1">
        <f t="array" ref="V1004">_xlfn.IFS(U1004=0,"Prenovato",U1004=1,"Novato",U1004=2,"Principiante avanzado",U1004=3,"Competente",U1004=4,"Proficiente",U1004=5,"Master")</f>
        <v>Principiante avanzado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3</v>
      </c>
      <c r="Z1004" s="17" t="str" cm="1">
        <f t="array" ref="Z1004">_xlfn.IFS(Y1004=0,"No evidenciado",Y1004=1,"Novato",Y1004=2,"Principiante avanzado",Y1004=3,"Competente",Y1004=4,"Proficiente",Y1004=5,"Master")</f>
        <v>Competente</v>
      </c>
      <c r="AA1004" s="17">
        <v>3</v>
      </c>
      <c r="AB1004" s="17" t="str" cm="1">
        <f t="array" ref="AB1004">_xlfn.IFS(AA1004=0,"No evidenciado",AA1004=1,"Novato",AA1004=2,"Principiante avanzado",AA1004=3,"Competente",AA1004=4,"Proficiente",AA1004=5,"Master")</f>
        <v>Competente</v>
      </c>
      <c r="AC1004" s="17">
        <v>2</v>
      </c>
      <c r="AD1004" s="17" t="str" cm="1">
        <f t="array" ref="AD1004">_xlfn.IFS(AC1004=0,"Prenovato",AC1004=1,"Novato",AC1004=2,"Principiante avanzado",AC1004=3,"Competente",AC1004=4,"Proficiente",AC1004=5,"Master")</f>
        <v>Principiante avanzado</v>
      </c>
      <c r="AE1004" s="17" t="s">
        <v>326</v>
      </c>
    </row>
    <row r="1005" spans="1:31" x14ac:dyDescent="0.25">
      <c r="A1005" t="s">
        <v>205</v>
      </c>
      <c r="B1005" t="s">
        <v>211</v>
      </c>
      <c r="C1005" t="s">
        <v>185</v>
      </c>
      <c r="D1005" t="s">
        <v>216</v>
      </c>
      <c r="E1005" t="s">
        <v>231</v>
      </c>
      <c r="F1005" t="s">
        <v>263</v>
      </c>
      <c r="G1005" t="s">
        <v>296</v>
      </c>
      <c r="H1005" s="4"/>
      <c r="I1005" s="1">
        <f t="shared" ca="1" si="66"/>
        <v>1483</v>
      </c>
      <c r="J1005" s="1" t="str">
        <f t="shared" ca="1" si="67"/>
        <v>3. Mayor a 6 meses</v>
      </c>
      <c r="K1005" t="str">
        <f t="shared" si="68"/>
        <v>NO</v>
      </c>
      <c r="L1005" t="s">
        <v>186</v>
      </c>
      <c r="M1005" t="s">
        <v>318</v>
      </c>
      <c r="N1005" t="s">
        <v>188</v>
      </c>
      <c r="O1005" t="s">
        <v>188</v>
      </c>
      <c r="P1005" t="str">
        <f t="shared" si="69"/>
        <v>RICHARD MIGUEL APAZA AGUEROEvolución ágil de productos digitalesEVALUACIÓN</v>
      </c>
      <c r="Q1005" t="str">
        <f>BASE[[#This Row],[NombresCalificado]]&amp;BASE[[#This Row],[TipoEvaluacion]]</f>
        <v>RICHARD MIGUEL APAZA AGUEROEVALUACIÓN</v>
      </c>
      <c r="R1005">
        <v>2</v>
      </c>
      <c r="S1005" t="s">
        <v>4</v>
      </c>
      <c r="T1005" t="s">
        <v>21</v>
      </c>
      <c r="U1005" s="17">
        <v>2</v>
      </c>
      <c r="V1005" s="17" t="str" cm="1">
        <f t="array" ref="V1005">_xlfn.IFS(U1005=0,"Prenovato",U1005=1,"Novato",U1005=2,"Principiante avanzado",U1005=3,"Competente",U1005=4,"Proficiente",U1005=5,"Master")</f>
        <v>Principiante avanzado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3</v>
      </c>
      <c r="Z1005" s="17" t="str" cm="1">
        <f t="array" ref="Z1005">_xlfn.IFS(Y1005=0,"No evidenciado",Y1005=1,"Novato",Y1005=2,"Principiante avanzado",Y1005=3,"Competente",Y1005=4,"Proficiente",Y1005=5,"Master")</f>
        <v>Competente</v>
      </c>
      <c r="AA1005" s="17">
        <v>3</v>
      </c>
      <c r="AB1005" s="17" t="str" cm="1">
        <f t="array" ref="AB1005">_xlfn.IFS(AA1005=0,"No evidenciado",AA1005=1,"Novato",AA1005=2,"Principiante avanzado",AA1005=3,"Competente",AA1005=4,"Proficiente",AA1005=5,"Master")</f>
        <v>Competente</v>
      </c>
      <c r="AC1005" s="17">
        <v>2</v>
      </c>
      <c r="AD1005" s="17" t="str" cm="1">
        <f t="array" ref="AD1005">_xlfn.IFS(AC1005=0,"Prenovato",AC1005=1,"Novato",AC1005=2,"Principiante avanzado",AC1005=3,"Competente",AC1005=4,"Proficiente",AC1005=5,"Master")</f>
        <v>Principiante avanzado</v>
      </c>
      <c r="AE1005" s="17" t="s">
        <v>326</v>
      </c>
    </row>
    <row r="1006" spans="1:31" x14ac:dyDescent="0.25">
      <c r="A1006" t="s">
        <v>205</v>
      </c>
      <c r="B1006" t="s">
        <v>211</v>
      </c>
      <c r="C1006" t="s">
        <v>185</v>
      </c>
      <c r="D1006" t="s">
        <v>216</v>
      </c>
      <c r="E1006" t="s">
        <v>231</v>
      </c>
      <c r="F1006" t="s">
        <v>263</v>
      </c>
      <c r="G1006" t="s">
        <v>296</v>
      </c>
      <c r="H1006" s="4"/>
      <c r="I1006" s="1">
        <f t="shared" ca="1" si="66"/>
        <v>1483</v>
      </c>
      <c r="J1006" s="1" t="str">
        <f t="shared" ca="1" si="67"/>
        <v>3. Mayor a 6 meses</v>
      </c>
      <c r="K1006" t="str">
        <f t="shared" si="68"/>
        <v>NO</v>
      </c>
      <c r="L1006" t="s">
        <v>186</v>
      </c>
      <c r="M1006" t="s">
        <v>200</v>
      </c>
      <c r="N1006" t="s">
        <v>187</v>
      </c>
      <c r="O1006" t="s">
        <v>188</v>
      </c>
      <c r="P1006" t="str">
        <f t="shared" si="69"/>
        <v>RICHARD MIGUEL APAZA AGUEROCustomer ExperienceEVALUACIÓN</v>
      </c>
      <c r="Q1006" t="str">
        <f>BASE[[#This Row],[NombresCalificado]]&amp;BASE[[#This Row],[TipoEvaluacion]]</f>
        <v>RICHARD MIGUEL APAZA AGUEROEVALUACIÓN</v>
      </c>
      <c r="R1006">
        <v>2</v>
      </c>
      <c r="S1006" t="s">
        <v>4</v>
      </c>
      <c r="T1006" t="s">
        <v>21</v>
      </c>
      <c r="U1006" s="17">
        <v>2</v>
      </c>
      <c r="V1006" s="17" t="str" cm="1">
        <f t="array" ref="V1006">_xlfn.IFS(U1006=0,"Prenovato",U1006=1,"Novato",U1006=2,"Principiante avanzado",U1006=3,"Competente",U1006=4,"Proficiente",U1006=5,"Master")</f>
        <v>Principiante avanzado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3</v>
      </c>
      <c r="AB1006" s="17" t="str" cm="1">
        <f t="array" ref="AB1006">_xlfn.IFS(AA1006=0,"No evidenciado",AA1006=1,"Novato",AA1006=2,"Principiante avanzado",AA1006=3,"Competente",AA1006=4,"Proficiente",AA1006=5,"Master")</f>
        <v>Competente</v>
      </c>
      <c r="AC1006" s="17">
        <v>2</v>
      </c>
      <c r="AD1006" s="17" t="str" cm="1">
        <f t="array" ref="AD1006">_xlfn.IFS(AC1006=0,"Prenovato",AC1006=1,"Novato",AC1006=2,"Principiante avanzado",AC1006=3,"Competente",AC1006=4,"Proficiente",AC1006=5,"Master")</f>
        <v>Principiante avanzado</v>
      </c>
      <c r="AE1006" s="17" t="s">
        <v>326</v>
      </c>
    </row>
    <row r="1007" spans="1:31" x14ac:dyDescent="0.25">
      <c r="A1007" t="s">
        <v>205</v>
      </c>
      <c r="B1007" t="s">
        <v>211</v>
      </c>
      <c r="C1007" t="s">
        <v>185</v>
      </c>
      <c r="D1007" t="s">
        <v>216</v>
      </c>
      <c r="E1007" t="s">
        <v>231</v>
      </c>
      <c r="F1007" t="s">
        <v>263</v>
      </c>
      <c r="G1007" t="s">
        <v>296</v>
      </c>
      <c r="H1007" s="4"/>
      <c r="I1007" s="1">
        <f t="shared" ca="1" si="66"/>
        <v>1483</v>
      </c>
      <c r="J1007" s="1" t="str">
        <f t="shared" ca="1" si="67"/>
        <v>3. Mayor a 6 meses</v>
      </c>
      <c r="K1007" t="str">
        <f t="shared" si="68"/>
        <v>NO</v>
      </c>
      <c r="L1007" t="s">
        <v>186</v>
      </c>
      <c r="M1007" t="s">
        <v>200</v>
      </c>
      <c r="N1007" t="s">
        <v>187</v>
      </c>
      <c r="O1007" t="s">
        <v>188</v>
      </c>
      <c r="P1007" t="str">
        <f t="shared" si="69"/>
        <v>RICHARD MIGUEL APAZA AGUEROCustomer ExperienceEVALUACIÓN</v>
      </c>
      <c r="Q1007" t="str">
        <f>BASE[[#This Row],[NombresCalificado]]&amp;BASE[[#This Row],[TipoEvaluacion]]</f>
        <v>RICHARD MIGUEL APAZA AGUEROEVALUACIÓN</v>
      </c>
      <c r="R1007">
        <v>2</v>
      </c>
      <c r="S1007" t="s">
        <v>4</v>
      </c>
      <c r="T1007" t="s">
        <v>21</v>
      </c>
      <c r="U1007" s="17">
        <v>2</v>
      </c>
      <c r="V1007" s="17" t="str" cm="1">
        <f t="array" ref="V1007">_xlfn.IFS(U1007=0,"Prenovato",U1007=1,"Novato",U1007=2,"Principiante avanzado",U1007=3,"Competente",U1007=4,"Proficiente",U1007=5,"Master")</f>
        <v>Principiante avanzado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3</v>
      </c>
      <c r="AB1007" s="17" t="str" cm="1">
        <f t="array" ref="AB1007">_xlfn.IFS(AA1007=0,"No evidenciado",AA1007=1,"Novato",AA1007=2,"Principiante avanzado",AA1007=3,"Competente",AA1007=4,"Proficiente",AA1007=5,"Master")</f>
        <v>Competente</v>
      </c>
      <c r="AC1007" s="17">
        <v>2</v>
      </c>
      <c r="AD1007" s="17" t="str" cm="1">
        <f t="array" ref="AD1007">_xlfn.IFS(AC1007=0,"Prenovato",AC1007=1,"Novato",AC1007=2,"Principiante avanzado",AC1007=3,"Competente",AC1007=4,"Proficiente",AC1007=5,"Master")</f>
        <v>Principiante avanzado</v>
      </c>
      <c r="AE1007" s="17" t="s">
        <v>326</v>
      </c>
    </row>
    <row r="1008" spans="1:31" x14ac:dyDescent="0.25">
      <c r="A1008" t="s">
        <v>205</v>
      </c>
      <c r="B1008" t="s">
        <v>211</v>
      </c>
      <c r="C1008" t="s">
        <v>185</v>
      </c>
      <c r="D1008" t="s">
        <v>216</v>
      </c>
      <c r="E1008" t="s">
        <v>231</v>
      </c>
      <c r="F1008" t="s">
        <v>263</v>
      </c>
      <c r="G1008" t="s">
        <v>296</v>
      </c>
      <c r="H1008" s="4"/>
      <c r="I1008" s="1">
        <f t="shared" ca="1" si="66"/>
        <v>1483</v>
      </c>
      <c r="J1008" s="1" t="str">
        <f t="shared" ca="1" si="67"/>
        <v>3. Mayor a 6 meses</v>
      </c>
      <c r="K1008" t="str">
        <f t="shared" si="68"/>
        <v>NO</v>
      </c>
      <c r="L1008" t="s">
        <v>186</v>
      </c>
      <c r="M1008" t="s">
        <v>199</v>
      </c>
      <c r="N1008" t="s">
        <v>188</v>
      </c>
      <c r="O1008" t="s">
        <v>188</v>
      </c>
      <c r="P1008" t="str">
        <f t="shared" si="69"/>
        <v>RICHARD MIGUEL APAZA AGUEROComplianceEVALUACIÓN</v>
      </c>
      <c r="Q1008" t="str">
        <f>BASE[[#This Row],[NombresCalificado]]&amp;BASE[[#This Row],[TipoEvaluacion]]</f>
        <v>RICHARD MIGUEL APAZA AGUEROEVALUACIÓN</v>
      </c>
      <c r="R1008">
        <v>2</v>
      </c>
      <c r="S1008" t="s">
        <v>4</v>
      </c>
      <c r="T1008" t="s">
        <v>21</v>
      </c>
      <c r="U1008" s="17">
        <v>2</v>
      </c>
      <c r="V1008" s="17" t="str" cm="1">
        <f t="array" ref="V1008">_xlfn.IFS(U1008=0,"Prenovato",U1008=1,"Novato",U1008=2,"Principiante avanzado",U1008=3,"Competente",U1008=4,"Proficiente",U1008=5,"Master")</f>
        <v>Principiante avanzado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3</v>
      </c>
      <c r="AB1008" s="17" t="str" cm="1">
        <f t="array" ref="AB1008">_xlfn.IFS(AA1008=0,"No evidenciado",AA1008=1,"Novato",AA1008=2,"Principiante avanzado",AA1008=3,"Competente",AA1008=4,"Proficiente",AA1008=5,"Master")</f>
        <v>Competente</v>
      </c>
      <c r="AC1008" s="17">
        <v>2</v>
      </c>
      <c r="AD1008" s="17" t="str" cm="1">
        <f t="array" ref="AD1008">_xlfn.IFS(AC1008=0,"Prenovato",AC1008=1,"Novato",AC1008=2,"Principiante avanzado",AC1008=3,"Competente",AC1008=4,"Proficiente",AC1008=5,"Master")</f>
        <v>Principiante avanzado</v>
      </c>
      <c r="AE1008" s="17" t="s">
        <v>326</v>
      </c>
    </row>
    <row r="1009" spans="1:31" x14ac:dyDescent="0.25">
      <c r="A1009" t="s">
        <v>205</v>
      </c>
      <c r="B1009" t="s">
        <v>211</v>
      </c>
      <c r="C1009" t="s">
        <v>185</v>
      </c>
      <c r="D1009" t="s">
        <v>216</v>
      </c>
      <c r="E1009" t="s">
        <v>231</v>
      </c>
      <c r="F1009" t="s">
        <v>263</v>
      </c>
      <c r="G1009" t="s">
        <v>296</v>
      </c>
      <c r="H1009" s="4"/>
      <c r="I1009" s="1">
        <f t="shared" ca="1" si="66"/>
        <v>1483</v>
      </c>
      <c r="J1009" s="1" t="str">
        <f t="shared" ca="1" si="67"/>
        <v>3. Mayor a 6 meses</v>
      </c>
      <c r="K1009" t="str">
        <f t="shared" si="68"/>
        <v>NO</v>
      </c>
      <c r="L1009" t="s">
        <v>186</v>
      </c>
      <c r="M1009" t="s">
        <v>199</v>
      </c>
      <c r="N1009" t="s">
        <v>188</v>
      </c>
      <c r="O1009" t="s">
        <v>188</v>
      </c>
      <c r="P1009" t="str">
        <f t="shared" si="69"/>
        <v>RICHARD MIGUEL APAZA AGUEROComplianceEVALUACIÓN</v>
      </c>
      <c r="Q1009" t="str">
        <f>BASE[[#This Row],[NombresCalificado]]&amp;BASE[[#This Row],[TipoEvaluacion]]</f>
        <v>RICHARD MIGUEL APAZA AGUEROEVALUACIÓN</v>
      </c>
      <c r="R1009">
        <v>2</v>
      </c>
      <c r="S1009" t="s">
        <v>4</v>
      </c>
      <c r="T1009" t="s">
        <v>21</v>
      </c>
      <c r="U1009" s="17">
        <v>2</v>
      </c>
      <c r="V1009" s="17" t="str" cm="1">
        <f t="array" ref="V1009">_xlfn.IFS(U1009=0,"Prenovato",U1009=1,"Novato",U1009=2,"Principiante avanzado",U1009=3,"Competente",U1009=4,"Proficiente",U1009=5,"Master")</f>
        <v>Principiante avanzado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2</v>
      </c>
      <c r="AD1009" s="17" t="str" cm="1">
        <f t="array" ref="AD1009">_xlfn.IFS(AC1009=0,"Prenovato",AC1009=1,"Novato",AC1009=2,"Principiante avanzado",AC1009=3,"Competente",AC1009=4,"Proficiente",AC1009=5,"Master")</f>
        <v>Principiante avanzado</v>
      </c>
      <c r="AE1009" s="17" t="s">
        <v>326</v>
      </c>
    </row>
    <row r="1010" spans="1:31" x14ac:dyDescent="0.25">
      <c r="A1010" t="s">
        <v>205</v>
      </c>
      <c r="B1010" t="s">
        <v>211</v>
      </c>
      <c r="C1010" t="s">
        <v>185</v>
      </c>
      <c r="D1010" t="s">
        <v>216</v>
      </c>
      <c r="E1010" t="s">
        <v>231</v>
      </c>
      <c r="F1010" t="s">
        <v>263</v>
      </c>
      <c r="G1010" t="s">
        <v>296</v>
      </c>
      <c r="H1010" s="4"/>
      <c r="I1010" s="1">
        <f t="shared" ca="1" si="66"/>
        <v>1483</v>
      </c>
      <c r="J1010" s="1" t="str">
        <f t="shared" ca="1" si="67"/>
        <v>3. Mayor a 6 meses</v>
      </c>
      <c r="K1010" t="str">
        <f t="shared" si="68"/>
        <v>NO</v>
      </c>
      <c r="L1010" t="s">
        <v>186</v>
      </c>
      <c r="M1010" t="s">
        <v>317</v>
      </c>
      <c r="N1010" t="s">
        <v>29</v>
      </c>
      <c r="O1010" t="s">
        <v>29</v>
      </c>
      <c r="P1010" t="str">
        <f t="shared" si="69"/>
        <v>RICHARD MIGUEL APAZA AGUERONegocio bancarioEVALUACIÓN</v>
      </c>
      <c r="Q1010" t="str">
        <f>BASE[[#This Row],[NombresCalificado]]&amp;BASE[[#This Row],[TipoEvaluacion]]</f>
        <v>RICHARD MIGUEL APAZA AGUEROEVALUACIÓN</v>
      </c>
      <c r="R1010">
        <v>3</v>
      </c>
      <c r="S1010" t="s">
        <v>5</v>
      </c>
      <c r="T1010" t="s">
        <v>21</v>
      </c>
      <c r="U1010" s="17">
        <v>2</v>
      </c>
      <c r="V1010" s="17" t="str" cm="1">
        <f t="array" ref="V1010">_xlfn.IFS(U1010=0,"Prenovato",U1010=1,"Novato",U1010=2,"Principiante avanzado",U1010=3,"Competente",U1010=4,"Proficiente",U1010=5,"Master")</f>
        <v>Principiante avanzado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2</v>
      </c>
      <c r="AD1010" s="17" t="str" cm="1">
        <f t="array" ref="AD1010">_xlfn.IFS(AC1010=0,"Prenovato",AC1010=1,"Novato",AC1010=2,"Principiante avanzado",AC1010=3,"Competente",AC1010=4,"Proficiente",AC1010=5,"Master")</f>
        <v>Principiante avanzado</v>
      </c>
      <c r="AE1010" s="17" t="s">
        <v>326</v>
      </c>
    </row>
    <row r="1011" spans="1:31" x14ac:dyDescent="0.25">
      <c r="A1011" t="s">
        <v>205</v>
      </c>
      <c r="B1011" t="s">
        <v>211</v>
      </c>
      <c r="C1011" t="s">
        <v>185</v>
      </c>
      <c r="D1011" t="s">
        <v>216</v>
      </c>
      <c r="E1011" t="s">
        <v>231</v>
      </c>
      <c r="F1011" t="s">
        <v>263</v>
      </c>
      <c r="G1011" t="s">
        <v>296</v>
      </c>
      <c r="H1011" s="4"/>
      <c r="I1011" s="1">
        <f t="shared" ca="1" si="66"/>
        <v>1483</v>
      </c>
      <c r="J1011" s="1" t="str">
        <f t="shared" ca="1" si="67"/>
        <v>3. Mayor a 6 meses</v>
      </c>
      <c r="K1011" t="str">
        <f t="shared" si="68"/>
        <v>NO</v>
      </c>
      <c r="L1011" t="s">
        <v>186</v>
      </c>
      <c r="M1011" t="s">
        <v>317</v>
      </c>
      <c r="N1011" t="s">
        <v>29</v>
      </c>
      <c r="O1011" t="s">
        <v>29</v>
      </c>
      <c r="P1011" t="str">
        <f t="shared" si="69"/>
        <v>RICHARD MIGUEL APAZA AGUERONegocio bancarioEVALUACIÓN</v>
      </c>
      <c r="Q1011" t="str">
        <f>BASE[[#This Row],[NombresCalificado]]&amp;BASE[[#This Row],[TipoEvaluacion]]</f>
        <v>RICHARD MIGUEL APAZA AGUEROEVALUACIÓN</v>
      </c>
      <c r="R1011">
        <v>3</v>
      </c>
      <c r="S1011" t="s">
        <v>5</v>
      </c>
      <c r="T1011" t="s">
        <v>21</v>
      </c>
      <c r="U1011" s="17">
        <v>2</v>
      </c>
      <c r="V1011" s="17" t="str" cm="1">
        <f t="array" ref="V1011">_xlfn.IFS(U1011=0,"Prenovato",U1011=1,"Novato",U1011=2,"Principiante avanzado",U1011=3,"Competente",U1011=4,"Proficiente",U1011=5,"Master")</f>
        <v>Principiante avanzado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2</v>
      </c>
      <c r="AD1011" s="17" t="str" cm="1">
        <f t="array" ref="AD1011">_xlfn.IFS(AC1011=0,"Prenovato",AC1011=1,"Novato",AC1011=2,"Principiante avanzado",AC1011=3,"Competente",AC1011=4,"Proficiente",AC1011=5,"Master")</f>
        <v>Principiante avanzado</v>
      </c>
      <c r="AE1011" s="17" t="s">
        <v>326</v>
      </c>
    </row>
    <row r="1012" spans="1:31" x14ac:dyDescent="0.25">
      <c r="A1012" t="s">
        <v>205</v>
      </c>
      <c r="B1012" t="s">
        <v>211</v>
      </c>
      <c r="C1012" t="s">
        <v>185</v>
      </c>
      <c r="D1012" t="s">
        <v>216</v>
      </c>
      <c r="E1012" t="s">
        <v>231</v>
      </c>
      <c r="F1012" t="s">
        <v>263</v>
      </c>
      <c r="G1012" t="s">
        <v>296</v>
      </c>
      <c r="H1012" s="4"/>
      <c r="I1012" s="1">
        <f t="shared" ca="1" si="66"/>
        <v>1483</v>
      </c>
      <c r="J1012" s="1" t="str">
        <f t="shared" ca="1" si="67"/>
        <v>3. Mayor a 6 meses</v>
      </c>
      <c r="K1012" t="str">
        <f t="shared" si="68"/>
        <v>NO</v>
      </c>
      <c r="L1012" t="s">
        <v>186</v>
      </c>
      <c r="M1012" t="s">
        <v>316</v>
      </c>
      <c r="N1012" t="s">
        <v>187</v>
      </c>
      <c r="O1012" t="s">
        <v>188</v>
      </c>
      <c r="P1012" t="str">
        <f t="shared" si="69"/>
        <v>RICHARD MIGUEL APAZA AGUEROPlataforma de soluciones BCPEVALUACIÓN</v>
      </c>
      <c r="Q1012" t="str">
        <f>BASE[[#This Row],[NombresCalificado]]&amp;BASE[[#This Row],[TipoEvaluacion]]</f>
        <v>RICHARD MIGUEL APAZA AGUEROEVALUACIÓN</v>
      </c>
      <c r="R1012">
        <v>3</v>
      </c>
      <c r="S1012" t="s">
        <v>5</v>
      </c>
      <c r="T1012" t="s">
        <v>21</v>
      </c>
      <c r="U1012" s="17">
        <v>2</v>
      </c>
      <c r="V1012" s="17" t="str" cm="1">
        <f t="array" ref="V1012">_xlfn.IFS(U1012=0,"Prenovato",U1012=1,"Novato",U1012=2,"Principiante avanzado",U1012=3,"Competente",U1012=4,"Proficiente",U1012=5,"Master")</f>
        <v>Principiante avanzado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2</v>
      </c>
      <c r="AD1012" s="17" t="str" cm="1">
        <f t="array" ref="AD1012">_xlfn.IFS(AC1012=0,"Prenovato",AC1012=1,"Novato",AC1012=2,"Principiante avanzado",AC1012=3,"Competente",AC1012=4,"Proficiente",AC1012=5,"Master")</f>
        <v>Principiante avanzado</v>
      </c>
      <c r="AE1012" s="17" t="s">
        <v>326</v>
      </c>
    </row>
    <row r="1013" spans="1:31" x14ac:dyDescent="0.25">
      <c r="A1013" t="s">
        <v>205</v>
      </c>
      <c r="B1013" t="s">
        <v>211</v>
      </c>
      <c r="C1013" t="s">
        <v>185</v>
      </c>
      <c r="D1013" t="s">
        <v>216</v>
      </c>
      <c r="E1013" t="s">
        <v>231</v>
      </c>
      <c r="F1013" t="s">
        <v>263</v>
      </c>
      <c r="G1013" t="s">
        <v>296</v>
      </c>
      <c r="H1013" s="4"/>
      <c r="I1013" s="1">
        <f t="shared" ca="1" si="66"/>
        <v>1483</v>
      </c>
      <c r="J1013" s="1" t="str">
        <f t="shared" ca="1" si="67"/>
        <v>3. Mayor a 6 meses</v>
      </c>
      <c r="K1013" t="str">
        <f t="shared" si="68"/>
        <v>NO</v>
      </c>
      <c r="L1013" t="s">
        <v>186</v>
      </c>
      <c r="M1013" t="s">
        <v>316</v>
      </c>
      <c r="N1013" t="s">
        <v>187</v>
      </c>
      <c r="O1013" t="s">
        <v>188</v>
      </c>
      <c r="P1013" t="str">
        <f t="shared" si="69"/>
        <v>RICHARD MIGUEL APAZA AGUEROPlataforma de soluciones BCPEVALUACIÓN</v>
      </c>
      <c r="Q1013" t="str">
        <f>BASE[[#This Row],[NombresCalificado]]&amp;BASE[[#This Row],[TipoEvaluacion]]</f>
        <v>RICHARD MIGUEL APAZA AGUEROEVALUACIÓN</v>
      </c>
      <c r="R1013">
        <v>3</v>
      </c>
      <c r="S1013" t="s">
        <v>5</v>
      </c>
      <c r="T1013" t="s">
        <v>21</v>
      </c>
      <c r="U1013" s="17">
        <v>2</v>
      </c>
      <c r="V1013" s="17" t="str" cm="1">
        <f t="array" ref="V1013">_xlfn.IFS(U1013=0,"Prenovato",U1013=1,"Novato",U1013=2,"Principiante avanzado",U1013=3,"Competente",U1013=4,"Proficiente",U1013=5,"Master")</f>
        <v>Principiante avanzado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2</v>
      </c>
      <c r="AD1013" s="17" t="str" cm="1">
        <f t="array" ref="AD1013">_xlfn.IFS(AC1013=0,"Prenovato",AC1013=1,"Novato",AC1013=2,"Principiante avanzado",AC1013=3,"Competente",AC1013=4,"Proficiente",AC1013=5,"Master")</f>
        <v>Principiante avanzado</v>
      </c>
      <c r="AE1013" s="17" t="s">
        <v>326</v>
      </c>
    </row>
    <row r="1014" spans="1:31" x14ac:dyDescent="0.25">
      <c r="A1014" t="s">
        <v>205</v>
      </c>
      <c r="B1014" t="s">
        <v>211</v>
      </c>
      <c r="C1014" t="s">
        <v>185</v>
      </c>
      <c r="D1014" t="s">
        <v>216</v>
      </c>
      <c r="E1014" t="s">
        <v>231</v>
      </c>
      <c r="F1014" t="s">
        <v>263</v>
      </c>
      <c r="G1014" t="s">
        <v>296</v>
      </c>
      <c r="H1014" s="4"/>
      <c r="I1014" s="1">
        <f t="shared" ca="1" si="66"/>
        <v>1483</v>
      </c>
      <c r="J1014" s="1" t="str">
        <f t="shared" ca="1" si="67"/>
        <v>3. Mayor a 6 meses</v>
      </c>
      <c r="K1014" t="str">
        <f t="shared" si="68"/>
        <v>NO</v>
      </c>
      <c r="L1014" t="s">
        <v>186</v>
      </c>
      <c r="M1014" t="s">
        <v>315</v>
      </c>
      <c r="N1014" t="s">
        <v>29</v>
      </c>
      <c r="O1014" t="s">
        <v>29</v>
      </c>
      <c r="P1014" t="str">
        <f t="shared" si="69"/>
        <v>RICHARD MIGUEL APAZA AGUEROModeladoEVALUACIÓN</v>
      </c>
      <c r="Q1014" t="str">
        <f>BASE[[#This Row],[NombresCalificado]]&amp;BASE[[#This Row],[TipoEvaluacion]]</f>
        <v>RICHARD MIGUEL APAZA AGUEROEVALUACIÓN</v>
      </c>
      <c r="R1014">
        <v>3</v>
      </c>
      <c r="S1014" t="s">
        <v>5</v>
      </c>
      <c r="T1014" t="s">
        <v>21</v>
      </c>
      <c r="U1014" s="17">
        <v>2</v>
      </c>
      <c r="V1014" s="17" t="str" cm="1">
        <f t="array" ref="V1014">_xlfn.IFS(U1014=0,"Prenovato",U1014=1,"Novato",U1014=2,"Principiante avanzado",U1014=3,"Competente",U1014=4,"Proficiente",U1014=5,"Master")</f>
        <v>Principiante avanzado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2</v>
      </c>
      <c r="AD1014" s="17" t="str" cm="1">
        <f t="array" ref="AD1014">_xlfn.IFS(AC1014=0,"Prenovato",AC1014=1,"Novato",AC1014=2,"Principiante avanzado",AC1014=3,"Competente",AC1014=4,"Proficiente",AC1014=5,"Master")</f>
        <v>Principiante avanzado</v>
      </c>
      <c r="AE1014" s="17" t="s">
        <v>326</v>
      </c>
    </row>
    <row r="1015" spans="1:31" x14ac:dyDescent="0.25">
      <c r="A1015" t="s">
        <v>205</v>
      </c>
      <c r="B1015" t="s">
        <v>211</v>
      </c>
      <c r="C1015" t="s">
        <v>185</v>
      </c>
      <c r="D1015" t="s">
        <v>216</v>
      </c>
      <c r="E1015" t="s">
        <v>231</v>
      </c>
      <c r="F1015" t="s">
        <v>263</v>
      </c>
      <c r="G1015" t="s">
        <v>296</v>
      </c>
      <c r="H1015" s="4"/>
      <c r="I1015" s="1">
        <f t="shared" ca="1" si="66"/>
        <v>1483</v>
      </c>
      <c r="J1015" s="1" t="str">
        <f t="shared" ca="1" si="67"/>
        <v>3. Mayor a 6 meses</v>
      </c>
      <c r="K1015" t="str">
        <f t="shared" si="68"/>
        <v>NO</v>
      </c>
      <c r="L1015" t="s">
        <v>186</v>
      </c>
      <c r="M1015" t="s">
        <v>315</v>
      </c>
      <c r="N1015" t="s">
        <v>29</v>
      </c>
      <c r="O1015" t="s">
        <v>29</v>
      </c>
      <c r="P1015" t="str">
        <f t="shared" si="69"/>
        <v>RICHARD MIGUEL APAZA AGUEROModeladoEVALUACIÓN</v>
      </c>
      <c r="Q1015" t="str">
        <f>BASE[[#This Row],[NombresCalificado]]&amp;BASE[[#This Row],[TipoEvaluacion]]</f>
        <v>RICHARD MIGUEL APAZA AGUEROEVALUACIÓN</v>
      </c>
      <c r="R1015">
        <v>3</v>
      </c>
      <c r="S1015" t="s">
        <v>5</v>
      </c>
      <c r="T1015" t="s">
        <v>21</v>
      </c>
      <c r="U1015" s="17">
        <v>2</v>
      </c>
      <c r="V1015" s="17" t="str" cm="1">
        <f t="array" ref="V1015">_xlfn.IFS(U1015=0,"Prenovato",U1015=1,"Novato",U1015=2,"Principiante avanzado",U1015=3,"Competente",U1015=4,"Proficiente",U1015=5,"Master")</f>
        <v>Principiante avanzado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2</v>
      </c>
      <c r="AD1015" s="17" t="str" cm="1">
        <f t="array" ref="AD1015">_xlfn.IFS(AC1015=0,"Prenovato",AC1015=1,"Novato",AC1015=2,"Principiante avanzado",AC1015=3,"Competente",AC1015=4,"Proficiente",AC1015=5,"Master")</f>
        <v>Principiante avanzado</v>
      </c>
      <c r="AE1015" s="17" t="s">
        <v>326</v>
      </c>
    </row>
    <row r="1016" spans="1:31" x14ac:dyDescent="0.25">
      <c r="A1016" t="s">
        <v>205</v>
      </c>
      <c r="B1016" t="s">
        <v>211</v>
      </c>
      <c r="C1016" t="s">
        <v>185</v>
      </c>
      <c r="D1016" t="s">
        <v>216</v>
      </c>
      <c r="E1016" t="s">
        <v>231</v>
      </c>
      <c r="F1016" t="s">
        <v>263</v>
      </c>
      <c r="G1016" t="s">
        <v>296</v>
      </c>
      <c r="H1016" s="4"/>
      <c r="I1016" s="1">
        <f t="shared" ca="1" si="66"/>
        <v>1483</v>
      </c>
      <c r="J1016" s="1" t="str">
        <f t="shared" ca="1" si="67"/>
        <v>3. Mayor a 6 meses</v>
      </c>
      <c r="K1016" t="str">
        <f t="shared" si="68"/>
        <v>NO</v>
      </c>
      <c r="L1016" t="s">
        <v>186</v>
      </c>
      <c r="M1016" t="s">
        <v>314</v>
      </c>
      <c r="N1016" t="s">
        <v>187</v>
      </c>
      <c r="O1016" t="s">
        <v>188</v>
      </c>
      <c r="P1016" t="str">
        <f t="shared" si="69"/>
        <v>RICHARD MIGUEL APAZA AGUEROSoluciones de industriaEVALUACIÓN</v>
      </c>
      <c r="Q1016" t="str">
        <f>BASE[[#This Row],[NombresCalificado]]&amp;BASE[[#This Row],[TipoEvaluacion]]</f>
        <v>RICHARD MIGUEL APAZA AGUEROEVALUACIÓN</v>
      </c>
      <c r="R1016">
        <v>2</v>
      </c>
      <c r="S1016" t="s">
        <v>4</v>
      </c>
      <c r="T1016" t="s">
        <v>21</v>
      </c>
      <c r="U1016" s="17">
        <v>2</v>
      </c>
      <c r="V1016" s="17" t="str" cm="1">
        <f t="array" ref="V1016">_xlfn.IFS(U1016=0,"Prenovato",U1016=1,"Novato",U1016=2,"Principiante avanzado",U1016=3,"Competente",U1016=4,"Proficiente",U1016=5,"Master")</f>
        <v>Principiante avanzado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2</v>
      </c>
      <c r="AD1016" s="17" t="str" cm="1">
        <f t="array" ref="AD1016">_xlfn.IFS(AC1016=0,"Prenovato",AC1016=1,"Novato",AC1016=2,"Principiante avanzado",AC1016=3,"Competente",AC1016=4,"Proficiente",AC1016=5,"Master")</f>
        <v>Principiante avanzado</v>
      </c>
      <c r="AE1016" s="17" t="s">
        <v>326</v>
      </c>
    </row>
    <row r="1017" spans="1:31" x14ac:dyDescent="0.25">
      <c r="A1017" t="s">
        <v>205</v>
      </c>
      <c r="B1017" t="s">
        <v>211</v>
      </c>
      <c r="C1017" t="s">
        <v>185</v>
      </c>
      <c r="D1017" t="s">
        <v>216</v>
      </c>
      <c r="E1017" t="s">
        <v>231</v>
      </c>
      <c r="F1017" t="s">
        <v>263</v>
      </c>
      <c r="G1017" t="s">
        <v>296</v>
      </c>
      <c r="H1017" s="4"/>
      <c r="I1017" s="1">
        <f t="shared" ca="1" si="66"/>
        <v>1483</v>
      </c>
      <c r="J1017" s="1" t="str">
        <f t="shared" ca="1" si="67"/>
        <v>3. Mayor a 6 meses</v>
      </c>
      <c r="K1017" t="str">
        <f t="shared" si="68"/>
        <v>NO</v>
      </c>
      <c r="L1017" t="s">
        <v>186</v>
      </c>
      <c r="M1017" t="s">
        <v>314</v>
      </c>
      <c r="N1017" t="s">
        <v>187</v>
      </c>
      <c r="O1017" t="s">
        <v>188</v>
      </c>
      <c r="P1017" t="str">
        <f t="shared" si="69"/>
        <v>RICHARD MIGUEL APAZA AGUEROSoluciones de industriaEVALUACIÓN</v>
      </c>
      <c r="Q1017" t="str">
        <f>BASE[[#This Row],[NombresCalificado]]&amp;BASE[[#This Row],[TipoEvaluacion]]</f>
        <v>RICHARD MIGUEL APAZA AGUEROEVALUACIÓN</v>
      </c>
      <c r="R1017">
        <v>2</v>
      </c>
      <c r="S1017" t="s">
        <v>4</v>
      </c>
      <c r="T1017" t="s">
        <v>21</v>
      </c>
      <c r="U1017" s="17">
        <v>2</v>
      </c>
      <c r="V1017" s="17" t="str" cm="1">
        <f t="array" ref="V1017">_xlfn.IFS(U1017=0,"Prenovato",U1017=1,"Novato",U1017=2,"Principiante avanzado",U1017=3,"Competente",U1017=4,"Proficiente",U1017=5,"Master")</f>
        <v>Principiante avanzado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2</v>
      </c>
      <c r="AD1017" s="17" t="str" cm="1">
        <f t="array" ref="AD1017">_xlfn.IFS(AC1017=0,"Prenovato",AC1017=1,"Novato",AC1017=2,"Principiante avanzado",AC1017=3,"Competente",AC1017=4,"Proficiente",AC1017=5,"Master")</f>
        <v>Principiante avanzado</v>
      </c>
      <c r="AE1017" s="17" t="s">
        <v>326</v>
      </c>
    </row>
    <row r="1018" spans="1:31" x14ac:dyDescent="0.25">
      <c r="A1018" t="s">
        <v>205</v>
      </c>
      <c r="B1018" t="s">
        <v>211</v>
      </c>
      <c r="C1018" t="s">
        <v>185</v>
      </c>
      <c r="D1018" t="s">
        <v>216</v>
      </c>
      <c r="E1018" t="s">
        <v>231</v>
      </c>
      <c r="F1018" t="s">
        <v>263</v>
      </c>
      <c r="G1018" t="s">
        <v>296</v>
      </c>
      <c r="H1018" s="4"/>
      <c r="I1018" s="1">
        <f t="shared" ca="1" si="66"/>
        <v>1483</v>
      </c>
      <c r="J1018" s="1" t="str">
        <f t="shared" ca="1" si="67"/>
        <v>3. Mayor a 6 meses</v>
      </c>
      <c r="K1018" t="str">
        <f t="shared" si="68"/>
        <v>NO</v>
      </c>
      <c r="L1018" t="s">
        <v>186</v>
      </c>
      <c r="M1018" t="s">
        <v>197</v>
      </c>
      <c r="N1018" t="s">
        <v>187</v>
      </c>
      <c r="O1018" t="s">
        <v>188</v>
      </c>
      <c r="P1018" t="str">
        <f t="shared" si="69"/>
        <v>RICHARD MIGUEL APAZA AGUEROArquitectura de datos BCPEVALUACIÓN</v>
      </c>
      <c r="Q1018" t="str">
        <f>BASE[[#This Row],[NombresCalificado]]&amp;BASE[[#This Row],[TipoEvaluacion]]</f>
        <v>RICHARD MIGUEL APAZA AGUEROEVALUACIÓN</v>
      </c>
      <c r="R1018">
        <v>3</v>
      </c>
      <c r="S1018" t="s">
        <v>5</v>
      </c>
      <c r="T1018" t="s">
        <v>21</v>
      </c>
      <c r="U1018" s="17">
        <v>2</v>
      </c>
      <c r="V1018" s="17" t="str" cm="1">
        <f t="array" ref="V1018">_xlfn.IFS(U1018=0,"Prenovato",U1018=1,"Novato",U1018=2,"Principiante avanzado",U1018=3,"Competente",U1018=4,"Proficiente",U1018=5,"Master")</f>
        <v>Principiante avanzado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2</v>
      </c>
      <c r="AD1018" s="17" t="str" cm="1">
        <f t="array" ref="AD1018">_xlfn.IFS(AC1018=0,"Prenovato",AC1018=1,"Novato",AC1018=2,"Principiante avanzado",AC1018=3,"Competente",AC1018=4,"Proficiente",AC1018=5,"Master")</f>
        <v>Principiante avanzado</v>
      </c>
      <c r="AE1018" s="17" t="s">
        <v>326</v>
      </c>
    </row>
    <row r="1019" spans="1:31" x14ac:dyDescent="0.25">
      <c r="A1019" t="s">
        <v>205</v>
      </c>
      <c r="B1019" t="s">
        <v>211</v>
      </c>
      <c r="C1019" t="s">
        <v>185</v>
      </c>
      <c r="D1019" t="s">
        <v>216</v>
      </c>
      <c r="E1019" t="s">
        <v>231</v>
      </c>
      <c r="F1019" t="s">
        <v>263</v>
      </c>
      <c r="G1019" t="s">
        <v>296</v>
      </c>
      <c r="H1019" s="4"/>
      <c r="I1019" s="1">
        <f t="shared" ca="1" si="66"/>
        <v>1483</v>
      </c>
      <c r="J1019" s="1" t="str">
        <f t="shared" ca="1" si="67"/>
        <v>3. Mayor a 6 meses</v>
      </c>
      <c r="K1019" t="str">
        <f t="shared" si="68"/>
        <v>NO</v>
      </c>
      <c r="L1019" t="s">
        <v>186</v>
      </c>
      <c r="M1019" t="s">
        <v>197</v>
      </c>
      <c r="N1019" t="s">
        <v>187</v>
      </c>
      <c r="O1019" t="s">
        <v>188</v>
      </c>
      <c r="P1019" t="str">
        <f t="shared" si="69"/>
        <v>RICHARD MIGUEL APAZA AGUEROArquitectura de datos BCPEVALUACIÓN</v>
      </c>
      <c r="Q1019" t="str">
        <f>BASE[[#This Row],[NombresCalificado]]&amp;BASE[[#This Row],[TipoEvaluacion]]</f>
        <v>RICHARD MIGUEL APAZA AGUEROEVALUACIÓN</v>
      </c>
      <c r="R1019">
        <v>3</v>
      </c>
      <c r="S1019" t="s">
        <v>5</v>
      </c>
      <c r="T1019" t="s">
        <v>21</v>
      </c>
      <c r="U1019" s="17">
        <v>2</v>
      </c>
      <c r="V1019" s="17" t="str" cm="1">
        <f t="array" ref="V1019">_xlfn.IFS(U1019=0,"Prenovato",U1019=1,"Novato",U1019=2,"Principiante avanzado",U1019=3,"Competente",U1019=4,"Proficiente",U1019=5,"Master")</f>
        <v>Principiante avanzado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2</v>
      </c>
      <c r="AD1019" s="17" t="str" cm="1">
        <f t="array" ref="AD1019">_xlfn.IFS(AC1019=0,"Prenovato",AC1019=1,"Novato",AC1019=2,"Principiante avanzado",AC1019=3,"Competente",AC1019=4,"Proficiente",AC1019=5,"Master")</f>
        <v>Principiante avanzado</v>
      </c>
      <c r="AE1019" s="17" t="s">
        <v>326</v>
      </c>
    </row>
    <row r="1020" spans="1:31" x14ac:dyDescent="0.25">
      <c r="A1020" t="s">
        <v>205</v>
      </c>
      <c r="B1020" t="s">
        <v>211</v>
      </c>
      <c r="C1020" t="s">
        <v>185</v>
      </c>
      <c r="D1020" t="s">
        <v>216</v>
      </c>
      <c r="E1020" t="s">
        <v>231</v>
      </c>
      <c r="F1020" t="s">
        <v>263</v>
      </c>
      <c r="G1020" t="s">
        <v>296</v>
      </c>
      <c r="H1020" s="4"/>
      <c r="I1020" s="1">
        <f t="shared" ca="1" si="66"/>
        <v>1483</v>
      </c>
      <c r="J1020" s="1" t="str">
        <f t="shared" ca="1" si="67"/>
        <v>3. Mayor a 6 meses</v>
      </c>
      <c r="K1020" t="str">
        <f t="shared" si="68"/>
        <v>NO</v>
      </c>
      <c r="L1020" t="s">
        <v>186</v>
      </c>
      <c r="M1020" t="s">
        <v>313</v>
      </c>
      <c r="N1020" t="s">
        <v>188</v>
      </c>
      <c r="O1020" t="s">
        <v>188</v>
      </c>
      <c r="P1020" t="str">
        <f t="shared" si="69"/>
        <v>RICHARD MIGUEL APAZA AGUEROPatrones de arquitectura tecnológicaEVALUACIÓN</v>
      </c>
      <c r="Q1020" t="str">
        <f>BASE[[#This Row],[NombresCalificado]]&amp;BASE[[#This Row],[TipoEvaluacion]]</f>
        <v>RICHARD MIGUEL APAZA AGUEROEVALUACIÓN</v>
      </c>
      <c r="R1020">
        <v>3</v>
      </c>
      <c r="S1020" t="s">
        <v>5</v>
      </c>
      <c r="T1020" t="s">
        <v>21</v>
      </c>
      <c r="U1020" s="17">
        <v>2</v>
      </c>
      <c r="V1020" s="17" t="str" cm="1">
        <f t="array" ref="V1020">_xlfn.IFS(U1020=0,"Prenovato",U1020=1,"Novato",U1020=2,"Principiante avanzado",U1020=3,"Competente",U1020=4,"Proficiente",U1020=5,"Master")</f>
        <v>Principiante avanzado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2</v>
      </c>
      <c r="AD1020" s="17" t="str" cm="1">
        <f t="array" ref="AD1020">_xlfn.IFS(AC1020=0,"Prenovato",AC1020=1,"Novato",AC1020=2,"Principiante avanzado",AC1020=3,"Competente",AC1020=4,"Proficiente",AC1020=5,"Master")</f>
        <v>Principiante avanzado</v>
      </c>
      <c r="AE1020" s="17" t="s">
        <v>326</v>
      </c>
    </row>
    <row r="1021" spans="1:31" x14ac:dyDescent="0.25">
      <c r="A1021" t="s">
        <v>205</v>
      </c>
      <c r="B1021" t="s">
        <v>211</v>
      </c>
      <c r="C1021" t="s">
        <v>185</v>
      </c>
      <c r="D1021" t="s">
        <v>216</v>
      </c>
      <c r="E1021" t="s">
        <v>231</v>
      </c>
      <c r="F1021" t="s">
        <v>263</v>
      </c>
      <c r="G1021" t="s">
        <v>296</v>
      </c>
      <c r="H1021" s="4"/>
      <c r="I1021" s="1">
        <f t="shared" ca="1" si="66"/>
        <v>1483</v>
      </c>
      <c r="J1021" s="1" t="str">
        <f t="shared" ca="1" si="67"/>
        <v>3. Mayor a 6 meses</v>
      </c>
      <c r="K1021" t="str">
        <f t="shared" si="68"/>
        <v>NO</v>
      </c>
      <c r="L1021" t="s">
        <v>186</v>
      </c>
      <c r="M1021" t="s">
        <v>313</v>
      </c>
      <c r="N1021" t="s">
        <v>188</v>
      </c>
      <c r="O1021" t="s">
        <v>188</v>
      </c>
      <c r="P1021" t="str">
        <f t="shared" si="69"/>
        <v>RICHARD MIGUEL APAZA AGUEROPatrones de arquitectura tecnológicaEVALUACIÓN</v>
      </c>
      <c r="Q1021" t="str">
        <f>BASE[[#This Row],[NombresCalificado]]&amp;BASE[[#This Row],[TipoEvaluacion]]</f>
        <v>RICHARD MIGUEL APAZA AGUEROEVALUACIÓN</v>
      </c>
      <c r="R1021">
        <v>3</v>
      </c>
      <c r="S1021" t="s">
        <v>5</v>
      </c>
      <c r="T1021" t="s">
        <v>21</v>
      </c>
      <c r="U1021" s="17">
        <v>2</v>
      </c>
      <c r="V1021" s="17" t="str" cm="1">
        <f t="array" ref="V1021">_xlfn.IFS(U1021=0,"Prenovato",U1021=1,"Novato",U1021=2,"Principiante avanzado",U1021=3,"Competente",U1021=4,"Proficiente",U1021=5,"Master")</f>
        <v>Principiante avanzado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2</v>
      </c>
      <c r="AD1021" s="17" t="str" cm="1">
        <f t="array" ref="AD1021">_xlfn.IFS(AC1021=0,"Prenovato",AC1021=1,"Novato",AC1021=2,"Principiante avanzado",AC1021=3,"Competente",AC1021=4,"Proficiente",AC1021=5,"Master")</f>
        <v>Principiante avanzado</v>
      </c>
      <c r="AE1021" s="17" t="s">
        <v>326</v>
      </c>
    </row>
    <row r="1022" spans="1:31" x14ac:dyDescent="0.25">
      <c r="A1022" t="s">
        <v>205</v>
      </c>
      <c r="B1022" t="s">
        <v>211</v>
      </c>
      <c r="C1022" t="s">
        <v>185</v>
      </c>
      <c r="D1022" t="s">
        <v>216</v>
      </c>
      <c r="E1022" t="s">
        <v>231</v>
      </c>
      <c r="F1022" t="s">
        <v>263</v>
      </c>
      <c r="G1022" t="s">
        <v>296</v>
      </c>
      <c r="H1022" s="4"/>
      <c r="I1022" s="1">
        <f t="shared" ca="1" si="66"/>
        <v>1483</v>
      </c>
      <c r="J1022" s="1" t="str">
        <f t="shared" ca="1" si="67"/>
        <v>3. Mayor a 6 meses</v>
      </c>
      <c r="K1022" t="str">
        <f t="shared" si="68"/>
        <v>NO</v>
      </c>
      <c r="L1022" t="s">
        <v>186</v>
      </c>
      <c r="M1022" t="s">
        <v>193</v>
      </c>
      <c r="N1022" t="s">
        <v>188</v>
      </c>
      <c r="O1022" t="s">
        <v>188</v>
      </c>
      <c r="P1022" t="str">
        <f t="shared" si="69"/>
        <v>RICHARD MIGUEL APAZA AGUEROCloudEVALUACIÓN</v>
      </c>
      <c r="Q1022" t="str">
        <f>BASE[[#This Row],[NombresCalificado]]&amp;BASE[[#This Row],[TipoEvaluacion]]</f>
        <v>RICHARD MIGUEL APAZA AGUEROEVALUACIÓN</v>
      </c>
      <c r="R1022">
        <v>3</v>
      </c>
      <c r="S1022" t="s">
        <v>5</v>
      </c>
      <c r="T1022" t="s">
        <v>21</v>
      </c>
      <c r="U1022" s="17">
        <v>2</v>
      </c>
      <c r="V1022" s="17" t="str" cm="1">
        <f t="array" ref="V1022">_xlfn.IFS(U1022=0,"Prenovato",U1022=1,"Novato",U1022=2,"Principiante avanzado",U1022=3,"Competente",U1022=4,"Proficiente",U1022=5,"Master")</f>
        <v>Principiante avanzado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2</v>
      </c>
      <c r="AD1022" s="17" t="str" cm="1">
        <f t="array" ref="AD1022">_xlfn.IFS(AC1022=0,"Prenovato",AC1022=1,"Novato",AC1022=2,"Principiante avanzado",AC1022=3,"Competente",AC1022=4,"Proficiente",AC1022=5,"Master")</f>
        <v>Principiante avanzado</v>
      </c>
      <c r="AE1022" s="17" t="s">
        <v>326</v>
      </c>
    </row>
    <row r="1023" spans="1:31" x14ac:dyDescent="0.25">
      <c r="A1023" t="s">
        <v>205</v>
      </c>
      <c r="B1023" t="s">
        <v>211</v>
      </c>
      <c r="C1023" t="s">
        <v>185</v>
      </c>
      <c r="D1023" t="s">
        <v>216</v>
      </c>
      <c r="E1023" t="s">
        <v>231</v>
      </c>
      <c r="F1023" t="s">
        <v>263</v>
      </c>
      <c r="G1023" t="s">
        <v>296</v>
      </c>
      <c r="H1023" s="4"/>
      <c r="I1023" s="1">
        <f t="shared" ca="1" si="66"/>
        <v>1483</v>
      </c>
      <c r="J1023" s="1" t="str">
        <f t="shared" ca="1" si="67"/>
        <v>3. Mayor a 6 meses</v>
      </c>
      <c r="K1023" t="str">
        <f t="shared" si="68"/>
        <v>NO</v>
      </c>
      <c r="L1023" t="s">
        <v>186</v>
      </c>
      <c r="M1023" t="s">
        <v>193</v>
      </c>
      <c r="N1023" t="s">
        <v>188</v>
      </c>
      <c r="O1023" t="s">
        <v>188</v>
      </c>
      <c r="P1023" t="str">
        <f t="shared" si="69"/>
        <v>RICHARD MIGUEL APAZA AGUEROCloudEVALUACIÓN</v>
      </c>
      <c r="Q1023" t="str">
        <f>BASE[[#This Row],[NombresCalificado]]&amp;BASE[[#This Row],[TipoEvaluacion]]</f>
        <v>RICHARD MIGUEL APAZA AGUEROEVALUACIÓN</v>
      </c>
      <c r="R1023">
        <v>3</v>
      </c>
      <c r="S1023" t="s">
        <v>5</v>
      </c>
      <c r="T1023" t="s">
        <v>21</v>
      </c>
      <c r="U1023" s="17">
        <v>2</v>
      </c>
      <c r="V1023" s="17" t="str" cm="1">
        <f t="array" ref="V1023">_xlfn.IFS(U1023=0,"Prenovato",U1023=1,"Novato",U1023=2,"Principiante avanzado",U1023=3,"Competente",U1023=4,"Proficiente",U1023=5,"Master")</f>
        <v>Principiante avanzado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2</v>
      </c>
      <c r="AD1023" s="17" t="str" cm="1">
        <f t="array" ref="AD1023">_xlfn.IFS(AC1023=0,"Prenovato",AC1023=1,"Novato",AC1023=2,"Principiante avanzado",AC1023=3,"Competente",AC1023=4,"Proficiente",AC1023=5,"Master")</f>
        <v>Principiante avanzado</v>
      </c>
      <c r="AE1023" s="17" t="s">
        <v>326</v>
      </c>
    </row>
    <row r="1024" spans="1:31" x14ac:dyDescent="0.25">
      <c r="A1024" t="s">
        <v>205</v>
      </c>
      <c r="B1024" t="s">
        <v>211</v>
      </c>
      <c r="C1024" t="s">
        <v>185</v>
      </c>
      <c r="D1024" t="s">
        <v>216</v>
      </c>
      <c r="E1024" t="s">
        <v>231</v>
      </c>
      <c r="F1024" t="s">
        <v>263</v>
      </c>
      <c r="G1024" t="s">
        <v>296</v>
      </c>
      <c r="H1024" s="4"/>
      <c r="I1024" s="1">
        <f t="shared" ca="1" si="66"/>
        <v>1483</v>
      </c>
      <c r="J1024" s="1" t="str">
        <f t="shared" ca="1" si="67"/>
        <v>3. Mayor a 6 meses</v>
      </c>
      <c r="K1024" t="str">
        <f t="shared" si="68"/>
        <v>NO</v>
      </c>
      <c r="L1024" t="s">
        <v>186</v>
      </c>
      <c r="M1024" t="s">
        <v>324</v>
      </c>
      <c r="N1024" t="s">
        <v>29</v>
      </c>
      <c r="O1024" t="s">
        <v>29</v>
      </c>
      <c r="P1024" t="str">
        <f t="shared" si="69"/>
        <v>RICHARD MIGUEL APAZA AGUEROFrameworks de arquitectura empresarialEVALUACIÓN</v>
      </c>
      <c r="Q1024" t="str">
        <f>BASE[[#This Row],[NombresCalificado]]&amp;BASE[[#This Row],[TipoEvaluacion]]</f>
        <v>RICHARD MIGUEL APAZA AGUEROEVALUACIÓN</v>
      </c>
      <c r="R1024">
        <v>3</v>
      </c>
      <c r="S1024" t="s">
        <v>5</v>
      </c>
      <c r="T1024" t="s">
        <v>21</v>
      </c>
      <c r="U1024" s="17">
        <v>2</v>
      </c>
      <c r="V1024" s="17" t="str" cm="1">
        <f t="array" ref="V1024">_xlfn.IFS(U1024=0,"Prenovato",U1024=1,"Novato",U1024=2,"Principiante avanzado",U1024=3,"Competente",U1024=4,"Proficiente",U1024=5,"Master")</f>
        <v>Principiante avanzado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2</v>
      </c>
      <c r="AD1024" s="17" t="str" cm="1">
        <f t="array" ref="AD1024">_xlfn.IFS(AC1024=0,"Prenovato",AC1024=1,"Novato",AC1024=2,"Principiante avanzado",AC1024=3,"Competente",AC1024=4,"Proficiente",AC1024=5,"Master")</f>
        <v>Principiante avanzado</v>
      </c>
      <c r="AE1024" s="17" t="s">
        <v>326</v>
      </c>
    </row>
    <row r="1025" spans="1:31" x14ac:dyDescent="0.25">
      <c r="A1025" t="s">
        <v>205</v>
      </c>
      <c r="B1025" t="s">
        <v>211</v>
      </c>
      <c r="C1025" t="s">
        <v>185</v>
      </c>
      <c r="D1025" t="s">
        <v>216</v>
      </c>
      <c r="E1025" t="s">
        <v>231</v>
      </c>
      <c r="F1025" t="s">
        <v>263</v>
      </c>
      <c r="G1025" t="s">
        <v>296</v>
      </c>
      <c r="H1025" s="4"/>
      <c r="I1025" s="1">
        <f t="shared" ca="1" si="66"/>
        <v>1483</v>
      </c>
      <c r="J1025" s="1" t="str">
        <f t="shared" ca="1" si="67"/>
        <v>3. Mayor a 6 meses</v>
      </c>
      <c r="K1025" t="str">
        <f t="shared" si="68"/>
        <v>NO</v>
      </c>
      <c r="L1025" t="s">
        <v>186</v>
      </c>
      <c r="M1025" t="s">
        <v>324</v>
      </c>
      <c r="N1025" t="s">
        <v>29</v>
      </c>
      <c r="O1025" t="s">
        <v>29</v>
      </c>
      <c r="P1025" t="str">
        <f t="shared" si="69"/>
        <v>RICHARD MIGUEL APAZA AGUEROFrameworks de arquitectura empresarialEVALUACIÓN</v>
      </c>
      <c r="Q1025" t="str">
        <f>BASE[[#This Row],[NombresCalificado]]&amp;BASE[[#This Row],[TipoEvaluacion]]</f>
        <v>RICHARD MIGUEL APAZA AGUEROEVALUACIÓN</v>
      </c>
      <c r="R1025">
        <v>3</v>
      </c>
      <c r="S1025" t="s">
        <v>5</v>
      </c>
      <c r="T1025" t="s">
        <v>21</v>
      </c>
      <c r="U1025" s="17">
        <v>2</v>
      </c>
      <c r="V1025" s="17" t="str" cm="1">
        <f t="array" ref="V1025">_xlfn.IFS(U1025=0,"Prenovato",U1025=1,"Novato",U1025=2,"Principiante avanzado",U1025=3,"Competente",U1025=4,"Proficiente",U1025=5,"Master")</f>
        <v>Principiante avanzado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2</v>
      </c>
      <c r="AD1025" s="17" t="str" cm="1">
        <f t="array" ref="AD1025">_xlfn.IFS(AC1025=0,"Prenovato",AC1025=1,"Novato",AC1025=2,"Principiante avanzado",AC1025=3,"Competente",AC1025=4,"Proficiente",AC1025=5,"Master")</f>
        <v>Principiante avanzado</v>
      </c>
      <c r="AE1025" s="17" t="s">
        <v>326</v>
      </c>
    </row>
    <row r="1026" spans="1:31" x14ac:dyDescent="0.25">
      <c r="A1026" t="s">
        <v>205</v>
      </c>
      <c r="B1026" t="s">
        <v>211</v>
      </c>
      <c r="C1026" t="s">
        <v>185</v>
      </c>
      <c r="D1026" t="s">
        <v>216</v>
      </c>
      <c r="E1026" t="s">
        <v>231</v>
      </c>
      <c r="F1026" t="s">
        <v>263</v>
      </c>
      <c r="G1026" t="s">
        <v>296</v>
      </c>
      <c r="H1026" s="4"/>
      <c r="I1026" s="1">
        <f t="shared" ca="1" si="66"/>
        <v>1483</v>
      </c>
      <c r="J1026" s="1" t="str">
        <f t="shared" ca="1" si="67"/>
        <v>3. Mayor a 6 meses</v>
      </c>
      <c r="K1026" t="str">
        <f t="shared" si="68"/>
        <v>NO</v>
      </c>
      <c r="L1026" t="s">
        <v>186</v>
      </c>
      <c r="M1026" t="s">
        <v>322</v>
      </c>
      <c r="N1026" t="s">
        <v>29</v>
      </c>
      <c r="O1026" t="s">
        <v>29</v>
      </c>
      <c r="P1026" t="str">
        <f t="shared" si="69"/>
        <v>RICHARD MIGUEL APAZA AGUEROModelos BancariosEVALUACIÓN</v>
      </c>
      <c r="Q1026" t="str">
        <f>BASE[[#This Row],[NombresCalificado]]&amp;BASE[[#This Row],[TipoEvaluacion]]</f>
        <v>RICHARD MIGUEL APAZA AGUEROEVALUACIÓN</v>
      </c>
      <c r="R1026">
        <v>3</v>
      </c>
      <c r="S1026" t="s">
        <v>5</v>
      </c>
      <c r="T1026" t="s">
        <v>21</v>
      </c>
      <c r="U1026" s="17">
        <v>2</v>
      </c>
      <c r="V1026" s="17" t="str" cm="1">
        <f t="array" ref="V1026">_xlfn.IFS(U1026=0,"Prenovato",U1026=1,"Novato",U1026=2,"Principiante avanzado",U1026=3,"Competente",U1026=4,"Proficiente",U1026=5,"Master")</f>
        <v>Principiante avanzado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2</v>
      </c>
      <c r="AD1026" s="17" t="str" cm="1">
        <f t="array" ref="AD1026">_xlfn.IFS(AC1026=0,"Prenovato",AC1026=1,"Novato",AC1026=2,"Principiante avanzado",AC1026=3,"Competente",AC1026=4,"Proficiente",AC1026=5,"Master")</f>
        <v>Principiante avanzado</v>
      </c>
      <c r="AE1026" s="17" t="s">
        <v>326</v>
      </c>
    </row>
    <row r="1027" spans="1:31" x14ac:dyDescent="0.25">
      <c r="A1027" t="s">
        <v>205</v>
      </c>
      <c r="B1027" t="s">
        <v>211</v>
      </c>
      <c r="C1027" t="s">
        <v>185</v>
      </c>
      <c r="D1027" t="s">
        <v>216</v>
      </c>
      <c r="E1027" t="s">
        <v>231</v>
      </c>
      <c r="F1027" t="s">
        <v>263</v>
      </c>
      <c r="G1027" t="s">
        <v>296</v>
      </c>
      <c r="H1027" s="4"/>
      <c r="I1027" s="1">
        <f t="shared" ca="1" si="66"/>
        <v>1483</v>
      </c>
      <c r="J1027" s="1" t="str">
        <f t="shared" ca="1" si="67"/>
        <v>3. Mayor a 6 meses</v>
      </c>
      <c r="K1027" t="str">
        <f t="shared" si="68"/>
        <v>NO</v>
      </c>
      <c r="L1027" t="s">
        <v>186</v>
      </c>
      <c r="M1027" t="s">
        <v>322</v>
      </c>
      <c r="N1027" t="s">
        <v>29</v>
      </c>
      <c r="O1027" t="s">
        <v>29</v>
      </c>
      <c r="P1027" t="str">
        <f t="shared" si="69"/>
        <v>RICHARD MIGUEL APAZA AGUEROModelos BancariosEVALUACIÓN</v>
      </c>
      <c r="Q1027" t="str">
        <f>BASE[[#This Row],[NombresCalificado]]&amp;BASE[[#This Row],[TipoEvaluacion]]</f>
        <v>RICHARD MIGUEL APAZA AGUEROEVALUACIÓN</v>
      </c>
      <c r="R1027">
        <v>3</v>
      </c>
      <c r="S1027" t="s">
        <v>5</v>
      </c>
      <c r="T1027" t="s">
        <v>21</v>
      </c>
      <c r="U1027" s="17">
        <v>2</v>
      </c>
      <c r="V1027" s="17" t="str" cm="1">
        <f t="array" ref="V1027">_xlfn.IFS(U1027=0,"Prenovato",U1027=1,"Novato",U1027=2,"Principiante avanzado",U1027=3,"Competente",U1027=4,"Proficiente",U1027=5,"Master")</f>
        <v>Principiante avanzado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2</v>
      </c>
      <c r="AD1027" s="17" t="str" cm="1">
        <f t="array" ref="AD1027">_xlfn.IFS(AC1027=0,"Prenovato",AC1027=1,"Novato",AC1027=2,"Principiante avanzado",AC1027=3,"Competente",AC1027=4,"Proficiente",AC1027=5,"Master")</f>
        <v>Principiante avanzado</v>
      </c>
      <c r="AE1027" s="17" t="s">
        <v>326</v>
      </c>
    </row>
    <row r="1028" spans="1:31" x14ac:dyDescent="0.25">
      <c r="A1028" t="s">
        <v>205</v>
      </c>
      <c r="B1028" t="s">
        <v>211</v>
      </c>
      <c r="C1028" t="s">
        <v>185</v>
      </c>
      <c r="D1028" t="s">
        <v>216</v>
      </c>
      <c r="E1028" t="s">
        <v>231</v>
      </c>
      <c r="F1028" t="s">
        <v>263</v>
      </c>
      <c r="G1028" t="s">
        <v>296</v>
      </c>
      <c r="H1028" s="4"/>
      <c r="I1028" s="1">
        <f t="shared" ca="1" si="66"/>
        <v>1483</v>
      </c>
      <c r="J1028" s="1" t="str">
        <f t="shared" ca="1" si="67"/>
        <v>3. Mayor a 6 meses</v>
      </c>
      <c r="K1028" t="str">
        <f t="shared" si="68"/>
        <v>NO</v>
      </c>
      <c r="L1028" t="s">
        <v>186</v>
      </c>
      <c r="M1028" t="s">
        <v>323</v>
      </c>
      <c r="N1028" t="s">
        <v>188</v>
      </c>
      <c r="O1028" t="s">
        <v>188</v>
      </c>
      <c r="P1028" t="str">
        <f t="shared" si="69"/>
        <v>RICHARD MIGUEL APAZA AGUEROPrincipios de seguridadEVALUACIÓN</v>
      </c>
      <c r="Q1028" t="str">
        <f>BASE[[#This Row],[NombresCalificado]]&amp;BASE[[#This Row],[TipoEvaluacion]]</f>
        <v>RICHARD MIGUEL APAZA AGUEROEVALUACIÓN</v>
      </c>
      <c r="R1028">
        <v>3</v>
      </c>
      <c r="S1028" t="s">
        <v>5</v>
      </c>
      <c r="T1028" t="s">
        <v>21</v>
      </c>
      <c r="U1028" s="17">
        <v>2</v>
      </c>
      <c r="V1028" s="17" t="str" cm="1">
        <f t="array" ref="V1028">_xlfn.IFS(U1028=0,"Prenovato",U1028=1,"Novato",U1028=2,"Principiante avanzado",U1028=3,"Competente",U1028=4,"Proficiente",U1028=5,"Master")</f>
        <v>Principiante avanzado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2</v>
      </c>
      <c r="AD1028" s="17" t="str" cm="1">
        <f t="array" ref="AD1028">_xlfn.IFS(AC1028=0,"Prenovato",AC1028=1,"Novato",AC1028=2,"Principiante avanzado",AC1028=3,"Competente",AC1028=4,"Proficiente",AC1028=5,"Master")</f>
        <v>Principiante avanzado</v>
      </c>
      <c r="AE1028" s="17" t="s">
        <v>326</v>
      </c>
    </row>
    <row r="1029" spans="1:31" x14ac:dyDescent="0.25">
      <c r="A1029" t="s">
        <v>205</v>
      </c>
      <c r="B1029" t="s">
        <v>211</v>
      </c>
      <c r="C1029" t="s">
        <v>185</v>
      </c>
      <c r="D1029" t="s">
        <v>216</v>
      </c>
      <c r="E1029" t="s">
        <v>231</v>
      </c>
      <c r="F1029" t="s">
        <v>263</v>
      </c>
      <c r="G1029" t="s">
        <v>296</v>
      </c>
      <c r="H1029" s="4"/>
      <c r="I1029" s="1">
        <f t="shared" ca="1" si="66"/>
        <v>1483</v>
      </c>
      <c r="J1029" s="1" t="str">
        <f t="shared" ca="1" si="67"/>
        <v>3. Mayor a 6 meses</v>
      </c>
      <c r="K1029" t="str">
        <f t="shared" si="68"/>
        <v>NO</v>
      </c>
      <c r="L1029" t="s">
        <v>186</v>
      </c>
      <c r="M1029" t="s">
        <v>323</v>
      </c>
      <c r="N1029" t="s">
        <v>188</v>
      </c>
      <c r="O1029" t="s">
        <v>188</v>
      </c>
      <c r="P1029" t="str">
        <f t="shared" si="69"/>
        <v>RICHARD MIGUEL APAZA AGUEROPrincipios de seguridadEVALUACIÓN</v>
      </c>
      <c r="Q1029" t="str">
        <f>BASE[[#This Row],[NombresCalificado]]&amp;BASE[[#This Row],[TipoEvaluacion]]</f>
        <v>RICHARD MIGUEL APAZA AGUEROEVALUACIÓN</v>
      </c>
      <c r="R1029">
        <v>3</v>
      </c>
      <c r="S1029" t="s">
        <v>5</v>
      </c>
      <c r="T1029" t="s">
        <v>21</v>
      </c>
      <c r="U1029" s="17">
        <v>2</v>
      </c>
      <c r="V1029" s="17" t="str" cm="1">
        <f t="array" ref="V1029">_xlfn.IFS(U1029=0,"Prenovato",U1029=1,"Novato",U1029=2,"Principiante avanzado",U1029=3,"Competente",U1029=4,"Proficiente",U1029=5,"Master")</f>
        <v>Principiante avanzado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2</v>
      </c>
      <c r="AD1029" s="17" t="str" cm="1">
        <f t="array" ref="AD1029">_xlfn.IFS(AC1029=0,"Prenovato",AC1029=1,"Novato",AC1029=2,"Principiante avanzado",AC1029=3,"Competente",AC1029=4,"Proficiente",AC1029=5,"Master")</f>
        <v>Principiante avanzado</v>
      </c>
      <c r="AE1029" s="17" t="s">
        <v>326</v>
      </c>
    </row>
    <row r="1030" spans="1:31" x14ac:dyDescent="0.25">
      <c r="A1030" t="s">
        <v>205</v>
      </c>
      <c r="B1030" t="s">
        <v>211</v>
      </c>
      <c r="C1030" t="s">
        <v>185</v>
      </c>
      <c r="D1030" t="s">
        <v>216</v>
      </c>
      <c r="E1030" t="s">
        <v>231</v>
      </c>
      <c r="F1030" t="s">
        <v>263</v>
      </c>
      <c r="G1030" t="s">
        <v>296</v>
      </c>
      <c r="H1030" s="4"/>
      <c r="I1030" s="1">
        <f t="shared" ca="1" si="66"/>
        <v>1483</v>
      </c>
      <c r="J1030" s="1" t="str">
        <f t="shared" ca="1" si="67"/>
        <v>3. Mayor a 6 meses</v>
      </c>
      <c r="K1030" t="str">
        <f t="shared" si="68"/>
        <v>NO</v>
      </c>
      <c r="L1030" t="s">
        <v>186</v>
      </c>
      <c r="M1030" t="s">
        <v>198</v>
      </c>
      <c r="N1030" t="s">
        <v>187</v>
      </c>
      <c r="O1030" t="s">
        <v>188</v>
      </c>
      <c r="P1030" t="str">
        <f t="shared" si="69"/>
        <v>RICHARD MIGUEL APAZA AGUEROCaptura de valorEVALUACIÓN</v>
      </c>
      <c r="Q1030" t="str">
        <f>BASE[[#This Row],[NombresCalificado]]&amp;BASE[[#This Row],[TipoEvaluacion]]</f>
        <v>RICHARD MIGUEL APAZA AGUEROEVALUACIÓN</v>
      </c>
      <c r="R1030">
        <v>2</v>
      </c>
      <c r="S1030" t="s">
        <v>4</v>
      </c>
      <c r="T1030" t="s">
        <v>21</v>
      </c>
      <c r="U1030" s="17">
        <v>2</v>
      </c>
      <c r="V1030" s="17" t="str" cm="1">
        <f t="array" ref="V1030">_xlfn.IFS(U1030=0,"Prenovato",U1030=1,"Novato",U1030=2,"Principiante avanzado",U1030=3,"Competente",U1030=4,"Proficiente",U1030=5,"Master")</f>
        <v>Principiante avanzado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2</v>
      </c>
      <c r="AD1030" s="17" t="str" cm="1">
        <f t="array" ref="AD1030">_xlfn.IFS(AC1030=0,"Prenovato",AC1030=1,"Novato",AC1030=2,"Principiante avanzado",AC1030=3,"Competente",AC1030=4,"Proficiente",AC1030=5,"Master")</f>
        <v>Principiante avanzado</v>
      </c>
      <c r="AE1030" s="17" t="s">
        <v>326</v>
      </c>
    </row>
    <row r="1031" spans="1:31" x14ac:dyDescent="0.25">
      <c r="A1031" t="s">
        <v>205</v>
      </c>
      <c r="B1031" t="s">
        <v>211</v>
      </c>
      <c r="C1031" t="s">
        <v>185</v>
      </c>
      <c r="D1031" t="s">
        <v>216</v>
      </c>
      <c r="E1031" t="s">
        <v>231</v>
      </c>
      <c r="F1031" t="s">
        <v>263</v>
      </c>
      <c r="G1031" t="s">
        <v>296</v>
      </c>
      <c r="H1031" s="4"/>
      <c r="I1031" s="1">
        <f t="shared" ca="1" si="66"/>
        <v>1483</v>
      </c>
      <c r="J1031" s="1" t="str">
        <f t="shared" ca="1" si="67"/>
        <v>3. Mayor a 6 meses</v>
      </c>
      <c r="K1031" t="str">
        <f t="shared" si="68"/>
        <v>NO</v>
      </c>
      <c r="L1031" t="s">
        <v>186</v>
      </c>
      <c r="M1031" t="s">
        <v>198</v>
      </c>
      <c r="N1031" t="s">
        <v>187</v>
      </c>
      <c r="O1031" t="s">
        <v>188</v>
      </c>
      <c r="P1031" t="str">
        <f t="shared" si="69"/>
        <v>RICHARD MIGUEL APAZA AGUEROCaptura de valorEVALUACIÓN</v>
      </c>
      <c r="Q1031" t="str">
        <f>BASE[[#This Row],[NombresCalificado]]&amp;BASE[[#This Row],[TipoEvaluacion]]</f>
        <v>RICHARD MIGUEL APAZA AGUEROEVALUACIÓN</v>
      </c>
      <c r="R1031">
        <v>2</v>
      </c>
      <c r="S1031" t="s">
        <v>4</v>
      </c>
      <c r="T1031" t="s">
        <v>21</v>
      </c>
      <c r="U1031" s="17">
        <v>2</v>
      </c>
      <c r="V1031" s="17" t="str" cm="1">
        <f t="array" ref="V1031">_xlfn.IFS(U1031=0,"Prenovato",U1031=1,"Novato",U1031=2,"Principiante avanzado",U1031=3,"Competente",U1031=4,"Proficiente",U1031=5,"Master")</f>
        <v>Principiante avanzado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2</v>
      </c>
      <c r="AD1031" s="17" t="str" cm="1">
        <f t="array" ref="AD1031">_xlfn.IFS(AC1031=0,"Prenovato",AC1031=1,"Novato",AC1031=2,"Principiante avanzado",AC1031=3,"Competente",AC1031=4,"Proficiente",AC1031=5,"Master")</f>
        <v>Principiante avanzado</v>
      </c>
      <c r="AE1031" s="17" t="s">
        <v>326</v>
      </c>
    </row>
    <row r="1032" spans="1:31" x14ac:dyDescent="0.25">
      <c r="A1032" t="s">
        <v>205</v>
      </c>
      <c r="B1032" t="s">
        <v>211</v>
      </c>
      <c r="C1032" t="s">
        <v>185</v>
      </c>
      <c r="D1032" t="s">
        <v>216</v>
      </c>
      <c r="E1032" t="s">
        <v>231</v>
      </c>
      <c r="F1032" t="s">
        <v>263</v>
      </c>
      <c r="G1032" t="s">
        <v>296</v>
      </c>
      <c r="H1032" s="4"/>
      <c r="I1032" s="1">
        <f t="shared" ca="1" si="66"/>
        <v>1483</v>
      </c>
      <c r="J1032" s="1" t="str">
        <f t="shared" ca="1" si="67"/>
        <v>3. Mayor a 6 meses</v>
      </c>
      <c r="K1032" t="str">
        <f t="shared" si="68"/>
        <v>NO</v>
      </c>
      <c r="L1032" t="s">
        <v>186</v>
      </c>
      <c r="M1032" t="s">
        <v>321</v>
      </c>
      <c r="N1032" t="s">
        <v>29</v>
      </c>
      <c r="O1032" t="s">
        <v>29</v>
      </c>
      <c r="P1032" t="str">
        <f t="shared" si="69"/>
        <v>RICHARD MIGUEL APAZA AGUEROInnovaciónEVALUACIÓN</v>
      </c>
      <c r="Q1032" t="str">
        <f>BASE[[#This Row],[NombresCalificado]]&amp;BASE[[#This Row],[TipoEvaluacion]]</f>
        <v>RICHARD MIGUEL APAZA AGUEROEVALUACIÓN</v>
      </c>
      <c r="R1032">
        <v>2</v>
      </c>
      <c r="S1032" t="s">
        <v>4</v>
      </c>
      <c r="T1032" t="s">
        <v>21</v>
      </c>
      <c r="U1032" s="17">
        <v>2</v>
      </c>
      <c r="V1032" s="17" t="str" cm="1">
        <f t="array" ref="V1032">_xlfn.IFS(U1032=0,"Prenovato",U1032=1,"Novato",U1032=2,"Principiante avanzado",U1032=3,"Competente",U1032=4,"Proficiente",U1032=5,"Master")</f>
        <v>Principiante avanzado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2</v>
      </c>
      <c r="AD1032" s="17" t="str" cm="1">
        <f t="array" ref="AD1032">_xlfn.IFS(AC1032=0,"Prenovato",AC1032=1,"Novato",AC1032=2,"Principiante avanzado",AC1032=3,"Competente",AC1032=4,"Proficiente",AC1032=5,"Master")</f>
        <v>Principiante avanzado</v>
      </c>
      <c r="AE1032" s="17" t="s">
        <v>326</v>
      </c>
    </row>
    <row r="1033" spans="1:31" x14ac:dyDescent="0.25">
      <c r="A1033" t="s">
        <v>205</v>
      </c>
      <c r="B1033" t="s">
        <v>211</v>
      </c>
      <c r="C1033" t="s">
        <v>185</v>
      </c>
      <c r="D1033" t="s">
        <v>216</v>
      </c>
      <c r="E1033" t="s">
        <v>231</v>
      </c>
      <c r="F1033" t="s">
        <v>263</v>
      </c>
      <c r="G1033" t="s">
        <v>296</v>
      </c>
      <c r="H1033" s="4"/>
      <c r="I1033" s="1">
        <f t="shared" ca="1" si="66"/>
        <v>1483</v>
      </c>
      <c r="J1033" s="1" t="str">
        <f t="shared" ca="1" si="67"/>
        <v>3. Mayor a 6 meses</v>
      </c>
      <c r="K1033" t="str">
        <f t="shared" si="68"/>
        <v>NO</v>
      </c>
      <c r="L1033" t="s">
        <v>186</v>
      </c>
      <c r="M1033" t="s">
        <v>321</v>
      </c>
      <c r="N1033" t="s">
        <v>29</v>
      </c>
      <c r="O1033" t="s">
        <v>29</v>
      </c>
      <c r="P1033" t="str">
        <f t="shared" si="69"/>
        <v>RICHARD MIGUEL APAZA AGUEROInnovaciónEVALUACIÓN</v>
      </c>
      <c r="Q1033" t="str">
        <f>BASE[[#This Row],[NombresCalificado]]&amp;BASE[[#This Row],[TipoEvaluacion]]</f>
        <v>RICHARD MIGUEL APAZA AGUEROEVALUACIÓN</v>
      </c>
      <c r="R1033">
        <v>2</v>
      </c>
      <c r="S1033" t="s">
        <v>4</v>
      </c>
      <c r="T1033" t="s">
        <v>21</v>
      </c>
      <c r="U1033" s="17">
        <v>2</v>
      </c>
      <c r="V1033" s="17" t="str" cm="1">
        <f t="array" ref="V1033">_xlfn.IFS(U1033=0,"Prenovato",U1033=1,"Novato",U1033=2,"Principiante avanzado",U1033=3,"Competente",U1033=4,"Proficiente",U1033=5,"Master")</f>
        <v>Principiante avanzado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2</v>
      </c>
      <c r="AD1033" s="17" t="str" cm="1">
        <f t="array" ref="AD1033">_xlfn.IFS(AC1033=0,"Prenovato",AC1033=1,"Novato",AC1033=2,"Principiante avanzado",AC1033=3,"Competente",AC1033=4,"Proficiente",AC1033=5,"Master")</f>
        <v>Principiante avanzado</v>
      </c>
      <c r="AE1033" s="17" t="s">
        <v>326</v>
      </c>
    </row>
    <row r="1034" spans="1:31" x14ac:dyDescent="0.25">
      <c r="A1034" t="s">
        <v>205</v>
      </c>
      <c r="B1034" t="s">
        <v>211</v>
      </c>
      <c r="C1034" t="s">
        <v>185</v>
      </c>
      <c r="D1034" t="s">
        <v>216</v>
      </c>
      <c r="E1034" t="s">
        <v>231</v>
      </c>
      <c r="F1034" t="s">
        <v>263</v>
      </c>
      <c r="G1034" t="s">
        <v>296</v>
      </c>
      <c r="H1034" s="4"/>
      <c r="I1034" s="1">
        <f t="shared" ca="1" si="66"/>
        <v>1483</v>
      </c>
      <c r="J1034" s="1" t="str">
        <f t="shared" ca="1" si="67"/>
        <v>3. Mayor a 6 meses</v>
      </c>
      <c r="K1034" t="str">
        <f t="shared" si="68"/>
        <v>NO</v>
      </c>
      <c r="L1034" t="s">
        <v>186</v>
      </c>
      <c r="M1034" t="s">
        <v>320</v>
      </c>
      <c r="N1034" t="s">
        <v>188</v>
      </c>
      <c r="O1034" t="s">
        <v>188</v>
      </c>
      <c r="P1034" t="str">
        <f t="shared" si="69"/>
        <v>RICHARD MIGUEL APAZA AGUEROGestión de cambiosEVALUACIÓN</v>
      </c>
      <c r="Q1034" t="str">
        <f>BASE[[#This Row],[NombresCalificado]]&amp;BASE[[#This Row],[TipoEvaluacion]]</f>
        <v>RICHARD MIGUEL APAZA AGUEROEVALUACIÓN</v>
      </c>
      <c r="R1034">
        <v>1</v>
      </c>
      <c r="S1034" t="s">
        <v>6</v>
      </c>
      <c r="T1034" t="s">
        <v>21</v>
      </c>
      <c r="U1034" s="17">
        <v>2</v>
      </c>
      <c r="V1034" s="17" t="str" cm="1">
        <f t="array" ref="V1034">_xlfn.IFS(U1034=0,"Prenovato",U1034=1,"Novato",U1034=2,"Principiante avanzado",U1034=3,"Competente",U1034=4,"Proficiente",U1034=5,"Master")</f>
        <v>Principiante avanzado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2</v>
      </c>
      <c r="AD1034" s="17" t="str" cm="1">
        <f t="array" ref="AD1034">_xlfn.IFS(AC1034=0,"Prenovato",AC1034=1,"Novato",AC1034=2,"Principiante avanzado",AC1034=3,"Competente",AC1034=4,"Proficiente",AC1034=5,"Master")</f>
        <v>Principiante avanzado</v>
      </c>
      <c r="AE1034" s="17" t="s">
        <v>326</v>
      </c>
    </row>
    <row r="1035" spans="1:31" x14ac:dyDescent="0.25">
      <c r="A1035" t="s">
        <v>205</v>
      </c>
      <c r="B1035" t="s">
        <v>211</v>
      </c>
      <c r="C1035" t="s">
        <v>185</v>
      </c>
      <c r="D1035" t="s">
        <v>216</v>
      </c>
      <c r="E1035" t="s">
        <v>231</v>
      </c>
      <c r="F1035" t="s">
        <v>263</v>
      </c>
      <c r="G1035" t="s">
        <v>296</v>
      </c>
      <c r="H1035" s="4"/>
      <c r="I1035" s="1">
        <f t="shared" ca="1" si="66"/>
        <v>1483</v>
      </c>
      <c r="J1035" s="1" t="str">
        <f t="shared" ca="1" si="67"/>
        <v>3. Mayor a 6 meses</v>
      </c>
      <c r="K1035" t="str">
        <f t="shared" si="68"/>
        <v>NO</v>
      </c>
      <c r="L1035" t="s">
        <v>186</v>
      </c>
      <c r="M1035" t="s">
        <v>320</v>
      </c>
      <c r="N1035" t="s">
        <v>188</v>
      </c>
      <c r="O1035" t="s">
        <v>188</v>
      </c>
      <c r="P1035" t="str">
        <f t="shared" si="69"/>
        <v>RICHARD MIGUEL APAZA AGUEROGestión de cambiosEVALUACIÓN</v>
      </c>
      <c r="Q1035" t="str">
        <f>BASE[[#This Row],[NombresCalificado]]&amp;BASE[[#This Row],[TipoEvaluacion]]</f>
        <v>RICHARD MIGUEL APAZA AGUEROEVALUACIÓN</v>
      </c>
      <c r="R1035">
        <v>1</v>
      </c>
      <c r="S1035" t="s">
        <v>6</v>
      </c>
      <c r="T1035" t="s">
        <v>21</v>
      </c>
      <c r="U1035" s="17">
        <v>2</v>
      </c>
      <c r="V1035" s="17" t="str" cm="1">
        <f t="array" ref="V1035">_xlfn.IFS(U1035=0,"Prenovato",U1035=1,"Novato",U1035=2,"Principiante avanzado",U1035=3,"Competente",U1035=4,"Proficiente",U1035=5,"Master")</f>
        <v>Principiante avanzado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2</v>
      </c>
      <c r="AD1035" s="17" t="str" cm="1">
        <f t="array" ref="AD1035">_xlfn.IFS(AC1035=0,"Prenovato",AC1035=1,"Novato",AC1035=2,"Principiante avanzado",AC1035=3,"Competente",AC1035=4,"Proficiente",AC1035=5,"Master")</f>
        <v>Principiante avanzado</v>
      </c>
      <c r="AE1035" s="17" t="s">
        <v>326</v>
      </c>
    </row>
    <row r="1036" spans="1:31" x14ac:dyDescent="0.25">
      <c r="A1036" t="s">
        <v>205</v>
      </c>
      <c r="B1036" t="s">
        <v>211</v>
      </c>
      <c r="C1036" t="s">
        <v>185</v>
      </c>
      <c r="D1036" t="s">
        <v>216</v>
      </c>
      <c r="E1036" t="s">
        <v>231</v>
      </c>
      <c r="F1036" t="s">
        <v>263</v>
      </c>
      <c r="G1036" t="s">
        <v>296</v>
      </c>
      <c r="H1036" s="4"/>
      <c r="I1036" s="1">
        <f t="shared" ca="1" si="66"/>
        <v>1483</v>
      </c>
      <c r="J1036" s="1" t="str">
        <f t="shared" ca="1" si="67"/>
        <v>3. Mayor a 6 meses</v>
      </c>
      <c r="K1036" t="str">
        <f t="shared" si="68"/>
        <v>NO</v>
      </c>
      <c r="L1036" t="s">
        <v>186</v>
      </c>
      <c r="M1036" t="s">
        <v>319</v>
      </c>
      <c r="N1036" t="s">
        <v>187</v>
      </c>
      <c r="O1036" t="s">
        <v>188</v>
      </c>
      <c r="P1036" t="str">
        <f t="shared" si="69"/>
        <v>RICHARD MIGUEL APAZA AGUEROStory TellingEVALUACIÓN</v>
      </c>
      <c r="Q1036" t="str">
        <f>BASE[[#This Row],[NombresCalificado]]&amp;BASE[[#This Row],[TipoEvaluacion]]</f>
        <v>RICHARD MIGUEL APAZA AGUEROEVALUACIÓN</v>
      </c>
      <c r="R1036">
        <v>2</v>
      </c>
      <c r="S1036" t="s">
        <v>4</v>
      </c>
      <c r="T1036" t="s">
        <v>21</v>
      </c>
      <c r="U1036" s="17">
        <v>2</v>
      </c>
      <c r="V1036" s="17" t="str" cm="1">
        <f t="array" ref="V1036">_xlfn.IFS(U1036=0,"Prenovato",U1036=1,"Novato",U1036=2,"Principiante avanzado",U1036=3,"Competente",U1036=4,"Proficiente",U1036=5,"Master")</f>
        <v>Principiante avanzado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2</v>
      </c>
      <c r="AD1036" s="17" t="str" cm="1">
        <f t="array" ref="AD1036">_xlfn.IFS(AC1036=0,"Prenovato",AC1036=1,"Novato",AC1036=2,"Principiante avanzado",AC1036=3,"Competente",AC1036=4,"Proficiente",AC1036=5,"Master")</f>
        <v>Principiante avanzado</v>
      </c>
      <c r="AE1036" s="17" t="s">
        <v>326</v>
      </c>
    </row>
    <row r="1037" spans="1:31" x14ac:dyDescent="0.25">
      <c r="A1037" t="s">
        <v>205</v>
      </c>
      <c r="B1037" t="s">
        <v>211</v>
      </c>
      <c r="C1037" t="s">
        <v>185</v>
      </c>
      <c r="D1037" t="s">
        <v>216</v>
      </c>
      <c r="E1037" t="s">
        <v>231</v>
      </c>
      <c r="F1037" t="s">
        <v>263</v>
      </c>
      <c r="G1037" t="s">
        <v>296</v>
      </c>
      <c r="H1037" s="4"/>
      <c r="I1037" s="1">
        <f t="shared" ca="1" si="66"/>
        <v>1483</v>
      </c>
      <c r="J1037" s="1" t="str">
        <f t="shared" ca="1" si="67"/>
        <v>3. Mayor a 6 meses</v>
      </c>
      <c r="K1037" t="str">
        <f t="shared" si="68"/>
        <v>NO</v>
      </c>
      <c r="L1037" t="s">
        <v>186</v>
      </c>
      <c r="M1037" t="s">
        <v>319</v>
      </c>
      <c r="N1037" t="s">
        <v>187</v>
      </c>
      <c r="O1037" t="s">
        <v>188</v>
      </c>
      <c r="P1037" t="str">
        <f t="shared" si="69"/>
        <v>RICHARD MIGUEL APAZA AGUEROStory TellingEVALUACIÓN</v>
      </c>
      <c r="Q1037" t="str">
        <f>BASE[[#This Row],[NombresCalificado]]&amp;BASE[[#This Row],[TipoEvaluacion]]</f>
        <v>RICHARD MIGUEL APAZA AGUEROEVALUACIÓN</v>
      </c>
      <c r="R1037">
        <v>2</v>
      </c>
      <c r="S1037" t="s">
        <v>4</v>
      </c>
      <c r="T1037" t="s">
        <v>21</v>
      </c>
      <c r="U1037" s="17">
        <v>2</v>
      </c>
      <c r="V1037" s="17" t="str" cm="1">
        <f t="array" ref="V1037">_xlfn.IFS(U1037=0,"Prenovato",U1037=1,"Novato",U1037=2,"Principiante avanzado",U1037=3,"Competente",U1037=4,"Proficiente",U1037=5,"Master")</f>
        <v>Principiante avanzado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2</v>
      </c>
      <c r="AD1037" s="17" t="str" cm="1">
        <f t="array" ref="AD1037">_xlfn.IFS(AC1037=0,"Prenovato",AC1037=1,"Novato",AC1037=2,"Principiante avanzado",AC1037=3,"Competente",AC1037=4,"Proficiente",AC1037=5,"Master")</f>
        <v>Principiante avanzado</v>
      </c>
      <c r="AE1037" s="17" t="s">
        <v>326</v>
      </c>
    </row>
    <row r="1038" spans="1:31" x14ac:dyDescent="0.25">
      <c r="A1038" t="s">
        <v>205</v>
      </c>
      <c r="B1038" t="s">
        <v>211</v>
      </c>
      <c r="C1038" t="s">
        <v>185</v>
      </c>
      <c r="D1038" t="s">
        <v>216</v>
      </c>
      <c r="E1038" t="s">
        <v>231</v>
      </c>
      <c r="F1038" t="s">
        <v>263</v>
      </c>
      <c r="G1038" t="s">
        <v>296</v>
      </c>
      <c r="H1038" s="4"/>
      <c r="I1038" s="1">
        <f t="shared" ca="1" si="66"/>
        <v>1483</v>
      </c>
      <c r="J1038" s="1" t="str">
        <f t="shared" ca="1" si="67"/>
        <v>3. Mayor a 6 meses</v>
      </c>
      <c r="K1038" t="str">
        <f t="shared" si="68"/>
        <v>NO</v>
      </c>
      <c r="L1038" t="s">
        <v>186</v>
      </c>
      <c r="M1038" t="s">
        <v>318</v>
      </c>
      <c r="N1038" t="s">
        <v>188</v>
      </c>
      <c r="O1038" t="s">
        <v>188</v>
      </c>
      <c r="P1038" t="str">
        <f t="shared" si="69"/>
        <v>RICHARD MIGUEL APAZA AGUEROEvolución ágil de productos digitalesEVALUACIÓN</v>
      </c>
      <c r="Q1038" t="str">
        <f>BASE[[#This Row],[NombresCalificado]]&amp;BASE[[#This Row],[TipoEvaluacion]]</f>
        <v>RICHARD MIGUEL APAZA AGUEROEVALUACIÓN</v>
      </c>
      <c r="R1038">
        <v>3</v>
      </c>
      <c r="S1038" t="s">
        <v>5</v>
      </c>
      <c r="T1038" t="s">
        <v>21</v>
      </c>
      <c r="U1038" s="17">
        <v>2</v>
      </c>
      <c r="V1038" s="17" t="str" cm="1">
        <f t="array" ref="V1038">_xlfn.IFS(U1038=0,"Prenovato",U1038=1,"Novato",U1038=2,"Principiante avanzado",U1038=3,"Competente",U1038=4,"Proficiente",U1038=5,"Master")</f>
        <v>Principiante avanzado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2</v>
      </c>
      <c r="AD1038" s="17" t="str" cm="1">
        <f t="array" ref="AD1038">_xlfn.IFS(AC1038=0,"Prenovato",AC1038=1,"Novato",AC1038=2,"Principiante avanzado",AC1038=3,"Competente",AC1038=4,"Proficiente",AC1038=5,"Master")</f>
        <v>Principiante avanzado</v>
      </c>
      <c r="AE1038" s="17" t="s">
        <v>326</v>
      </c>
    </row>
    <row r="1039" spans="1:31" x14ac:dyDescent="0.25">
      <c r="A1039" t="s">
        <v>205</v>
      </c>
      <c r="B1039" t="s">
        <v>211</v>
      </c>
      <c r="C1039" t="s">
        <v>185</v>
      </c>
      <c r="D1039" t="s">
        <v>216</v>
      </c>
      <c r="E1039" t="s">
        <v>231</v>
      </c>
      <c r="F1039" t="s">
        <v>263</v>
      </c>
      <c r="G1039" t="s">
        <v>296</v>
      </c>
      <c r="H1039" s="4"/>
      <c r="I1039" s="1">
        <f t="shared" ca="1" si="66"/>
        <v>1483</v>
      </c>
      <c r="J1039" s="1" t="str">
        <f t="shared" ca="1" si="67"/>
        <v>3. Mayor a 6 meses</v>
      </c>
      <c r="K1039" t="str">
        <f t="shared" si="68"/>
        <v>NO</v>
      </c>
      <c r="L1039" t="s">
        <v>186</v>
      </c>
      <c r="M1039" t="s">
        <v>318</v>
      </c>
      <c r="N1039" t="s">
        <v>188</v>
      </c>
      <c r="O1039" t="s">
        <v>188</v>
      </c>
      <c r="P1039" t="str">
        <f t="shared" si="69"/>
        <v>RICHARD MIGUEL APAZA AGUEROEvolución ágil de productos digitalesEVALUACIÓN</v>
      </c>
      <c r="Q1039" t="str">
        <f>BASE[[#This Row],[NombresCalificado]]&amp;BASE[[#This Row],[TipoEvaluacion]]</f>
        <v>RICHARD MIGUEL APAZA AGUEROEVALUACIÓN</v>
      </c>
      <c r="R1039">
        <v>2</v>
      </c>
      <c r="S1039" t="s">
        <v>4</v>
      </c>
      <c r="T1039" t="s">
        <v>21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2</v>
      </c>
      <c r="AD1039" s="17" t="str" cm="1">
        <f t="array" ref="AD1039">_xlfn.IFS(AC1039=0,"Prenovato",AC1039=1,"Novato",AC1039=2,"Principiante avanzado",AC1039=3,"Competente",AC1039=4,"Proficiente",AC1039=5,"Master")</f>
        <v>Principiante avanzado</v>
      </c>
      <c r="AE1039" s="17" t="s">
        <v>326</v>
      </c>
    </row>
    <row r="1040" spans="1:31" x14ac:dyDescent="0.25">
      <c r="A1040" t="s">
        <v>205</v>
      </c>
      <c r="B1040" t="s">
        <v>211</v>
      </c>
      <c r="C1040" t="s">
        <v>185</v>
      </c>
      <c r="D1040" t="s">
        <v>216</v>
      </c>
      <c r="E1040" t="s">
        <v>231</v>
      </c>
      <c r="F1040" t="s">
        <v>263</v>
      </c>
      <c r="G1040" t="s">
        <v>296</v>
      </c>
      <c r="H1040" s="4"/>
      <c r="I1040" s="1">
        <f t="shared" ca="1" si="66"/>
        <v>1483</v>
      </c>
      <c r="J1040" s="1" t="str">
        <f t="shared" ca="1" si="67"/>
        <v>3. Mayor a 6 meses</v>
      </c>
      <c r="K1040" t="str">
        <f t="shared" si="68"/>
        <v>NO</v>
      </c>
      <c r="L1040" t="s">
        <v>186</v>
      </c>
      <c r="M1040" t="s">
        <v>200</v>
      </c>
      <c r="N1040" t="s">
        <v>187</v>
      </c>
      <c r="O1040" t="s">
        <v>188</v>
      </c>
      <c r="P1040" t="str">
        <f t="shared" si="69"/>
        <v>RICHARD MIGUEL APAZA AGUEROCustomer ExperienceEVALUACIÓN</v>
      </c>
      <c r="Q1040" t="str">
        <f>BASE[[#This Row],[NombresCalificado]]&amp;BASE[[#This Row],[TipoEvaluacion]]</f>
        <v>RICHARD MIGUEL APAZA AGUEROEVALUACIÓN</v>
      </c>
      <c r="R1040">
        <v>2</v>
      </c>
      <c r="S1040" t="s">
        <v>4</v>
      </c>
      <c r="T1040" t="s">
        <v>21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326</v>
      </c>
    </row>
    <row r="1041" spans="1:31" x14ac:dyDescent="0.25">
      <c r="A1041" t="s">
        <v>205</v>
      </c>
      <c r="B1041" t="s">
        <v>211</v>
      </c>
      <c r="C1041" t="s">
        <v>185</v>
      </c>
      <c r="D1041" t="s">
        <v>216</v>
      </c>
      <c r="E1041" t="s">
        <v>231</v>
      </c>
      <c r="F1041" t="s">
        <v>263</v>
      </c>
      <c r="G1041" t="s">
        <v>296</v>
      </c>
      <c r="H1041" s="4"/>
      <c r="I1041" s="1">
        <f t="shared" ref="I1041:I1104" ca="1" si="70">DATEDIF(H1041,TODAY(),"m")</f>
        <v>1483</v>
      </c>
      <c r="J1041" s="1" t="str">
        <f t="shared" ref="J1041:J1104" ca="1" si="71">IF(I1041&lt;=3,"1. Menor o igual a 3 meses",IF(I1041&lt;=6,"2. Entre 4 - 6 meses","3. Mayor a 6 meses"))</f>
        <v>3. Mayor a 6 meses</v>
      </c>
      <c r="K1041" t="str">
        <f t="shared" ref="K1041:K1104" si="72">IF(COUNTIFS($E$2:$E$1174,E1041,$O$2:$O$1174,"PRINCIPAL",$R$2:$R$1174,0)&gt;0,"SI","NO")</f>
        <v>NO</v>
      </c>
      <c r="L1041" t="s">
        <v>186</v>
      </c>
      <c r="M1041" t="s">
        <v>200</v>
      </c>
      <c r="N1041" t="s">
        <v>187</v>
      </c>
      <c r="O1041" t="s">
        <v>188</v>
      </c>
      <c r="P1041" t="str">
        <f t="shared" ref="P1041:P1104" si="73">F1041&amp;M1041&amp;AE1041</f>
        <v>RICHARD MIGUEL APAZA AGUEROCustomer ExperienceEVALUACIÓN</v>
      </c>
      <c r="Q1041" t="str">
        <f>BASE[[#This Row],[NombresCalificado]]&amp;BASE[[#This Row],[TipoEvaluacion]]</f>
        <v>RICHARD MIGUEL APAZA AGUEROEVALUACIÓN</v>
      </c>
      <c r="R1041">
        <v>2</v>
      </c>
      <c r="S1041" t="s">
        <v>4</v>
      </c>
      <c r="T1041" t="s">
        <v>21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326</v>
      </c>
    </row>
    <row r="1042" spans="1:31" x14ac:dyDescent="0.25">
      <c r="A1042" t="s">
        <v>205</v>
      </c>
      <c r="B1042" t="s">
        <v>211</v>
      </c>
      <c r="C1042" t="s">
        <v>185</v>
      </c>
      <c r="D1042" t="s">
        <v>216</v>
      </c>
      <c r="E1042" t="s">
        <v>231</v>
      </c>
      <c r="F1042" t="s">
        <v>263</v>
      </c>
      <c r="G1042" t="s">
        <v>296</v>
      </c>
      <c r="H1042" s="4"/>
      <c r="I1042" s="1">
        <f t="shared" ca="1" si="70"/>
        <v>1483</v>
      </c>
      <c r="J1042" s="1" t="str">
        <f t="shared" ca="1" si="71"/>
        <v>3. Mayor a 6 meses</v>
      </c>
      <c r="K1042" t="str">
        <f t="shared" si="72"/>
        <v>NO</v>
      </c>
      <c r="L1042" t="s">
        <v>186</v>
      </c>
      <c r="M1042" t="s">
        <v>199</v>
      </c>
      <c r="N1042" t="s">
        <v>188</v>
      </c>
      <c r="O1042" t="s">
        <v>188</v>
      </c>
      <c r="P1042" t="str">
        <f t="shared" si="73"/>
        <v>RICHARD MIGUEL APAZA AGUEROComplianceEVALUACIÓN</v>
      </c>
      <c r="Q1042" t="str">
        <f>BASE[[#This Row],[NombresCalificado]]&amp;BASE[[#This Row],[TipoEvaluacion]]</f>
        <v>RICHARD MIGUEL APAZA AGUEROEVALUACIÓN</v>
      </c>
      <c r="R1042">
        <v>2</v>
      </c>
      <c r="S1042" t="s">
        <v>4</v>
      </c>
      <c r="T1042" t="s">
        <v>21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326</v>
      </c>
    </row>
    <row r="1043" spans="1:31" x14ac:dyDescent="0.25">
      <c r="A1043" t="s">
        <v>205</v>
      </c>
      <c r="B1043" t="s">
        <v>211</v>
      </c>
      <c r="C1043" t="s">
        <v>185</v>
      </c>
      <c r="D1043" t="s">
        <v>216</v>
      </c>
      <c r="E1043" t="s">
        <v>231</v>
      </c>
      <c r="F1043" t="s">
        <v>263</v>
      </c>
      <c r="G1043" t="s">
        <v>296</v>
      </c>
      <c r="H1043" s="4"/>
      <c r="I1043" s="1">
        <f t="shared" ca="1" si="70"/>
        <v>1483</v>
      </c>
      <c r="J1043" s="1" t="str">
        <f t="shared" ca="1" si="71"/>
        <v>3. Mayor a 6 meses</v>
      </c>
      <c r="K1043" t="str">
        <f t="shared" si="72"/>
        <v>NO</v>
      </c>
      <c r="L1043" t="s">
        <v>186</v>
      </c>
      <c r="M1043" t="s">
        <v>199</v>
      </c>
      <c r="N1043" t="s">
        <v>188</v>
      </c>
      <c r="O1043" t="s">
        <v>188</v>
      </c>
      <c r="P1043" t="str">
        <f t="shared" si="73"/>
        <v>RICHARD MIGUEL APAZA AGUEROComplianceEVALUACIÓN</v>
      </c>
      <c r="Q1043" t="str">
        <f>BASE[[#This Row],[NombresCalificado]]&amp;BASE[[#This Row],[TipoEvaluacion]]</f>
        <v>RICHARD MIGUEL APAZA AGUEROEVALUACIÓN</v>
      </c>
      <c r="R1043">
        <v>2</v>
      </c>
      <c r="S1043" t="s">
        <v>4</v>
      </c>
      <c r="T1043" t="s">
        <v>21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326</v>
      </c>
    </row>
    <row r="1044" spans="1:31" x14ac:dyDescent="0.25">
      <c r="A1044" t="s">
        <v>205</v>
      </c>
      <c r="B1044" t="s">
        <v>211</v>
      </c>
      <c r="C1044" t="s">
        <v>185</v>
      </c>
      <c r="D1044" t="s">
        <v>216</v>
      </c>
      <c r="E1044" t="s">
        <v>231</v>
      </c>
      <c r="F1044" t="s">
        <v>263</v>
      </c>
      <c r="G1044" t="s">
        <v>296</v>
      </c>
      <c r="H1044" s="4"/>
      <c r="I1044" s="1">
        <f t="shared" ca="1" si="70"/>
        <v>1483</v>
      </c>
      <c r="J1044" s="1" t="str">
        <f t="shared" ca="1" si="71"/>
        <v>3. Mayor a 6 meses</v>
      </c>
      <c r="K1044" t="str">
        <f t="shared" si="72"/>
        <v>NO</v>
      </c>
      <c r="L1044" t="s">
        <v>186</v>
      </c>
      <c r="M1044" t="s">
        <v>317</v>
      </c>
      <c r="N1044" t="s">
        <v>29</v>
      </c>
      <c r="O1044" t="s">
        <v>29</v>
      </c>
      <c r="P1044" t="str">
        <f t="shared" si="73"/>
        <v>RICHARD MIGUEL APAZA AGUERONegocio bancarioEVALUACIÓN</v>
      </c>
      <c r="Q1044" t="str">
        <f>BASE[[#This Row],[NombresCalificado]]&amp;BASE[[#This Row],[TipoEvaluacion]]</f>
        <v>RICHARD MIGUEL APAZA AGUEROEVALUACIÓN</v>
      </c>
      <c r="R1044">
        <v>3</v>
      </c>
      <c r="S1044" t="s">
        <v>5</v>
      </c>
      <c r="T1044" t="s">
        <v>21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326</v>
      </c>
    </row>
    <row r="1045" spans="1:31" x14ac:dyDescent="0.25">
      <c r="A1045" t="s">
        <v>205</v>
      </c>
      <c r="B1045" t="s">
        <v>211</v>
      </c>
      <c r="C1045" t="s">
        <v>185</v>
      </c>
      <c r="D1045" t="s">
        <v>216</v>
      </c>
      <c r="E1045" t="s">
        <v>231</v>
      </c>
      <c r="F1045" t="s">
        <v>263</v>
      </c>
      <c r="G1045" t="s">
        <v>296</v>
      </c>
      <c r="H1045" s="4"/>
      <c r="I1045" s="1">
        <f t="shared" ca="1" si="70"/>
        <v>1483</v>
      </c>
      <c r="J1045" s="1" t="str">
        <f t="shared" ca="1" si="71"/>
        <v>3. Mayor a 6 meses</v>
      </c>
      <c r="K1045" t="str">
        <f t="shared" si="72"/>
        <v>NO</v>
      </c>
      <c r="L1045" t="s">
        <v>186</v>
      </c>
      <c r="M1045" t="s">
        <v>317</v>
      </c>
      <c r="N1045" t="s">
        <v>29</v>
      </c>
      <c r="O1045" t="s">
        <v>29</v>
      </c>
      <c r="P1045" t="str">
        <f t="shared" si="73"/>
        <v>RICHARD MIGUEL APAZA AGUERONegocio bancarioEVALUACIÓN</v>
      </c>
      <c r="Q1045" t="str">
        <f>BASE[[#This Row],[NombresCalificado]]&amp;BASE[[#This Row],[TipoEvaluacion]]</f>
        <v>RICHARD MIGUEL APAZA AGUEROEVALUACIÓN</v>
      </c>
      <c r="R1045">
        <v>3</v>
      </c>
      <c r="S1045" t="s">
        <v>5</v>
      </c>
      <c r="T1045" t="s">
        <v>21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326</v>
      </c>
    </row>
    <row r="1046" spans="1:31" x14ac:dyDescent="0.25">
      <c r="A1046" t="s">
        <v>205</v>
      </c>
      <c r="B1046" t="s">
        <v>211</v>
      </c>
      <c r="C1046" t="s">
        <v>185</v>
      </c>
      <c r="D1046" t="s">
        <v>216</v>
      </c>
      <c r="E1046" t="s">
        <v>231</v>
      </c>
      <c r="F1046" t="s">
        <v>263</v>
      </c>
      <c r="G1046" t="s">
        <v>296</v>
      </c>
      <c r="H1046" s="4"/>
      <c r="I1046" s="1">
        <f t="shared" ca="1" si="70"/>
        <v>1483</v>
      </c>
      <c r="J1046" s="1" t="str">
        <f t="shared" ca="1" si="71"/>
        <v>3. Mayor a 6 meses</v>
      </c>
      <c r="K1046" t="str">
        <f t="shared" si="72"/>
        <v>NO</v>
      </c>
      <c r="L1046" t="s">
        <v>186</v>
      </c>
      <c r="M1046" t="s">
        <v>316</v>
      </c>
      <c r="N1046" t="s">
        <v>187</v>
      </c>
      <c r="O1046" t="s">
        <v>188</v>
      </c>
      <c r="P1046" t="str">
        <f t="shared" si="73"/>
        <v>RICHARD MIGUEL APAZA AGUEROPlataforma de soluciones BCPEVALUACIÓN</v>
      </c>
      <c r="Q1046" t="str">
        <f>BASE[[#This Row],[NombresCalificado]]&amp;BASE[[#This Row],[TipoEvaluacion]]</f>
        <v>RICHARD MIGUEL APAZA AGUEROEVALUACIÓN</v>
      </c>
      <c r="R1046">
        <v>3</v>
      </c>
      <c r="S1046" t="s">
        <v>5</v>
      </c>
      <c r="T1046" t="s">
        <v>21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326</v>
      </c>
    </row>
    <row r="1047" spans="1:31" x14ac:dyDescent="0.25">
      <c r="A1047" t="s">
        <v>205</v>
      </c>
      <c r="B1047" t="s">
        <v>211</v>
      </c>
      <c r="C1047" t="s">
        <v>185</v>
      </c>
      <c r="D1047" t="s">
        <v>216</v>
      </c>
      <c r="E1047" t="s">
        <v>231</v>
      </c>
      <c r="F1047" t="s">
        <v>263</v>
      </c>
      <c r="G1047" t="s">
        <v>296</v>
      </c>
      <c r="H1047" s="4"/>
      <c r="I1047" s="1">
        <f t="shared" ca="1" si="70"/>
        <v>1483</v>
      </c>
      <c r="J1047" s="1" t="str">
        <f t="shared" ca="1" si="71"/>
        <v>3. Mayor a 6 meses</v>
      </c>
      <c r="K1047" t="str">
        <f t="shared" si="72"/>
        <v>NO</v>
      </c>
      <c r="L1047" t="s">
        <v>186</v>
      </c>
      <c r="M1047" t="s">
        <v>316</v>
      </c>
      <c r="N1047" t="s">
        <v>187</v>
      </c>
      <c r="O1047" t="s">
        <v>188</v>
      </c>
      <c r="P1047" t="str">
        <f t="shared" si="73"/>
        <v>RICHARD MIGUEL APAZA AGUEROPlataforma de soluciones BCPEVALUACIÓN</v>
      </c>
      <c r="Q1047" t="str">
        <f>BASE[[#This Row],[NombresCalificado]]&amp;BASE[[#This Row],[TipoEvaluacion]]</f>
        <v>RICHARD MIGUEL APAZA AGUEROEVALUACIÓN</v>
      </c>
      <c r="R1047">
        <v>3</v>
      </c>
      <c r="S1047" t="s">
        <v>5</v>
      </c>
      <c r="T1047" t="s">
        <v>21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3</v>
      </c>
      <c r="Z1047" s="17" t="str" cm="1">
        <f t="array" ref="Z1047">_xlfn.IFS(Y1047=0,"No evidenciado",Y1047=1,"Novato",Y1047=2,"Principiante avanzado",Y1047=3,"Competente",Y1047=4,"Proficiente",Y1047=5,"Master")</f>
        <v>Competente</v>
      </c>
      <c r="AA1047" s="17">
        <v>3</v>
      </c>
      <c r="AB1047" s="17" t="str" cm="1">
        <f t="array" ref="AB1047">_xlfn.IFS(AA1047=0,"No evidenciado",AA1047=1,"Novato",AA1047=2,"Principiante avanzado",AA1047=3,"Competente",AA1047=4,"Proficiente",AA1047=5,"Master")</f>
        <v>Competente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326</v>
      </c>
    </row>
    <row r="1048" spans="1:31" x14ac:dyDescent="0.25">
      <c r="A1048" t="s">
        <v>205</v>
      </c>
      <c r="B1048" t="s">
        <v>211</v>
      </c>
      <c r="C1048" t="s">
        <v>185</v>
      </c>
      <c r="D1048" t="s">
        <v>216</v>
      </c>
      <c r="E1048" t="s">
        <v>231</v>
      </c>
      <c r="F1048" t="s">
        <v>263</v>
      </c>
      <c r="G1048" t="s">
        <v>296</v>
      </c>
      <c r="H1048" s="4"/>
      <c r="I1048" s="1">
        <f t="shared" ca="1" si="70"/>
        <v>1483</v>
      </c>
      <c r="J1048" s="1" t="str">
        <f t="shared" ca="1" si="71"/>
        <v>3. Mayor a 6 meses</v>
      </c>
      <c r="K1048" t="str">
        <f t="shared" si="72"/>
        <v>NO</v>
      </c>
      <c r="L1048" t="s">
        <v>186</v>
      </c>
      <c r="M1048" t="s">
        <v>315</v>
      </c>
      <c r="N1048" t="s">
        <v>29</v>
      </c>
      <c r="O1048" t="s">
        <v>29</v>
      </c>
      <c r="P1048" t="str">
        <f t="shared" si="73"/>
        <v>RICHARD MIGUEL APAZA AGUEROModeladoEVALUACIÓN</v>
      </c>
      <c r="Q1048" t="str">
        <f>BASE[[#This Row],[NombresCalificado]]&amp;BASE[[#This Row],[TipoEvaluacion]]</f>
        <v>RICHARD MIGUEL APAZA AGUEROEVALUACIÓN</v>
      </c>
      <c r="R1048">
        <v>3</v>
      </c>
      <c r="S1048" t="s">
        <v>5</v>
      </c>
      <c r="T1048" t="s">
        <v>21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3</v>
      </c>
      <c r="Z1048" s="17" t="str" cm="1">
        <f t="array" ref="Z1048">_xlfn.IFS(Y1048=0,"No evidenciado",Y1048=1,"Novato",Y1048=2,"Principiante avanzado",Y1048=3,"Competente",Y1048=4,"Proficiente",Y1048=5,"Master")</f>
        <v>Competente</v>
      </c>
      <c r="AA1048" s="17">
        <v>3</v>
      </c>
      <c r="AB1048" s="17" t="str" cm="1">
        <f t="array" ref="AB1048">_xlfn.IFS(AA1048=0,"No evidenciado",AA1048=1,"Novato",AA1048=2,"Principiante avanzado",AA1048=3,"Competente",AA1048=4,"Proficiente",AA1048=5,"Master")</f>
        <v>Competente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326</v>
      </c>
    </row>
    <row r="1049" spans="1:31" x14ac:dyDescent="0.25">
      <c r="A1049" t="s">
        <v>205</v>
      </c>
      <c r="B1049" t="s">
        <v>211</v>
      </c>
      <c r="C1049" t="s">
        <v>185</v>
      </c>
      <c r="D1049" t="s">
        <v>216</v>
      </c>
      <c r="E1049" t="s">
        <v>231</v>
      </c>
      <c r="F1049" t="s">
        <v>263</v>
      </c>
      <c r="G1049" t="s">
        <v>296</v>
      </c>
      <c r="H1049" s="4"/>
      <c r="I1049" s="1">
        <f t="shared" ca="1" si="70"/>
        <v>1483</v>
      </c>
      <c r="J1049" s="1" t="str">
        <f t="shared" ca="1" si="71"/>
        <v>3. Mayor a 6 meses</v>
      </c>
      <c r="K1049" t="str">
        <f t="shared" si="72"/>
        <v>NO</v>
      </c>
      <c r="L1049" t="s">
        <v>186</v>
      </c>
      <c r="M1049" t="s">
        <v>315</v>
      </c>
      <c r="N1049" t="s">
        <v>29</v>
      </c>
      <c r="O1049" t="s">
        <v>29</v>
      </c>
      <c r="P1049" t="str">
        <f t="shared" si="73"/>
        <v>RICHARD MIGUEL APAZA AGUEROModeladoEVALUACIÓN</v>
      </c>
      <c r="Q1049" t="str">
        <f>BASE[[#This Row],[NombresCalificado]]&amp;BASE[[#This Row],[TipoEvaluacion]]</f>
        <v>RICHARD MIGUEL APAZA AGUEROEVALUACIÓN</v>
      </c>
      <c r="R1049">
        <v>3</v>
      </c>
      <c r="S1049" t="s">
        <v>5</v>
      </c>
      <c r="T1049" t="s">
        <v>21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3</v>
      </c>
      <c r="Z1049" s="17" t="str" cm="1">
        <f t="array" ref="Z1049">_xlfn.IFS(Y1049=0,"No evidenciado",Y1049=1,"Novato",Y1049=2,"Principiante avanzado",Y1049=3,"Competente",Y1049=4,"Proficiente",Y1049=5,"Master")</f>
        <v>Competente</v>
      </c>
      <c r="AA1049" s="17">
        <v>3</v>
      </c>
      <c r="AB1049" s="17" t="str" cm="1">
        <f t="array" ref="AB1049">_xlfn.IFS(AA1049=0,"No evidenciado",AA1049=1,"Novato",AA1049=2,"Principiante avanzado",AA1049=3,"Competente",AA1049=4,"Proficiente",AA1049=5,"Master")</f>
        <v>Competente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326</v>
      </c>
    </row>
    <row r="1050" spans="1:31" x14ac:dyDescent="0.25">
      <c r="A1050" t="s">
        <v>205</v>
      </c>
      <c r="B1050" t="s">
        <v>211</v>
      </c>
      <c r="C1050" t="s">
        <v>185</v>
      </c>
      <c r="D1050" t="s">
        <v>216</v>
      </c>
      <c r="E1050" t="s">
        <v>231</v>
      </c>
      <c r="F1050" t="s">
        <v>263</v>
      </c>
      <c r="G1050" t="s">
        <v>296</v>
      </c>
      <c r="H1050" s="4"/>
      <c r="I1050" s="1">
        <f t="shared" ca="1" si="70"/>
        <v>1483</v>
      </c>
      <c r="J1050" s="1" t="str">
        <f t="shared" ca="1" si="71"/>
        <v>3. Mayor a 6 meses</v>
      </c>
      <c r="K1050" t="str">
        <f t="shared" si="72"/>
        <v>NO</v>
      </c>
      <c r="L1050" t="s">
        <v>186</v>
      </c>
      <c r="M1050" t="s">
        <v>314</v>
      </c>
      <c r="N1050" t="s">
        <v>187</v>
      </c>
      <c r="O1050" t="s">
        <v>188</v>
      </c>
      <c r="P1050" t="str">
        <f t="shared" si="73"/>
        <v>RICHARD MIGUEL APAZA AGUEROSoluciones de industriaEVALUACIÓN</v>
      </c>
      <c r="Q1050" t="str">
        <f>BASE[[#This Row],[NombresCalificado]]&amp;BASE[[#This Row],[TipoEvaluacion]]</f>
        <v>RICHARD MIGUEL APAZA AGUEROEVALUACIÓN</v>
      </c>
      <c r="R1050">
        <v>2</v>
      </c>
      <c r="S1050" t="s">
        <v>4</v>
      </c>
      <c r="T1050" t="s">
        <v>21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3</v>
      </c>
      <c r="Z1050" s="17" t="str" cm="1">
        <f t="array" ref="Z1050">_xlfn.IFS(Y1050=0,"No evidenciado",Y1050=1,"Novato",Y1050=2,"Principiante avanzado",Y1050=3,"Competente",Y1050=4,"Proficiente",Y1050=5,"Master")</f>
        <v>Competente</v>
      </c>
      <c r="AA1050" s="17">
        <v>3</v>
      </c>
      <c r="AB1050" s="17" t="str" cm="1">
        <f t="array" ref="AB1050">_xlfn.IFS(AA1050=0,"No evidenciado",AA1050=1,"Novato",AA1050=2,"Principiante avanzado",AA1050=3,"Competente",AA1050=4,"Proficiente",AA1050=5,"Master")</f>
        <v>Competente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326</v>
      </c>
    </row>
    <row r="1051" spans="1:31" x14ac:dyDescent="0.25">
      <c r="A1051" t="s">
        <v>205</v>
      </c>
      <c r="B1051" t="s">
        <v>211</v>
      </c>
      <c r="C1051" t="s">
        <v>185</v>
      </c>
      <c r="D1051" t="s">
        <v>216</v>
      </c>
      <c r="E1051" t="s">
        <v>231</v>
      </c>
      <c r="F1051" t="s">
        <v>263</v>
      </c>
      <c r="G1051" t="s">
        <v>296</v>
      </c>
      <c r="H1051" s="4"/>
      <c r="I1051" s="1">
        <f t="shared" ca="1" si="70"/>
        <v>1483</v>
      </c>
      <c r="J1051" s="1" t="str">
        <f t="shared" ca="1" si="71"/>
        <v>3. Mayor a 6 meses</v>
      </c>
      <c r="K1051" t="str">
        <f t="shared" si="72"/>
        <v>NO</v>
      </c>
      <c r="L1051" t="s">
        <v>186</v>
      </c>
      <c r="M1051" t="s">
        <v>314</v>
      </c>
      <c r="N1051" t="s">
        <v>187</v>
      </c>
      <c r="O1051" t="s">
        <v>188</v>
      </c>
      <c r="P1051" t="str">
        <f t="shared" si="73"/>
        <v>RICHARD MIGUEL APAZA AGUEROSoluciones de industriaEVALUACIÓN</v>
      </c>
      <c r="Q1051" t="str">
        <f>BASE[[#This Row],[NombresCalificado]]&amp;BASE[[#This Row],[TipoEvaluacion]]</f>
        <v>RICHARD MIGUEL APAZA AGUEROEVALUACIÓN</v>
      </c>
      <c r="R1051">
        <v>2</v>
      </c>
      <c r="S1051" t="s">
        <v>4</v>
      </c>
      <c r="T1051" t="s">
        <v>21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3</v>
      </c>
      <c r="Z1051" s="17" t="str" cm="1">
        <f t="array" ref="Z1051">_xlfn.IFS(Y1051=0,"No evidenciado",Y1051=1,"Novato",Y1051=2,"Principiante avanzado",Y1051=3,"Competente",Y1051=4,"Proficiente",Y1051=5,"Master")</f>
        <v>Competente</v>
      </c>
      <c r="AA1051" s="17">
        <v>3</v>
      </c>
      <c r="AB1051" s="17" t="str" cm="1">
        <f t="array" ref="AB1051">_xlfn.IFS(AA1051=0,"No evidenciado",AA1051=1,"Novato",AA1051=2,"Principiante avanzado",AA1051=3,"Competente",AA1051=4,"Proficiente",AA1051=5,"Master")</f>
        <v>Competente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326</v>
      </c>
    </row>
    <row r="1052" spans="1:31" x14ac:dyDescent="0.25">
      <c r="A1052" t="s">
        <v>205</v>
      </c>
      <c r="B1052" t="s">
        <v>211</v>
      </c>
      <c r="C1052" t="s">
        <v>185</v>
      </c>
      <c r="D1052" t="s">
        <v>216</v>
      </c>
      <c r="E1052" t="s">
        <v>231</v>
      </c>
      <c r="F1052" t="s">
        <v>263</v>
      </c>
      <c r="G1052" t="s">
        <v>296</v>
      </c>
      <c r="H1052" s="4"/>
      <c r="I1052" s="1">
        <f t="shared" ca="1" si="70"/>
        <v>1483</v>
      </c>
      <c r="J1052" s="1" t="str">
        <f t="shared" ca="1" si="71"/>
        <v>3. Mayor a 6 meses</v>
      </c>
      <c r="K1052" t="str">
        <f t="shared" si="72"/>
        <v>NO</v>
      </c>
      <c r="L1052" t="s">
        <v>186</v>
      </c>
      <c r="M1052" t="s">
        <v>197</v>
      </c>
      <c r="N1052" t="s">
        <v>187</v>
      </c>
      <c r="O1052" t="s">
        <v>188</v>
      </c>
      <c r="P1052" t="str">
        <f t="shared" si="73"/>
        <v>RICHARD MIGUEL APAZA AGUEROArquitectura de datos BCPEVALUACIÓN</v>
      </c>
      <c r="Q1052" t="str">
        <f>BASE[[#This Row],[NombresCalificado]]&amp;BASE[[#This Row],[TipoEvaluacion]]</f>
        <v>RICHARD MIGUEL APAZA AGUEROEVALUACIÓN</v>
      </c>
      <c r="R1052">
        <v>3</v>
      </c>
      <c r="S1052" t="s">
        <v>5</v>
      </c>
      <c r="T1052" t="s">
        <v>21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3</v>
      </c>
      <c r="Z1052" s="17" t="str" cm="1">
        <f t="array" ref="Z1052">_xlfn.IFS(Y1052=0,"No evidenciado",Y1052=1,"Novato",Y1052=2,"Principiante avanzado",Y1052=3,"Competente",Y1052=4,"Proficiente",Y1052=5,"Master")</f>
        <v>Competente</v>
      </c>
      <c r="AA1052" s="17">
        <v>3</v>
      </c>
      <c r="AB1052" s="17" t="str" cm="1">
        <f t="array" ref="AB1052">_xlfn.IFS(AA1052=0,"No evidenciado",AA1052=1,"Novato",AA1052=2,"Principiante avanzado",AA1052=3,"Competente",AA1052=4,"Proficiente",AA1052=5,"Master")</f>
        <v>Competente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326</v>
      </c>
    </row>
    <row r="1053" spans="1:31" x14ac:dyDescent="0.25">
      <c r="A1053" t="s">
        <v>205</v>
      </c>
      <c r="B1053" t="s">
        <v>211</v>
      </c>
      <c r="C1053" t="s">
        <v>185</v>
      </c>
      <c r="D1053" t="s">
        <v>216</v>
      </c>
      <c r="E1053" t="s">
        <v>231</v>
      </c>
      <c r="F1053" t="s">
        <v>263</v>
      </c>
      <c r="G1053" t="s">
        <v>296</v>
      </c>
      <c r="H1053" s="4"/>
      <c r="I1053" s="1">
        <f t="shared" ca="1" si="70"/>
        <v>1483</v>
      </c>
      <c r="J1053" s="1" t="str">
        <f t="shared" ca="1" si="71"/>
        <v>3. Mayor a 6 meses</v>
      </c>
      <c r="K1053" t="str">
        <f t="shared" si="72"/>
        <v>NO</v>
      </c>
      <c r="L1053" t="s">
        <v>186</v>
      </c>
      <c r="M1053" t="s">
        <v>197</v>
      </c>
      <c r="N1053" t="s">
        <v>187</v>
      </c>
      <c r="O1053" t="s">
        <v>188</v>
      </c>
      <c r="P1053" t="str">
        <f t="shared" si="73"/>
        <v>RICHARD MIGUEL APAZA AGUEROArquitectura de datos BCPEVALUACIÓN</v>
      </c>
      <c r="Q1053" t="str">
        <f>BASE[[#This Row],[NombresCalificado]]&amp;BASE[[#This Row],[TipoEvaluacion]]</f>
        <v>RICHARD MIGUEL APAZA AGUEROEVALUACIÓN</v>
      </c>
      <c r="R1053">
        <v>3</v>
      </c>
      <c r="S1053" t="s">
        <v>5</v>
      </c>
      <c r="T1053" t="s">
        <v>21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3</v>
      </c>
      <c r="Z1053" s="17" t="str" cm="1">
        <f t="array" ref="Z1053">_xlfn.IFS(Y1053=0,"No evidenciado",Y1053=1,"Novato",Y1053=2,"Principiante avanzado",Y1053=3,"Competente",Y1053=4,"Proficiente",Y1053=5,"Master")</f>
        <v>Competente</v>
      </c>
      <c r="AA1053" s="17">
        <v>3</v>
      </c>
      <c r="AB1053" s="17" t="str" cm="1">
        <f t="array" ref="AB1053">_xlfn.IFS(AA1053=0,"No evidenciado",AA1053=1,"Novato",AA1053=2,"Principiante avanzado",AA1053=3,"Competente",AA1053=4,"Proficiente",AA1053=5,"Master")</f>
        <v>Competente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326</v>
      </c>
    </row>
    <row r="1054" spans="1:31" x14ac:dyDescent="0.25">
      <c r="A1054" t="s">
        <v>205</v>
      </c>
      <c r="B1054" t="s">
        <v>211</v>
      </c>
      <c r="C1054" t="s">
        <v>185</v>
      </c>
      <c r="D1054" t="s">
        <v>216</v>
      </c>
      <c r="E1054" t="s">
        <v>231</v>
      </c>
      <c r="F1054" t="s">
        <v>263</v>
      </c>
      <c r="G1054" t="s">
        <v>296</v>
      </c>
      <c r="H1054" s="4"/>
      <c r="I1054" s="1">
        <f t="shared" ca="1" si="70"/>
        <v>1483</v>
      </c>
      <c r="J1054" s="1" t="str">
        <f t="shared" ca="1" si="71"/>
        <v>3. Mayor a 6 meses</v>
      </c>
      <c r="K1054" t="str">
        <f t="shared" si="72"/>
        <v>NO</v>
      </c>
      <c r="L1054" t="s">
        <v>186</v>
      </c>
      <c r="M1054" t="s">
        <v>313</v>
      </c>
      <c r="N1054" t="s">
        <v>188</v>
      </c>
      <c r="O1054" t="s">
        <v>188</v>
      </c>
      <c r="P1054" t="str">
        <f t="shared" si="73"/>
        <v>RICHARD MIGUEL APAZA AGUEROPatrones de arquitectura tecnológicaEVALUACIÓN</v>
      </c>
      <c r="Q1054" t="str">
        <f>BASE[[#This Row],[NombresCalificado]]&amp;BASE[[#This Row],[TipoEvaluacion]]</f>
        <v>RICHARD MIGUEL APAZA AGUEROEVALUACIÓN</v>
      </c>
      <c r="R1054">
        <v>3</v>
      </c>
      <c r="S1054" t="s">
        <v>5</v>
      </c>
      <c r="T1054" t="s">
        <v>21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3</v>
      </c>
      <c r="Z1054" s="17" t="str" cm="1">
        <f t="array" ref="Z1054">_xlfn.IFS(Y1054=0,"No evidenciado",Y1054=1,"Novato",Y1054=2,"Principiante avanzado",Y1054=3,"Competente",Y1054=4,"Proficiente",Y1054=5,"Master")</f>
        <v>Competente</v>
      </c>
      <c r="AA1054" s="17">
        <v>3</v>
      </c>
      <c r="AB1054" s="17" t="str" cm="1">
        <f t="array" ref="AB1054">_xlfn.IFS(AA1054=0,"No evidenciado",AA1054=1,"Novato",AA1054=2,"Principiante avanzado",AA1054=3,"Competente",AA1054=4,"Proficiente",AA1054=5,"Master")</f>
        <v>Competente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326</v>
      </c>
    </row>
    <row r="1055" spans="1:31" x14ac:dyDescent="0.25">
      <c r="A1055" t="s">
        <v>205</v>
      </c>
      <c r="B1055" t="s">
        <v>211</v>
      </c>
      <c r="C1055" t="s">
        <v>185</v>
      </c>
      <c r="D1055" t="s">
        <v>216</v>
      </c>
      <c r="E1055" t="s">
        <v>231</v>
      </c>
      <c r="F1055" t="s">
        <v>263</v>
      </c>
      <c r="G1055" t="s">
        <v>296</v>
      </c>
      <c r="H1055" s="4"/>
      <c r="I1055" s="1">
        <f t="shared" ca="1" si="70"/>
        <v>1483</v>
      </c>
      <c r="J1055" s="1" t="str">
        <f t="shared" ca="1" si="71"/>
        <v>3. Mayor a 6 meses</v>
      </c>
      <c r="K1055" t="str">
        <f t="shared" si="72"/>
        <v>NO</v>
      </c>
      <c r="L1055" t="s">
        <v>186</v>
      </c>
      <c r="M1055" t="s">
        <v>313</v>
      </c>
      <c r="N1055" t="s">
        <v>188</v>
      </c>
      <c r="O1055" t="s">
        <v>188</v>
      </c>
      <c r="P1055" t="str">
        <f t="shared" si="73"/>
        <v>RICHARD MIGUEL APAZA AGUEROPatrones de arquitectura tecnológicaEVALUACIÓN</v>
      </c>
      <c r="Q1055" t="str">
        <f>BASE[[#This Row],[NombresCalificado]]&amp;BASE[[#This Row],[TipoEvaluacion]]</f>
        <v>RICHARD MIGUEL APAZA AGUEROEVALUACIÓN</v>
      </c>
      <c r="R1055">
        <v>3</v>
      </c>
      <c r="S1055" t="s">
        <v>5</v>
      </c>
      <c r="T1055" t="s">
        <v>21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3</v>
      </c>
      <c r="Z1055" s="17" t="str" cm="1">
        <f t="array" ref="Z1055">_xlfn.IFS(Y1055=0,"No evidenciado",Y1055=1,"Novato",Y1055=2,"Principiante avanzado",Y1055=3,"Competente",Y1055=4,"Proficiente",Y1055=5,"Master")</f>
        <v>Competente</v>
      </c>
      <c r="AA1055" s="17">
        <v>3</v>
      </c>
      <c r="AB1055" s="17" t="str" cm="1">
        <f t="array" ref="AB1055">_xlfn.IFS(AA1055=0,"No evidenciado",AA1055=1,"Novato",AA1055=2,"Principiante avanzado",AA1055=3,"Competente",AA1055=4,"Proficiente",AA1055=5,"Master")</f>
        <v>Competente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326</v>
      </c>
    </row>
    <row r="1056" spans="1:31" x14ac:dyDescent="0.25">
      <c r="A1056" t="s">
        <v>209</v>
      </c>
      <c r="B1056" t="s">
        <v>215</v>
      </c>
      <c r="C1056" t="s">
        <v>185</v>
      </c>
      <c r="D1056" t="s">
        <v>216</v>
      </c>
      <c r="E1056" t="s">
        <v>236</v>
      </c>
      <c r="F1056" t="s">
        <v>268</v>
      </c>
      <c r="G1056" t="s">
        <v>301</v>
      </c>
      <c r="H1056" s="4"/>
      <c r="I1056" s="1">
        <f t="shared" ca="1" si="70"/>
        <v>1483</v>
      </c>
      <c r="J1056" s="1" t="str">
        <f t="shared" ca="1" si="71"/>
        <v>3. Mayor a 6 meses</v>
      </c>
      <c r="K1056" t="str">
        <f t="shared" si="72"/>
        <v>NO</v>
      </c>
      <c r="L1056" t="s">
        <v>186</v>
      </c>
      <c r="M1056" t="s">
        <v>324</v>
      </c>
      <c r="N1056" t="s">
        <v>29</v>
      </c>
      <c r="O1056" t="s">
        <v>29</v>
      </c>
      <c r="P1056" t="str">
        <f t="shared" si="73"/>
        <v>XAVIER ALBERTO GUTIERREZ CORALFrameworks de arquitectura empresarialEVALUACIÓN</v>
      </c>
      <c r="Q1056" t="str">
        <f>BASE[[#This Row],[NombresCalificado]]&amp;BASE[[#This Row],[TipoEvaluacion]]</f>
        <v>XAVIER ALBERTO GUTIERREZ CORALEVALUACIÓN</v>
      </c>
      <c r="R1056">
        <v>3</v>
      </c>
      <c r="S1056" t="s">
        <v>5</v>
      </c>
      <c r="T1056" t="s">
        <v>21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4</v>
      </c>
      <c r="X1056" s="17" t="str" cm="1">
        <f t="array" ref="X1056">_xlfn.IFS(W1056=0,"No evidenciado",W1056=1,"Novato",W1056=2,"Principiante avanzado",W1056=3,"Competente",W1056=4,"Proficiente",W1056=5,"Master")</f>
        <v>Proficiente</v>
      </c>
      <c r="Y1056" s="17">
        <v>3</v>
      </c>
      <c r="Z1056" s="17" t="str" cm="1">
        <f t="array" ref="Z1056">_xlfn.IFS(Y1056=0,"No evidenciado",Y1056=1,"Novato",Y1056=2,"Principiante avanzado",Y1056=3,"Competente",Y1056=4,"Proficiente",Y1056=5,"Master")</f>
        <v>Competente</v>
      </c>
      <c r="AA1056" s="17">
        <v>4</v>
      </c>
      <c r="AB1056" s="17" t="str" cm="1">
        <f t="array" ref="AB1056">_xlfn.IFS(AA1056=0,"No evidenciado",AA1056=1,"Novato",AA1056=2,"Principiante avanzado",AA1056=3,"Competente",AA1056=4,"Proficiente",AA1056=5,"Master")</f>
        <v>Proficiente</v>
      </c>
      <c r="AC1056" s="17">
        <v>3</v>
      </c>
      <c r="AD1056" s="17" t="str" cm="1">
        <f t="array" ref="AD1056">_xlfn.IFS(AC1056=0,"Prenovato",AC1056=1,"Novato",AC1056=2,"Principiante avanzado",AC1056=3,"Competente",AC1056=4,"Proficiente",AC1056=5,"Master")</f>
        <v>Competente</v>
      </c>
      <c r="AE1056" s="17" t="s">
        <v>326</v>
      </c>
    </row>
    <row r="1057" spans="1:31" x14ac:dyDescent="0.25">
      <c r="A1057" t="s">
        <v>209</v>
      </c>
      <c r="B1057" t="s">
        <v>215</v>
      </c>
      <c r="C1057" t="s">
        <v>185</v>
      </c>
      <c r="D1057" t="s">
        <v>216</v>
      </c>
      <c r="E1057" t="s">
        <v>236</v>
      </c>
      <c r="F1057" t="s">
        <v>268</v>
      </c>
      <c r="G1057" t="s">
        <v>301</v>
      </c>
      <c r="H1057" s="4"/>
      <c r="I1057" s="1">
        <f t="shared" ca="1" si="70"/>
        <v>1483</v>
      </c>
      <c r="J1057" s="1" t="str">
        <f t="shared" ca="1" si="71"/>
        <v>3. Mayor a 6 meses</v>
      </c>
      <c r="K1057" t="str">
        <f t="shared" si="72"/>
        <v>NO</v>
      </c>
      <c r="L1057" t="s">
        <v>186</v>
      </c>
      <c r="M1057" t="s">
        <v>321</v>
      </c>
      <c r="N1057" t="s">
        <v>29</v>
      </c>
      <c r="O1057" t="s">
        <v>29</v>
      </c>
      <c r="P1057" t="str">
        <f t="shared" si="73"/>
        <v>XAVIER ALBERTO GUTIERREZ CORALInnovaciónEVALUACIÓN</v>
      </c>
      <c r="Q1057" t="str">
        <f>BASE[[#This Row],[NombresCalificado]]&amp;BASE[[#This Row],[TipoEvaluacion]]</f>
        <v>XAVIER ALBERTO GUTIERREZ CORALEVALUACIÓN</v>
      </c>
      <c r="R1057">
        <v>3</v>
      </c>
      <c r="S1057" t="s">
        <v>5</v>
      </c>
      <c r="T1057" t="s">
        <v>21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4</v>
      </c>
      <c r="X1057" s="17" t="str" cm="1">
        <f t="array" ref="X1057">_xlfn.IFS(W1057=0,"No evidenciado",W1057=1,"Novato",W1057=2,"Principiante avanzado",W1057=3,"Competente",W1057=4,"Proficiente",W1057=5,"Master")</f>
        <v>Proficiente</v>
      </c>
      <c r="Y1057" s="17">
        <v>3</v>
      </c>
      <c r="Z1057" s="17" t="str" cm="1">
        <f t="array" ref="Z1057">_xlfn.IFS(Y1057=0,"No evidenciado",Y1057=1,"Novato",Y1057=2,"Principiante avanzado",Y1057=3,"Competente",Y1057=4,"Proficiente",Y1057=5,"Master")</f>
        <v>Competente</v>
      </c>
      <c r="AA1057" s="17">
        <v>4</v>
      </c>
      <c r="AB1057" s="17" t="str" cm="1">
        <f t="array" ref="AB1057">_xlfn.IFS(AA1057=0,"No evidenciado",AA1057=1,"Novato",AA1057=2,"Principiante avanzado",AA1057=3,"Competente",AA1057=4,"Proficiente",AA1057=5,"Master")</f>
        <v>Proficiente</v>
      </c>
      <c r="AC1057" s="17">
        <v>3</v>
      </c>
      <c r="AD1057" s="17" t="str" cm="1">
        <f t="array" ref="AD1057">_xlfn.IFS(AC1057=0,"Prenovato",AC1057=1,"Novato",AC1057=2,"Principiante avanzado",AC1057=3,"Competente",AC1057=4,"Proficiente",AC1057=5,"Master")</f>
        <v>Competente</v>
      </c>
      <c r="AE1057" s="17" t="s">
        <v>326</v>
      </c>
    </row>
    <row r="1058" spans="1:31" x14ac:dyDescent="0.25">
      <c r="A1058" t="s">
        <v>209</v>
      </c>
      <c r="B1058" t="s">
        <v>215</v>
      </c>
      <c r="C1058" t="s">
        <v>185</v>
      </c>
      <c r="D1058" t="s">
        <v>216</v>
      </c>
      <c r="E1058" t="s">
        <v>236</v>
      </c>
      <c r="F1058" t="s">
        <v>268</v>
      </c>
      <c r="G1058" t="s">
        <v>301</v>
      </c>
      <c r="H1058" s="4"/>
      <c r="I1058" s="1">
        <f t="shared" ca="1" si="70"/>
        <v>1483</v>
      </c>
      <c r="J1058" s="1" t="str">
        <f t="shared" ca="1" si="71"/>
        <v>3. Mayor a 6 meses</v>
      </c>
      <c r="K1058" t="str">
        <f t="shared" si="72"/>
        <v>NO</v>
      </c>
      <c r="L1058" t="s">
        <v>186</v>
      </c>
      <c r="M1058" t="s">
        <v>198</v>
      </c>
      <c r="N1058" t="s">
        <v>187</v>
      </c>
      <c r="O1058" t="s">
        <v>188</v>
      </c>
      <c r="P1058" t="str">
        <f t="shared" si="73"/>
        <v>XAVIER ALBERTO GUTIERREZ CORALCaptura de valorEVALUACIÓN</v>
      </c>
      <c r="Q1058" t="str">
        <f>BASE[[#This Row],[NombresCalificado]]&amp;BASE[[#This Row],[TipoEvaluacion]]</f>
        <v>XAVIER ALBERTO GUTIERREZ CORALEVALUACIÓN</v>
      </c>
      <c r="R1058">
        <v>3</v>
      </c>
      <c r="S1058" t="s">
        <v>5</v>
      </c>
      <c r="T1058" t="s">
        <v>21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4</v>
      </c>
      <c r="X1058" s="17" t="str" cm="1">
        <f t="array" ref="X1058">_xlfn.IFS(W1058=0,"No evidenciado",W1058=1,"Novato",W1058=2,"Principiante avanzado",W1058=3,"Competente",W1058=4,"Proficiente",W1058=5,"Master")</f>
        <v>Proficiente</v>
      </c>
      <c r="Y1058" s="17">
        <v>3</v>
      </c>
      <c r="Z1058" s="17" t="str" cm="1">
        <f t="array" ref="Z1058">_xlfn.IFS(Y1058=0,"No evidenciado",Y1058=1,"Novato",Y1058=2,"Principiante avanzado",Y1058=3,"Competente",Y1058=4,"Proficiente",Y1058=5,"Master")</f>
        <v>Competente</v>
      </c>
      <c r="AA1058" s="17">
        <v>4</v>
      </c>
      <c r="AB1058" s="17" t="str" cm="1">
        <f t="array" ref="AB1058">_xlfn.IFS(AA1058=0,"No evidenciado",AA1058=1,"Novato",AA1058=2,"Principiante avanzado",AA1058=3,"Competente",AA1058=4,"Proficiente",AA1058=5,"Master")</f>
        <v>Proficiente</v>
      </c>
      <c r="AC1058" s="17">
        <v>3</v>
      </c>
      <c r="AD1058" s="17" t="str" cm="1">
        <f t="array" ref="AD1058">_xlfn.IFS(AC1058=0,"Prenovato",AC1058=1,"Novato",AC1058=2,"Principiante avanzado",AC1058=3,"Competente",AC1058=4,"Proficiente",AC1058=5,"Master")</f>
        <v>Competente</v>
      </c>
      <c r="AE1058" s="17" t="s">
        <v>326</v>
      </c>
    </row>
    <row r="1059" spans="1:31" x14ac:dyDescent="0.25">
      <c r="A1059" t="s">
        <v>209</v>
      </c>
      <c r="B1059" t="s">
        <v>215</v>
      </c>
      <c r="C1059" t="s">
        <v>185</v>
      </c>
      <c r="D1059" t="s">
        <v>216</v>
      </c>
      <c r="E1059" t="s">
        <v>236</v>
      </c>
      <c r="F1059" t="s">
        <v>268</v>
      </c>
      <c r="G1059" t="s">
        <v>301</v>
      </c>
      <c r="H1059" s="4"/>
      <c r="I1059" s="1">
        <f t="shared" ca="1" si="70"/>
        <v>1483</v>
      </c>
      <c r="J1059" s="1" t="str">
        <f t="shared" ca="1" si="71"/>
        <v>3. Mayor a 6 meses</v>
      </c>
      <c r="K1059" t="str">
        <f t="shared" si="72"/>
        <v>NO</v>
      </c>
      <c r="L1059" t="s">
        <v>186</v>
      </c>
      <c r="M1059" t="s">
        <v>320</v>
      </c>
      <c r="N1059" t="s">
        <v>188</v>
      </c>
      <c r="O1059" t="s">
        <v>188</v>
      </c>
      <c r="P1059" t="str">
        <f t="shared" si="73"/>
        <v>XAVIER ALBERTO GUTIERREZ CORALGestión de cambiosEVALUACIÓN</v>
      </c>
      <c r="Q1059" t="str">
        <f>BASE[[#This Row],[NombresCalificado]]&amp;BASE[[#This Row],[TipoEvaluacion]]</f>
        <v>XAVIER ALBERTO GUTIERREZ CORALEVALUACIÓN</v>
      </c>
      <c r="R1059">
        <v>2</v>
      </c>
      <c r="S1059" t="s">
        <v>4</v>
      </c>
      <c r="T1059" t="s">
        <v>21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4</v>
      </c>
      <c r="X1059" s="17" t="str" cm="1">
        <f t="array" ref="X1059">_xlfn.IFS(W1059=0,"No evidenciado",W1059=1,"Novato",W1059=2,"Principiante avanzado",W1059=3,"Competente",W1059=4,"Proficiente",W1059=5,"Master")</f>
        <v>Proficiente</v>
      </c>
      <c r="Y1059" s="17">
        <v>3</v>
      </c>
      <c r="Z1059" s="17" t="str" cm="1">
        <f t="array" ref="Z1059">_xlfn.IFS(Y1059=0,"No evidenciado",Y1059=1,"Novato",Y1059=2,"Principiante avanzado",Y1059=3,"Competente",Y1059=4,"Proficiente",Y1059=5,"Master")</f>
        <v>Competente</v>
      </c>
      <c r="AA1059" s="17">
        <v>4</v>
      </c>
      <c r="AB1059" s="17" t="str" cm="1">
        <f t="array" ref="AB1059">_xlfn.IFS(AA1059=0,"No evidenciado",AA1059=1,"Novato",AA1059=2,"Principiante avanzado",AA1059=3,"Competente",AA1059=4,"Proficiente",AA1059=5,"Master")</f>
        <v>Proficiente</v>
      </c>
      <c r="AC1059" s="17">
        <v>3</v>
      </c>
      <c r="AD1059" s="17" t="str" cm="1">
        <f t="array" ref="AD1059">_xlfn.IFS(AC1059=0,"Prenovato",AC1059=1,"Novato",AC1059=2,"Principiante avanzado",AC1059=3,"Competente",AC1059=4,"Proficiente",AC1059=5,"Master")</f>
        <v>Competente</v>
      </c>
      <c r="AE1059" s="17" t="s">
        <v>326</v>
      </c>
    </row>
    <row r="1060" spans="1:31" x14ac:dyDescent="0.25">
      <c r="A1060" t="s">
        <v>209</v>
      </c>
      <c r="B1060" t="s">
        <v>215</v>
      </c>
      <c r="C1060" t="s">
        <v>185</v>
      </c>
      <c r="D1060" t="s">
        <v>216</v>
      </c>
      <c r="E1060" t="s">
        <v>236</v>
      </c>
      <c r="F1060" t="s">
        <v>268</v>
      </c>
      <c r="G1060" t="s">
        <v>301</v>
      </c>
      <c r="H1060" s="4"/>
      <c r="I1060" s="1">
        <f t="shared" ca="1" si="70"/>
        <v>1483</v>
      </c>
      <c r="J1060" s="1" t="str">
        <f t="shared" ca="1" si="71"/>
        <v>3. Mayor a 6 meses</v>
      </c>
      <c r="K1060" t="str">
        <f t="shared" si="72"/>
        <v>NO</v>
      </c>
      <c r="L1060" t="s">
        <v>186</v>
      </c>
      <c r="M1060" t="s">
        <v>319</v>
      </c>
      <c r="N1060" t="s">
        <v>187</v>
      </c>
      <c r="O1060" t="s">
        <v>188</v>
      </c>
      <c r="P1060" t="str">
        <f t="shared" si="73"/>
        <v>XAVIER ALBERTO GUTIERREZ CORALStory TellingEVALUACIÓN</v>
      </c>
      <c r="Q1060" t="str">
        <f>BASE[[#This Row],[NombresCalificado]]&amp;BASE[[#This Row],[TipoEvaluacion]]</f>
        <v>XAVIER ALBERTO GUTIERREZ CORALEVALUACIÓN</v>
      </c>
      <c r="R1060">
        <v>4</v>
      </c>
      <c r="S1060" t="s">
        <v>7</v>
      </c>
      <c r="T1060" t="s">
        <v>21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4</v>
      </c>
      <c r="X1060" s="17" t="str" cm="1">
        <f t="array" ref="X1060">_xlfn.IFS(W1060=0,"No evidenciado",W1060=1,"Novato",W1060=2,"Principiante avanzado",W1060=3,"Competente",W1060=4,"Proficiente",W1060=5,"Master")</f>
        <v>Proficiente</v>
      </c>
      <c r="Y1060" s="17">
        <v>3</v>
      </c>
      <c r="Z1060" s="17" t="str" cm="1">
        <f t="array" ref="Z1060">_xlfn.IFS(Y1060=0,"No evidenciado",Y1060=1,"Novato",Y1060=2,"Principiante avanzado",Y1060=3,"Competente",Y1060=4,"Proficiente",Y1060=5,"Master")</f>
        <v>Competente</v>
      </c>
      <c r="AA1060" s="17">
        <v>4</v>
      </c>
      <c r="AB1060" s="17" t="str" cm="1">
        <f t="array" ref="AB1060">_xlfn.IFS(AA1060=0,"No evidenciado",AA1060=1,"Novato",AA1060=2,"Principiante avanzado",AA1060=3,"Competente",AA1060=4,"Proficiente",AA1060=5,"Master")</f>
        <v>Proficiente</v>
      </c>
      <c r="AC1060" s="17">
        <v>3</v>
      </c>
      <c r="AD1060" s="17" t="str" cm="1">
        <f t="array" ref="AD1060">_xlfn.IFS(AC1060=0,"Prenovato",AC1060=1,"Novato",AC1060=2,"Principiante avanzado",AC1060=3,"Competente",AC1060=4,"Proficiente",AC1060=5,"Master")</f>
        <v>Competente</v>
      </c>
      <c r="AE1060" s="17" t="s">
        <v>326</v>
      </c>
    </row>
    <row r="1061" spans="1:31" x14ac:dyDescent="0.25">
      <c r="A1061" t="s">
        <v>209</v>
      </c>
      <c r="B1061" t="s">
        <v>215</v>
      </c>
      <c r="C1061" t="s">
        <v>185</v>
      </c>
      <c r="D1061" t="s">
        <v>216</v>
      </c>
      <c r="E1061" t="s">
        <v>236</v>
      </c>
      <c r="F1061" t="s">
        <v>268</v>
      </c>
      <c r="G1061" t="s">
        <v>301</v>
      </c>
      <c r="H1061" s="4"/>
      <c r="I1061" s="1">
        <f t="shared" ca="1" si="70"/>
        <v>1483</v>
      </c>
      <c r="J1061" s="1" t="str">
        <f t="shared" ca="1" si="71"/>
        <v>3. Mayor a 6 meses</v>
      </c>
      <c r="K1061" t="str">
        <f t="shared" si="72"/>
        <v>NO</v>
      </c>
      <c r="L1061" t="s">
        <v>186</v>
      </c>
      <c r="M1061" t="s">
        <v>323</v>
      </c>
      <c r="N1061" t="s">
        <v>188</v>
      </c>
      <c r="O1061" t="s">
        <v>188</v>
      </c>
      <c r="P1061" t="str">
        <f t="shared" si="73"/>
        <v>XAVIER ALBERTO GUTIERREZ CORALPrincipios de seguridadEVALUACIÓN</v>
      </c>
      <c r="Q1061" t="str">
        <f>BASE[[#This Row],[NombresCalificado]]&amp;BASE[[#This Row],[TipoEvaluacion]]</f>
        <v>XAVIER ALBERTO GUTIERREZ CORALEVALUACIÓN</v>
      </c>
      <c r="R1061">
        <v>2</v>
      </c>
      <c r="S1061" t="s">
        <v>4</v>
      </c>
      <c r="T1061" t="s">
        <v>21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4</v>
      </c>
      <c r="X1061" s="17" t="str" cm="1">
        <f t="array" ref="X1061">_xlfn.IFS(W1061=0,"No evidenciado",W1061=1,"Novato",W1061=2,"Principiante avanzado",W1061=3,"Competente",W1061=4,"Proficiente",W1061=5,"Master")</f>
        <v>Proficiente</v>
      </c>
      <c r="Y1061" s="17">
        <v>3</v>
      </c>
      <c r="Z1061" s="17" t="str" cm="1">
        <f t="array" ref="Z1061">_xlfn.IFS(Y1061=0,"No evidenciado",Y1061=1,"Novato",Y1061=2,"Principiante avanzado",Y1061=3,"Competente",Y1061=4,"Proficiente",Y1061=5,"Master")</f>
        <v>Competente</v>
      </c>
      <c r="AA1061" s="17">
        <v>4</v>
      </c>
      <c r="AB1061" s="17" t="str" cm="1">
        <f t="array" ref="AB1061">_xlfn.IFS(AA1061=0,"No evidenciado",AA1061=1,"Novato",AA1061=2,"Principiante avanzado",AA1061=3,"Competente",AA1061=4,"Proficiente",AA1061=5,"Master")</f>
        <v>Proficiente</v>
      </c>
      <c r="AC1061" s="17">
        <v>3</v>
      </c>
      <c r="AD1061" s="17" t="str" cm="1">
        <f t="array" ref="AD1061">_xlfn.IFS(AC1061=0,"Prenovato",AC1061=1,"Novato",AC1061=2,"Principiante avanzado",AC1061=3,"Competente",AC1061=4,"Proficiente",AC1061=5,"Master")</f>
        <v>Competente</v>
      </c>
      <c r="AE1061" s="17" t="s">
        <v>326</v>
      </c>
    </row>
    <row r="1062" spans="1:31" x14ac:dyDescent="0.25">
      <c r="A1062" t="s">
        <v>209</v>
      </c>
      <c r="B1062" t="s">
        <v>215</v>
      </c>
      <c r="C1062" t="s">
        <v>185</v>
      </c>
      <c r="D1062" t="s">
        <v>216</v>
      </c>
      <c r="E1062" t="s">
        <v>236</v>
      </c>
      <c r="F1062" t="s">
        <v>268</v>
      </c>
      <c r="G1062" t="s">
        <v>301</v>
      </c>
      <c r="H1062" s="4"/>
      <c r="I1062" s="1">
        <f t="shared" ca="1" si="70"/>
        <v>1483</v>
      </c>
      <c r="J1062" s="1" t="str">
        <f t="shared" ca="1" si="71"/>
        <v>3. Mayor a 6 meses</v>
      </c>
      <c r="K1062" t="str">
        <f t="shared" si="72"/>
        <v>NO</v>
      </c>
      <c r="L1062" t="s">
        <v>186</v>
      </c>
      <c r="M1062" t="s">
        <v>322</v>
      </c>
      <c r="N1062" t="s">
        <v>29</v>
      </c>
      <c r="O1062" t="s">
        <v>29</v>
      </c>
      <c r="P1062" t="str">
        <f t="shared" si="73"/>
        <v>XAVIER ALBERTO GUTIERREZ CORALModelos BancariosEVALUACIÓN</v>
      </c>
      <c r="Q1062" t="str">
        <f>BASE[[#This Row],[NombresCalificado]]&amp;BASE[[#This Row],[TipoEvaluacion]]</f>
        <v>XAVIER ALBERTO GUTIERREZ CORALEVALUACIÓN</v>
      </c>
      <c r="R1062">
        <v>4</v>
      </c>
      <c r="S1062" t="s">
        <v>7</v>
      </c>
      <c r="T1062" t="s">
        <v>21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4</v>
      </c>
      <c r="X1062" s="17" t="str" cm="1">
        <f t="array" ref="X1062">_xlfn.IFS(W1062=0,"No evidenciado",W1062=1,"Novato",W1062=2,"Principiante avanzado",W1062=3,"Competente",W1062=4,"Proficiente",W1062=5,"Master")</f>
        <v>Proficiente</v>
      </c>
      <c r="Y1062" s="17">
        <v>3</v>
      </c>
      <c r="Z1062" s="17" t="str" cm="1">
        <f t="array" ref="Z1062">_xlfn.IFS(Y1062=0,"No evidenciado",Y1062=1,"Novato",Y1062=2,"Principiante avanzado",Y1062=3,"Competente",Y1062=4,"Proficiente",Y1062=5,"Master")</f>
        <v>Competente</v>
      </c>
      <c r="AA1062" s="17">
        <v>4</v>
      </c>
      <c r="AB1062" s="17" t="str" cm="1">
        <f t="array" ref="AB1062">_xlfn.IFS(AA1062=0,"No evidenciado",AA1062=1,"Novato",AA1062=2,"Principiante avanzado",AA1062=3,"Competente",AA1062=4,"Proficiente",AA1062=5,"Master")</f>
        <v>Proficiente</v>
      </c>
      <c r="AC1062" s="17">
        <v>3</v>
      </c>
      <c r="AD1062" s="17" t="str" cm="1">
        <f t="array" ref="AD1062">_xlfn.IFS(AC1062=0,"Prenovato",AC1062=1,"Novato",AC1062=2,"Principiante avanzado",AC1062=3,"Competente",AC1062=4,"Proficiente",AC1062=5,"Master")</f>
        <v>Competente</v>
      </c>
      <c r="AE1062" s="17" t="s">
        <v>326</v>
      </c>
    </row>
    <row r="1063" spans="1:31" x14ac:dyDescent="0.25">
      <c r="A1063" t="s">
        <v>209</v>
      </c>
      <c r="B1063" t="s">
        <v>215</v>
      </c>
      <c r="C1063" t="s">
        <v>185</v>
      </c>
      <c r="D1063" t="s">
        <v>216</v>
      </c>
      <c r="E1063" t="s">
        <v>236</v>
      </c>
      <c r="F1063" t="s">
        <v>268</v>
      </c>
      <c r="G1063" t="s">
        <v>301</v>
      </c>
      <c r="H1063" s="4"/>
      <c r="I1063" s="1">
        <f t="shared" ca="1" si="70"/>
        <v>1483</v>
      </c>
      <c r="J1063" s="1" t="str">
        <f t="shared" ca="1" si="71"/>
        <v>3. Mayor a 6 meses</v>
      </c>
      <c r="K1063" t="str">
        <f t="shared" si="72"/>
        <v>NO</v>
      </c>
      <c r="L1063" t="s">
        <v>186</v>
      </c>
      <c r="M1063" t="s">
        <v>314</v>
      </c>
      <c r="N1063" t="s">
        <v>187</v>
      </c>
      <c r="O1063" t="s">
        <v>188</v>
      </c>
      <c r="P1063" t="str">
        <f t="shared" si="73"/>
        <v>XAVIER ALBERTO GUTIERREZ CORALSoluciones de industriaEVALUACIÓN</v>
      </c>
      <c r="Q1063" t="str">
        <f>BASE[[#This Row],[NombresCalificado]]&amp;BASE[[#This Row],[TipoEvaluacion]]</f>
        <v>XAVIER ALBERTO GUTIERREZ CORALEVALUACIÓN</v>
      </c>
      <c r="R1063">
        <v>4</v>
      </c>
      <c r="S1063" t="s">
        <v>7</v>
      </c>
      <c r="T1063" t="s">
        <v>21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4</v>
      </c>
      <c r="X1063" s="17" t="str" cm="1">
        <f t="array" ref="X1063">_xlfn.IFS(W1063=0,"No evidenciado",W1063=1,"Novato",W1063=2,"Principiante avanzado",W1063=3,"Competente",W1063=4,"Proficiente",W1063=5,"Master")</f>
        <v>Proficiente</v>
      </c>
      <c r="Y1063" s="17">
        <v>3</v>
      </c>
      <c r="Z1063" s="17" t="str" cm="1">
        <f t="array" ref="Z1063">_xlfn.IFS(Y1063=0,"No evidenciado",Y1063=1,"Novato",Y1063=2,"Principiante avanzado",Y1063=3,"Competente",Y1063=4,"Proficiente",Y1063=5,"Master")</f>
        <v>Competente</v>
      </c>
      <c r="AA1063" s="17">
        <v>4</v>
      </c>
      <c r="AB1063" s="17" t="str" cm="1">
        <f t="array" ref="AB1063">_xlfn.IFS(AA1063=0,"No evidenciado",AA1063=1,"Novato",AA1063=2,"Principiante avanzado",AA1063=3,"Competente",AA1063=4,"Proficiente",AA1063=5,"Master")</f>
        <v>Proficiente</v>
      </c>
      <c r="AC1063" s="17">
        <v>3</v>
      </c>
      <c r="AD1063" s="17" t="str" cm="1">
        <f t="array" ref="AD1063">_xlfn.IFS(AC1063=0,"Prenovato",AC1063=1,"Novato",AC1063=2,"Principiante avanzado",AC1063=3,"Competente",AC1063=4,"Proficiente",AC1063=5,"Master")</f>
        <v>Competente</v>
      </c>
      <c r="AE1063" s="17" t="s">
        <v>326</v>
      </c>
    </row>
    <row r="1064" spans="1:31" x14ac:dyDescent="0.25">
      <c r="A1064" t="s">
        <v>209</v>
      </c>
      <c r="B1064" t="s">
        <v>215</v>
      </c>
      <c r="C1064" t="s">
        <v>185</v>
      </c>
      <c r="D1064" t="s">
        <v>216</v>
      </c>
      <c r="E1064" t="s">
        <v>236</v>
      </c>
      <c r="F1064" t="s">
        <v>268</v>
      </c>
      <c r="G1064" t="s">
        <v>301</v>
      </c>
      <c r="H1064" s="4"/>
      <c r="I1064" s="1">
        <f t="shared" ca="1" si="70"/>
        <v>1483</v>
      </c>
      <c r="J1064" s="1" t="str">
        <f t="shared" ca="1" si="71"/>
        <v>3. Mayor a 6 meses</v>
      </c>
      <c r="K1064" t="str">
        <f t="shared" si="72"/>
        <v>NO</v>
      </c>
      <c r="L1064" t="s">
        <v>186</v>
      </c>
      <c r="M1064" t="s">
        <v>313</v>
      </c>
      <c r="N1064" t="s">
        <v>188</v>
      </c>
      <c r="O1064" t="s">
        <v>188</v>
      </c>
      <c r="P1064" t="str">
        <f t="shared" si="73"/>
        <v>XAVIER ALBERTO GUTIERREZ CORALPatrones de arquitectura tecnológicaEVALUACIÓN</v>
      </c>
      <c r="Q1064" t="str">
        <f>BASE[[#This Row],[NombresCalificado]]&amp;BASE[[#This Row],[TipoEvaluacion]]</f>
        <v>XAVIER ALBERTO GUTIERREZ CORALEVALUACIÓN</v>
      </c>
      <c r="R1064">
        <v>3</v>
      </c>
      <c r="S1064" t="s">
        <v>5</v>
      </c>
      <c r="T1064" t="s">
        <v>21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4</v>
      </c>
      <c r="X1064" s="17" t="str" cm="1">
        <f t="array" ref="X1064">_xlfn.IFS(W1064=0,"No evidenciado",W1064=1,"Novato",W1064=2,"Principiante avanzado",W1064=3,"Competente",W1064=4,"Proficiente",W1064=5,"Master")</f>
        <v>Proficiente</v>
      </c>
      <c r="Y1064" s="17">
        <v>3</v>
      </c>
      <c r="Z1064" s="17" t="str" cm="1">
        <f t="array" ref="Z1064">_xlfn.IFS(Y1064=0,"No evidenciado",Y1064=1,"Novato",Y1064=2,"Principiante avanzado",Y1064=3,"Competente",Y1064=4,"Proficiente",Y1064=5,"Master")</f>
        <v>Competente</v>
      </c>
      <c r="AA1064" s="17">
        <v>4</v>
      </c>
      <c r="AB1064" s="17" t="str" cm="1">
        <f t="array" ref="AB1064">_xlfn.IFS(AA1064=0,"No evidenciado",AA1064=1,"Novato",AA1064=2,"Principiante avanzado",AA1064=3,"Competente",AA1064=4,"Proficiente",AA1064=5,"Master")</f>
        <v>Proficiente</v>
      </c>
      <c r="AC1064" s="17">
        <v>3</v>
      </c>
      <c r="AD1064" s="17" t="str" cm="1">
        <f t="array" ref="AD1064">_xlfn.IFS(AC1064=0,"Prenovato",AC1064=1,"Novato",AC1064=2,"Principiante avanzado",AC1064=3,"Competente",AC1064=4,"Proficiente",AC1064=5,"Master")</f>
        <v>Competente</v>
      </c>
      <c r="AE1064" s="17" t="s">
        <v>326</v>
      </c>
    </row>
    <row r="1065" spans="1:31" x14ac:dyDescent="0.25">
      <c r="A1065" t="s">
        <v>209</v>
      </c>
      <c r="B1065" t="s">
        <v>215</v>
      </c>
      <c r="C1065" t="s">
        <v>185</v>
      </c>
      <c r="D1065" t="s">
        <v>216</v>
      </c>
      <c r="E1065" t="s">
        <v>236</v>
      </c>
      <c r="F1065" t="s">
        <v>268</v>
      </c>
      <c r="G1065" t="s">
        <v>301</v>
      </c>
      <c r="H1065" s="4"/>
      <c r="I1065" s="1">
        <f t="shared" ca="1" si="70"/>
        <v>1483</v>
      </c>
      <c r="J1065" s="1" t="str">
        <f t="shared" ca="1" si="71"/>
        <v>3. Mayor a 6 meses</v>
      </c>
      <c r="K1065" t="str">
        <f t="shared" si="72"/>
        <v>NO</v>
      </c>
      <c r="L1065" t="s">
        <v>186</v>
      </c>
      <c r="M1065" t="s">
        <v>193</v>
      </c>
      <c r="N1065" t="s">
        <v>188</v>
      </c>
      <c r="O1065" t="s">
        <v>188</v>
      </c>
      <c r="P1065" t="str">
        <f t="shared" si="73"/>
        <v>XAVIER ALBERTO GUTIERREZ CORALCloudEVALUACIÓN</v>
      </c>
      <c r="Q1065" t="str">
        <f>BASE[[#This Row],[NombresCalificado]]&amp;BASE[[#This Row],[TipoEvaluacion]]</f>
        <v>XAVIER ALBERTO GUTIERREZ CORALEVALUACIÓN</v>
      </c>
      <c r="R1065">
        <v>2</v>
      </c>
      <c r="S1065" t="s">
        <v>4</v>
      </c>
      <c r="T1065" t="s">
        <v>21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4</v>
      </c>
      <c r="X1065" s="17" t="str" cm="1">
        <f t="array" ref="X1065">_xlfn.IFS(W1065=0,"No evidenciado",W1065=1,"Novato",W1065=2,"Principiante avanzado",W1065=3,"Competente",W1065=4,"Proficiente",W1065=5,"Master")</f>
        <v>Proficiente</v>
      </c>
      <c r="Y1065" s="17">
        <v>3</v>
      </c>
      <c r="Z1065" s="17" t="str" cm="1">
        <f t="array" ref="Z1065">_xlfn.IFS(Y1065=0,"No evidenciado",Y1065=1,"Novato",Y1065=2,"Principiante avanzado",Y1065=3,"Competente",Y1065=4,"Proficiente",Y1065=5,"Master")</f>
        <v>Competente</v>
      </c>
      <c r="AA1065" s="17">
        <v>4</v>
      </c>
      <c r="AB1065" s="17" t="str" cm="1">
        <f t="array" ref="AB1065">_xlfn.IFS(AA1065=0,"No evidenciado",AA1065=1,"Novato",AA1065=2,"Principiante avanzado",AA1065=3,"Competente",AA1065=4,"Proficiente",AA1065=5,"Master")</f>
        <v>Proficiente</v>
      </c>
      <c r="AC1065" s="17">
        <v>3</v>
      </c>
      <c r="AD1065" s="17" t="str" cm="1">
        <f t="array" ref="AD1065">_xlfn.IFS(AC1065=0,"Prenovato",AC1065=1,"Novato",AC1065=2,"Principiante avanzado",AC1065=3,"Competente",AC1065=4,"Proficiente",AC1065=5,"Master")</f>
        <v>Competente</v>
      </c>
      <c r="AE1065" s="17" t="s">
        <v>326</v>
      </c>
    </row>
    <row r="1066" spans="1:31" x14ac:dyDescent="0.25">
      <c r="A1066" t="s">
        <v>209</v>
      </c>
      <c r="B1066" t="s">
        <v>215</v>
      </c>
      <c r="C1066" t="s">
        <v>185</v>
      </c>
      <c r="D1066" t="s">
        <v>216</v>
      </c>
      <c r="E1066" t="s">
        <v>236</v>
      </c>
      <c r="F1066" t="s">
        <v>268</v>
      </c>
      <c r="G1066" t="s">
        <v>301</v>
      </c>
      <c r="H1066" s="4"/>
      <c r="I1066" s="1">
        <f t="shared" ca="1" si="70"/>
        <v>1483</v>
      </c>
      <c r="J1066" s="1" t="str">
        <f t="shared" ca="1" si="71"/>
        <v>3. Mayor a 6 meses</v>
      </c>
      <c r="K1066" t="str">
        <f t="shared" si="72"/>
        <v>NO</v>
      </c>
      <c r="L1066" t="s">
        <v>186</v>
      </c>
      <c r="M1066" t="s">
        <v>197</v>
      </c>
      <c r="N1066" t="s">
        <v>187</v>
      </c>
      <c r="O1066" t="s">
        <v>188</v>
      </c>
      <c r="P1066" t="str">
        <f t="shared" si="73"/>
        <v>XAVIER ALBERTO GUTIERREZ CORALArquitectura de datos BCPEVALUACIÓN</v>
      </c>
      <c r="Q1066" t="str">
        <f>BASE[[#This Row],[NombresCalificado]]&amp;BASE[[#This Row],[TipoEvaluacion]]</f>
        <v>XAVIER ALBERTO GUTIERREZ CORALEVALUACIÓN</v>
      </c>
      <c r="R1066">
        <v>3</v>
      </c>
      <c r="S1066" t="s">
        <v>5</v>
      </c>
      <c r="T1066" t="s">
        <v>21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4</v>
      </c>
      <c r="X1066" s="17" t="str" cm="1">
        <f t="array" ref="X1066">_xlfn.IFS(W1066=0,"No evidenciado",W1066=1,"Novato",W1066=2,"Principiante avanzado",W1066=3,"Competente",W1066=4,"Proficiente",W1066=5,"Master")</f>
        <v>Proficiente</v>
      </c>
      <c r="Y1066" s="17">
        <v>3</v>
      </c>
      <c r="Z1066" s="17" t="str" cm="1">
        <f t="array" ref="Z1066">_xlfn.IFS(Y1066=0,"No evidenciado",Y1066=1,"Novato",Y1066=2,"Principiante avanzado",Y1066=3,"Competente",Y1066=4,"Proficiente",Y1066=5,"Master")</f>
        <v>Competente</v>
      </c>
      <c r="AA1066" s="17">
        <v>4</v>
      </c>
      <c r="AB1066" s="17" t="str" cm="1">
        <f t="array" ref="AB1066">_xlfn.IFS(AA1066=0,"No evidenciado",AA1066=1,"Novato",AA1066=2,"Principiante avanzado",AA1066=3,"Competente",AA1066=4,"Proficiente",AA1066=5,"Master")</f>
        <v>Proficiente</v>
      </c>
      <c r="AC1066" s="17">
        <v>3</v>
      </c>
      <c r="AD1066" s="17" t="str" cm="1">
        <f t="array" ref="AD1066">_xlfn.IFS(AC1066=0,"Prenovato",AC1066=1,"Novato",AC1066=2,"Principiante avanzado",AC1066=3,"Competente",AC1066=4,"Proficiente",AC1066=5,"Master")</f>
        <v>Competente</v>
      </c>
      <c r="AE1066" s="17" t="s">
        <v>326</v>
      </c>
    </row>
    <row r="1067" spans="1:31" x14ac:dyDescent="0.25">
      <c r="A1067" t="s">
        <v>209</v>
      </c>
      <c r="B1067" t="s">
        <v>215</v>
      </c>
      <c r="C1067" t="s">
        <v>185</v>
      </c>
      <c r="D1067" t="s">
        <v>216</v>
      </c>
      <c r="E1067" t="s">
        <v>236</v>
      </c>
      <c r="F1067" t="s">
        <v>268</v>
      </c>
      <c r="G1067" t="s">
        <v>301</v>
      </c>
      <c r="H1067" s="4"/>
      <c r="I1067" s="1">
        <f t="shared" ca="1" si="70"/>
        <v>1483</v>
      </c>
      <c r="J1067" s="1" t="str">
        <f t="shared" ca="1" si="71"/>
        <v>3. Mayor a 6 meses</v>
      </c>
      <c r="K1067" t="str">
        <f t="shared" si="72"/>
        <v>NO</v>
      </c>
      <c r="L1067" t="s">
        <v>186</v>
      </c>
      <c r="M1067" t="s">
        <v>316</v>
      </c>
      <c r="N1067" t="s">
        <v>187</v>
      </c>
      <c r="O1067" t="s">
        <v>188</v>
      </c>
      <c r="P1067" t="str">
        <f t="shared" si="73"/>
        <v>XAVIER ALBERTO GUTIERREZ CORALPlataforma de soluciones BCPEVALUACIÓN</v>
      </c>
      <c r="Q1067" t="str">
        <f>BASE[[#This Row],[NombresCalificado]]&amp;BASE[[#This Row],[TipoEvaluacion]]</f>
        <v>XAVIER ALBERTO GUTIERREZ CORALEVALUACIÓN</v>
      </c>
      <c r="R1067">
        <v>4</v>
      </c>
      <c r="S1067" t="s">
        <v>7</v>
      </c>
      <c r="T1067" t="s">
        <v>21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4</v>
      </c>
      <c r="X1067" s="17" t="str" cm="1">
        <f t="array" ref="X1067">_xlfn.IFS(W1067=0,"No evidenciado",W1067=1,"Novato",W1067=2,"Principiante avanzado",W1067=3,"Competente",W1067=4,"Proficiente",W1067=5,"Master")</f>
        <v>Proficiente</v>
      </c>
      <c r="Y1067" s="17">
        <v>3</v>
      </c>
      <c r="Z1067" s="17" t="str" cm="1">
        <f t="array" ref="Z1067">_xlfn.IFS(Y1067=0,"No evidenciado",Y1067=1,"Novato",Y1067=2,"Principiante avanzado",Y1067=3,"Competente",Y1067=4,"Proficiente",Y1067=5,"Master")</f>
        <v>Competente</v>
      </c>
      <c r="AA1067" s="17">
        <v>4</v>
      </c>
      <c r="AB1067" s="17" t="str" cm="1">
        <f t="array" ref="AB1067">_xlfn.IFS(AA1067=0,"No evidenciado",AA1067=1,"Novato",AA1067=2,"Principiante avanzado",AA1067=3,"Competente",AA1067=4,"Proficiente",AA1067=5,"Master")</f>
        <v>Proficiente</v>
      </c>
      <c r="AC1067" s="17">
        <v>3</v>
      </c>
      <c r="AD1067" s="17" t="str" cm="1">
        <f t="array" ref="AD1067">_xlfn.IFS(AC1067=0,"Prenovato",AC1067=1,"Novato",AC1067=2,"Principiante avanzado",AC1067=3,"Competente",AC1067=4,"Proficiente",AC1067=5,"Master")</f>
        <v>Competente</v>
      </c>
      <c r="AE1067" s="17" t="s">
        <v>326</v>
      </c>
    </row>
    <row r="1068" spans="1:31" x14ac:dyDescent="0.25">
      <c r="A1068" t="s">
        <v>209</v>
      </c>
      <c r="B1068" t="s">
        <v>215</v>
      </c>
      <c r="C1068" t="s">
        <v>185</v>
      </c>
      <c r="D1068" t="s">
        <v>216</v>
      </c>
      <c r="E1068" t="s">
        <v>236</v>
      </c>
      <c r="F1068" t="s">
        <v>268</v>
      </c>
      <c r="G1068" t="s">
        <v>301</v>
      </c>
      <c r="H1068" s="4"/>
      <c r="I1068" s="1">
        <f t="shared" ca="1" si="70"/>
        <v>1483</v>
      </c>
      <c r="J1068" s="1" t="str">
        <f t="shared" ca="1" si="71"/>
        <v>3. Mayor a 6 meses</v>
      </c>
      <c r="K1068" t="str">
        <f t="shared" si="72"/>
        <v>NO</v>
      </c>
      <c r="L1068" t="s">
        <v>186</v>
      </c>
      <c r="M1068" t="s">
        <v>315</v>
      </c>
      <c r="N1068" t="s">
        <v>29</v>
      </c>
      <c r="O1068" t="s">
        <v>29</v>
      </c>
      <c r="P1068" t="str">
        <f t="shared" si="73"/>
        <v>XAVIER ALBERTO GUTIERREZ CORALModeladoEVALUACIÓN</v>
      </c>
      <c r="Q1068" t="str">
        <f>BASE[[#This Row],[NombresCalificado]]&amp;BASE[[#This Row],[TipoEvaluacion]]</f>
        <v>XAVIER ALBERTO GUTIERREZ CORALEVALUACIÓN</v>
      </c>
      <c r="R1068">
        <v>3</v>
      </c>
      <c r="S1068" t="s">
        <v>5</v>
      </c>
      <c r="T1068" t="s">
        <v>21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4</v>
      </c>
      <c r="X1068" s="17" t="str" cm="1">
        <f t="array" ref="X1068">_xlfn.IFS(W1068=0,"No evidenciado",W1068=1,"Novato",W1068=2,"Principiante avanzado",W1068=3,"Competente",W1068=4,"Proficiente",W1068=5,"Master")</f>
        <v>Proficiente</v>
      </c>
      <c r="Y1068" s="17">
        <v>3</v>
      </c>
      <c r="Z1068" s="17" t="str" cm="1">
        <f t="array" ref="Z1068">_xlfn.IFS(Y1068=0,"No evidenciado",Y1068=1,"Novato",Y1068=2,"Principiante avanzado",Y1068=3,"Competente",Y1068=4,"Proficiente",Y1068=5,"Master")</f>
        <v>Competente</v>
      </c>
      <c r="AA1068" s="17">
        <v>4</v>
      </c>
      <c r="AB1068" s="17" t="str" cm="1">
        <f t="array" ref="AB1068">_xlfn.IFS(AA1068=0,"No evidenciado",AA1068=1,"Novato",AA1068=2,"Principiante avanzado",AA1068=3,"Competente",AA1068=4,"Proficiente",AA1068=5,"Master")</f>
        <v>Proficiente</v>
      </c>
      <c r="AC1068" s="17">
        <v>3</v>
      </c>
      <c r="AD1068" s="17" t="str" cm="1">
        <f t="array" ref="AD1068">_xlfn.IFS(AC1068=0,"Prenovato",AC1068=1,"Novato",AC1068=2,"Principiante avanzado",AC1068=3,"Competente",AC1068=4,"Proficiente",AC1068=5,"Master")</f>
        <v>Competente</v>
      </c>
      <c r="AE1068" s="17" t="s">
        <v>326</v>
      </c>
    </row>
    <row r="1069" spans="1:31" x14ac:dyDescent="0.25">
      <c r="A1069" t="s">
        <v>209</v>
      </c>
      <c r="B1069" t="s">
        <v>215</v>
      </c>
      <c r="C1069" t="s">
        <v>185</v>
      </c>
      <c r="D1069" t="s">
        <v>216</v>
      </c>
      <c r="E1069" t="s">
        <v>236</v>
      </c>
      <c r="F1069" t="s">
        <v>268</v>
      </c>
      <c r="G1069" t="s">
        <v>301</v>
      </c>
      <c r="H1069" s="4"/>
      <c r="I1069" s="1">
        <f t="shared" ca="1" si="70"/>
        <v>1483</v>
      </c>
      <c r="J1069" s="1" t="str">
        <f t="shared" ca="1" si="71"/>
        <v>3. Mayor a 6 meses</v>
      </c>
      <c r="K1069" t="str">
        <f t="shared" si="72"/>
        <v>NO</v>
      </c>
      <c r="L1069" t="s">
        <v>186</v>
      </c>
      <c r="M1069" t="s">
        <v>199</v>
      </c>
      <c r="N1069" t="s">
        <v>188</v>
      </c>
      <c r="O1069" t="s">
        <v>188</v>
      </c>
      <c r="P1069" t="str">
        <f t="shared" si="73"/>
        <v>XAVIER ALBERTO GUTIERREZ CORALComplianceEVALUACIÓN</v>
      </c>
      <c r="Q1069" t="str">
        <f>BASE[[#This Row],[NombresCalificado]]&amp;BASE[[#This Row],[TipoEvaluacion]]</f>
        <v>XAVIER ALBERTO GUTIERREZ CORALEVALUACIÓN</v>
      </c>
      <c r="R1069">
        <v>3</v>
      </c>
      <c r="S1069" t="s">
        <v>5</v>
      </c>
      <c r="T1069" t="s">
        <v>21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4</v>
      </c>
      <c r="X1069" s="17" t="str" cm="1">
        <f t="array" ref="X1069">_xlfn.IFS(W1069=0,"No evidenciado",W1069=1,"Novato",W1069=2,"Principiante avanzado",W1069=3,"Competente",W1069=4,"Proficiente",W1069=5,"Master")</f>
        <v>Proficiente</v>
      </c>
      <c r="Y1069" s="17">
        <v>3</v>
      </c>
      <c r="Z1069" s="17" t="str" cm="1">
        <f t="array" ref="Z1069">_xlfn.IFS(Y1069=0,"No evidenciado",Y1069=1,"Novato",Y1069=2,"Principiante avanzado",Y1069=3,"Competente",Y1069=4,"Proficiente",Y1069=5,"Master")</f>
        <v>Competente</v>
      </c>
      <c r="AA1069" s="17">
        <v>4</v>
      </c>
      <c r="AB1069" s="17" t="str" cm="1">
        <f t="array" ref="AB1069">_xlfn.IFS(AA1069=0,"No evidenciado",AA1069=1,"Novato",AA1069=2,"Principiante avanzado",AA1069=3,"Competente",AA1069=4,"Proficiente",AA1069=5,"Master")</f>
        <v>Proficiente</v>
      </c>
      <c r="AC1069" s="17">
        <v>3</v>
      </c>
      <c r="AD1069" s="17" t="str" cm="1">
        <f t="array" ref="AD1069">_xlfn.IFS(AC1069=0,"Prenovato",AC1069=1,"Novato",AC1069=2,"Principiante avanzado",AC1069=3,"Competente",AC1069=4,"Proficiente",AC1069=5,"Master")</f>
        <v>Competente</v>
      </c>
      <c r="AE1069" s="17" t="s">
        <v>326</v>
      </c>
    </row>
    <row r="1070" spans="1:31" x14ac:dyDescent="0.25">
      <c r="A1070" t="s">
        <v>209</v>
      </c>
      <c r="B1070" t="s">
        <v>215</v>
      </c>
      <c r="C1070" t="s">
        <v>185</v>
      </c>
      <c r="D1070" t="s">
        <v>216</v>
      </c>
      <c r="E1070" t="s">
        <v>236</v>
      </c>
      <c r="F1070" t="s">
        <v>268</v>
      </c>
      <c r="G1070" t="s">
        <v>301</v>
      </c>
      <c r="H1070" s="4"/>
      <c r="I1070" s="1">
        <f t="shared" ca="1" si="70"/>
        <v>1483</v>
      </c>
      <c r="J1070" s="1" t="str">
        <f t="shared" ca="1" si="71"/>
        <v>3. Mayor a 6 meses</v>
      </c>
      <c r="K1070" t="str">
        <f t="shared" si="72"/>
        <v>NO</v>
      </c>
      <c r="L1070" t="s">
        <v>186</v>
      </c>
      <c r="M1070" t="s">
        <v>317</v>
      </c>
      <c r="N1070" t="s">
        <v>29</v>
      </c>
      <c r="O1070" t="s">
        <v>29</v>
      </c>
      <c r="P1070" t="str">
        <f t="shared" si="73"/>
        <v>XAVIER ALBERTO GUTIERREZ CORALNegocio bancarioEVALUACIÓN</v>
      </c>
      <c r="Q1070" t="str">
        <f>BASE[[#This Row],[NombresCalificado]]&amp;BASE[[#This Row],[TipoEvaluacion]]</f>
        <v>XAVIER ALBERTO GUTIERREZ CORALEVALUACIÓN</v>
      </c>
      <c r="R1070">
        <v>4</v>
      </c>
      <c r="S1070" t="s">
        <v>7</v>
      </c>
      <c r="T1070" t="s">
        <v>21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4</v>
      </c>
      <c r="X1070" s="17" t="str" cm="1">
        <f t="array" ref="X1070">_xlfn.IFS(W1070=0,"No evidenciado",W1070=1,"Novato",W1070=2,"Principiante avanzado",W1070=3,"Competente",W1070=4,"Proficiente",W1070=5,"Master")</f>
        <v>Proficiente</v>
      </c>
      <c r="Y1070" s="17">
        <v>3</v>
      </c>
      <c r="Z1070" s="17" t="str" cm="1">
        <f t="array" ref="Z1070">_xlfn.IFS(Y1070=0,"No evidenciado",Y1070=1,"Novato",Y1070=2,"Principiante avanzado",Y1070=3,"Competente",Y1070=4,"Proficiente",Y1070=5,"Master")</f>
        <v>Competente</v>
      </c>
      <c r="AA1070" s="17">
        <v>4</v>
      </c>
      <c r="AB1070" s="17" t="str" cm="1">
        <f t="array" ref="AB1070">_xlfn.IFS(AA1070=0,"No evidenciado",AA1070=1,"Novato",AA1070=2,"Principiante avanzado",AA1070=3,"Competente",AA1070=4,"Proficiente",AA1070=5,"Master")</f>
        <v>Proficiente</v>
      </c>
      <c r="AC1070" s="17">
        <v>3</v>
      </c>
      <c r="AD1070" s="17" t="str" cm="1">
        <f t="array" ref="AD1070">_xlfn.IFS(AC1070=0,"Prenovato",AC1070=1,"Novato",AC1070=2,"Principiante avanzado",AC1070=3,"Competente",AC1070=4,"Proficiente",AC1070=5,"Master")</f>
        <v>Competente</v>
      </c>
      <c r="AE1070" s="17" t="s">
        <v>326</v>
      </c>
    </row>
    <row r="1071" spans="1:31" x14ac:dyDescent="0.25">
      <c r="A1071" t="s">
        <v>209</v>
      </c>
      <c r="B1071" t="s">
        <v>215</v>
      </c>
      <c r="C1071" t="s">
        <v>185</v>
      </c>
      <c r="D1071" t="s">
        <v>216</v>
      </c>
      <c r="E1071" t="s">
        <v>236</v>
      </c>
      <c r="F1071" t="s">
        <v>268</v>
      </c>
      <c r="G1071" t="s">
        <v>301</v>
      </c>
      <c r="H1071" s="4"/>
      <c r="I1071" s="1">
        <f t="shared" ca="1" si="70"/>
        <v>1483</v>
      </c>
      <c r="J1071" s="1" t="str">
        <f t="shared" ca="1" si="71"/>
        <v>3. Mayor a 6 meses</v>
      </c>
      <c r="K1071" t="str">
        <f t="shared" si="72"/>
        <v>NO</v>
      </c>
      <c r="L1071" t="s">
        <v>186</v>
      </c>
      <c r="M1071" t="s">
        <v>318</v>
      </c>
      <c r="N1071" t="s">
        <v>188</v>
      </c>
      <c r="O1071" t="s">
        <v>188</v>
      </c>
      <c r="P1071" t="str">
        <f t="shared" si="73"/>
        <v>XAVIER ALBERTO GUTIERREZ CORALEvolución ágil de productos digitalesEVALUACIÓN</v>
      </c>
      <c r="Q1071" t="str">
        <f>BASE[[#This Row],[NombresCalificado]]&amp;BASE[[#This Row],[TipoEvaluacion]]</f>
        <v>XAVIER ALBERTO GUTIERREZ CORALEVALUACIÓN</v>
      </c>
      <c r="R1071">
        <v>4</v>
      </c>
      <c r="S1071" t="s">
        <v>7</v>
      </c>
      <c r="T1071" t="s">
        <v>21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4</v>
      </c>
      <c r="X1071" s="17" t="str" cm="1">
        <f t="array" ref="X1071">_xlfn.IFS(W1071=0,"No evidenciado",W1071=1,"Novato",W1071=2,"Principiante avanzado",W1071=3,"Competente",W1071=4,"Proficiente",W1071=5,"Master")</f>
        <v>Proficiente</v>
      </c>
      <c r="Y1071" s="17">
        <v>3</v>
      </c>
      <c r="Z1071" s="17" t="str" cm="1">
        <f t="array" ref="Z1071">_xlfn.IFS(Y1071=0,"No evidenciado",Y1071=1,"Novato",Y1071=2,"Principiante avanzado",Y1071=3,"Competente",Y1071=4,"Proficiente",Y1071=5,"Master")</f>
        <v>Competente</v>
      </c>
      <c r="AA1071" s="17">
        <v>4</v>
      </c>
      <c r="AB1071" s="17" t="str" cm="1">
        <f t="array" ref="AB1071">_xlfn.IFS(AA1071=0,"No evidenciado",AA1071=1,"Novato",AA1071=2,"Principiante avanzado",AA1071=3,"Competente",AA1071=4,"Proficiente",AA1071=5,"Master")</f>
        <v>Proficiente</v>
      </c>
      <c r="AC1071" s="17">
        <v>3</v>
      </c>
      <c r="AD1071" s="17" t="str" cm="1">
        <f t="array" ref="AD1071">_xlfn.IFS(AC1071=0,"Prenovato",AC1071=1,"Novato",AC1071=2,"Principiante avanzado",AC1071=3,"Competente",AC1071=4,"Proficiente",AC1071=5,"Master")</f>
        <v>Competente</v>
      </c>
      <c r="AE1071" s="17" t="s">
        <v>326</v>
      </c>
    </row>
    <row r="1072" spans="1:31" x14ac:dyDescent="0.25">
      <c r="A1072" t="s">
        <v>209</v>
      </c>
      <c r="B1072" t="s">
        <v>215</v>
      </c>
      <c r="C1072" t="s">
        <v>185</v>
      </c>
      <c r="D1072" t="s">
        <v>216</v>
      </c>
      <c r="E1072" t="s">
        <v>236</v>
      </c>
      <c r="F1072" t="s">
        <v>268</v>
      </c>
      <c r="G1072" t="s">
        <v>301</v>
      </c>
      <c r="H1072" s="4"/>
      <c r="I1072" s="1">
        <f t="shared" ca="1" si="70"/>
        <v>1483</v>
      </c>
      <c r="J1072" s="1" t="str">
        <f t="shared" ca="1" si="71"/>
        <v>3. Mayor a 6 meses</v>
      </c>
      <c r="K1072" t="str">
        <f t="shared" si="72"/>
        <v>NO</v>
      </c>
      <c r="L1072" t="s">
        <v>186</v>
      </c>
      <c r="M1072" t="s">
        <v>200</v>
      </c>
      <c r="N1072" t="s">
        <v>187</v>
      </c>
      <c r="O1072" t="s">
        <v>188</v>
      </c>
      <c r="P1072" t="str">
        <f t="shared" si="73"/>
        <v>XAVIER ALBERTO GUTIERREZ CORALCustomer ExperienceEVALUACIÓN</v>
      </c>
      <c r="Q1072" t="str">
        <f>BASE[[#This Row],[NombresCalificado]]&amp;BASE[[#This Row],[TipoEvaluacion]]</f>
        <v>XAVIER ALBERTO GUTIERREZ CORALEVALUACIÓN</v>
      </c>
      <c r="R1072">
        <v>3</v>
      </c>
      <c r="S1072" t="s">
        <v>5</v>
      </c>
      <c r="T1072" t="s">
        <v>21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4</v>
      </c>
      <c r="X1072" s="17" t="str" cm="1">
        <f t="array" ref="X1072">_xlfn.IFS(W1072=0,"No evidenciado",W1072=1,"Novato",W1072=2,"Principiante avanzado",W1072=3,"Competente",W1072=4,"Proficiente",W1072=5,"Master")</f>
        <v>Proficiente</v>
      </c>
      <c r="Y1072" s="17">
        <v>3</v>
      </c>
      <c r="Z1072" s="17" t="str" cm="1">
        <f t="array" ref="Z1072">_xlfn.IFS(Y1072=0,"No evidenciado",Y1072=1,"Novato",Y1072=2,"Principiante avanzado",Y1072=3,"Competente",Y1072=4,"Proficiente",Y1072=5,"Master")</f>
        <v>Competente</v>
      </c>
      <c r="AA1072" s="17">
        <v>4</v>
      </c>
      <c r="AB1072" s="17" t="str" cm="1">
        <f t="array" ref="AB1072">_xlfn.IFS(AA1072=0,"No evidenciado",AA1072=1,"Novato",AA1072=2,"Principiante avanzado",AA1072=3,"Competente",AA1072=4,"Proficiente",AA1072=5,"Master")</f>
        <v>Proficiente</v>
      </c>
      <c r="AC1072" s="17">
        <v>3</v>
      </c>
      <c r="AD1072" s="17" t="str" cm="1">
        <f t="array" ref="AD1072">_xlfn.IFS(AC1072=0,"Prenovato",AC1072=1,"Novato",AC1072=2,"Principiante avanzado",AC1072=3,"Competente",AC1072=4,"Proficiente",AC1072=5,"Master")</f>
        <v>Competente</v>
      </c>
      <c r="AE1072" s="17" t="s">
        <v>326</v>
      </c>
    </row>
    <row r="1073" spans="1:31" x14ac:dyDescent="0.25">
      <c r="A1073" t="s">
        <v>205</v>
      </c>
      <c r="B1073" t="s">
        <v>211</v>
      </c>
      <c r="C1073" t="s">
        <v>185</v>
      </c>
      <c r="D1073" t="s">
        <v>216</v>
      </c>
      <c r="E1073" t="s">
        <v>239</v>
      </c>
      <c r="F1073" t="s">
        <v>271</v>
      </c>
      <c r="H1073" s="4"/>
      <c r="I1073" s="1">
        <f t="shared" ca="1" si="70"/>
        <v>1483</v>
      </c>
      <c r="J1073" s="1" t="str">
        <f t="shared" ca="1" si="71"/>
        <v>3. Mayor a 6 meses</v>
      </c>
      <c r="K1073" t="str">
        <f t="shared" si="72"/>
        <v>NO</v>
      </c>
      <c r="L1073" t="s">
        <v>186</v>
      </c>
      <c r="M1073" t="s">
        <v>324</v>
      </c>
      <c r="N1073" t="s">
        <v>29</v>
      </c>
      <c r="O1073" t="s">
        <v>29</v>
      </c>
      <c r="P1073" t="str">
        <f t="shared" si="73"/>
        <v>LILIA KATHLEEN POLO VILLANUEVAFrameworks de arquitectura empresarialEVALUACIÓN</v>
      </c>
      <c r="Q1073" t="str">
        <f>BASE[[#This Row],[NombresCalificado]]&amp;BASE[[#This Row],[TipoEvaluacion]]</f>
        <v>LILIA KATHLEEN POLO VILLANUEVAEVALUACIÓN</v>
      </c>
      <c r="R1073">
        <v>2</v>
      </c>
      <c r="S1073" t="s">
        <v>4</v>
      </c>
      <c r="T1073" t="s">
        <v>21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4</v>
      </c>
      <c r="X1073" s="17" t="str" cm="1">
        <f t="array" ref="X1073">_xlfn.IFS(W1073=0,"No evidenciado",W1073=1,"Novato",W1073=2,"Principiante avanzado",W1073=3,"Competente",W1073=4,"Proficiente",W1073=5,"Master")</f>
        <v>Proficiente</v>
      </c>
      <c r="Y1073" s="17">
        <v>3</v>
      </c>
      <c r="Z1073" s="17" t="str" cm="1">
        <f t="array" ref="Z1073">_xlfn.IFS(Y1073=0,"No evidenciado",Y1073=1,"Novato",Y1073=2,"Principiante avanzado",Y1073=3,"Competente",Y1073=4,"Proficiente",Y1073=5,"Master")</f>
        <v>Competente</v>
      </c>
      <c r="AA1073" s="17">
        <v>4</v>
      </c>
      <c r="AB1073" s="17" t="str" cm="1">
        <f t="array" ref="AB1073">_xlfn.IFS(AA1073=0,"No evidenciado",AA1073=1,"Novato",AA1073=2,"Principiante avanzado",AA1073=3,"Competente",AA1073=4,"Proficiente",AA1073=5,"Master")</f>
        <v>Proficiente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326</v>
      </c>
    </row>
    <row r="1074" spans="1:31" x14ac:dyDescent="0.25">
      <c r="A1074" t="s">
        <v>205</v>
      </c>
      <c r="B1074" t="s">
        <v>211</v>
      </c>
      <c r="C1074" t="s">
        <v>185</v>
      </c>
      <c r="D1074" t="s">
        <v>216</v>
      </c>
      <c r="E1074" t="s">
        <v>239</v>
      </c>
      <c r="F1074" t="s">
        <v>271</v>
      </c>
      <c r="H1074" s="4"/>
      <c r="I1074" s="1">
        <f t="shared" ca="1" si="70"/>
        <v>1483</v>
      </c>
      <c r="J1074" s="1" t="str">
        <f t="shared" ca="1" si="71"/>
        <v>3. Mayor a 6 meses</v>
      </c>
      <c r="K1074" t="str">
        <f t="shared" si="72"/>
        <v>NO</v>
      </c>
      <c r="L1074" t="s">
        <v>186</v>
      </c>
      <c r="M1074" t="s">
        <v>193</v>
      </c>
      <c r="N1074" t="s">
        <v>188</v>
      </c>
      <c r="O1074" t="s">
        <v>188</v>
      </c>
      <c r="P1074" t="str">
        <f t="shared" si="73"/>
        <v>LILIA KATHLEEN POLO VILLANUEVACloudEVALUACIÓN</v>
      </c>
      <c r="Q1074" t="str">
        <f>BASE[[#This Row],[NombresCalificado]]&amp;BASE[[#This Row],[TipoEvaluacion]]</f>
        <v>LILIA KATHLEEN POLO VILLANUEVAEVALUACIÓN</v>
      </c>
      <c r="R1074">
        <v>1</v>
      </c>
      <c r="S1074" t="s">
        <v>6</v>
      </c>
      <c r="T1074" t="s">
        <v>21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4</v>
      </c>
      <c r="X1074" s="17" t="str" cm="1">
        <f t="array" ref="X1074">_xlfn.IFS(W1074=0,"No evidenciado",W1074=1,"Novato",W1074=2,"Principiante avanzado",W1074=3,"Competente",W1074=4,"Proficiente",W1074=5,"Master")</f>
        <v>Proficiente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326</v>
      </c>
    </row>
    <row r="1075" spans="1:31" x14ac:dyDescent="0.25">
      <c r="A1075" t="s">
        <v>205</v>
      </c>
      <c r="B1075" t="s">
        <v>211</v>
      </c>
      <c r="C1075" t="s">
        <v>185</v>
      </c>
      <c r="D1075" t="s">
        <v>216</v>
      </c>
      <c r="E1075" t="s">
        <v>239</v>
      </c>
      <c r="F1075" t="s">
        <v>271</v>
      </c>
      <c r="H1075" s="4"/>
      <c r="I1075" s="1">
        <f t="shared" ca="1" si="70"/>
        <v>1483</v>
      </c>
      <c r="J1075" s="1" t="str">
        <f t="shared" ca="1" si="71"/>
        <v>3. Mayor a 6 meses</v>
      </c>
      <c r="K1075" t="str">
        <f t="shared" si="72"/>
        <v>NO</v>
      </c>
      <c r="L1075" t="s">
        <v>186</v>
      </c>
      <c r="M1075" t="s">
        <v>323</v>
      </c>
      <c r="N1075" t="s">
        <v>188</v>
      </c>
      <c r="O1075" t="s">
        <v>188</v>
      </c>
      <c r="P1075" t="str">
        <f t="shared" si="73"/>
        <v>LILIA KATHLEEN POLO VILLANUEVAPrincipios de seguridadEVALUACIÓN</v>
      </c>
      <c r="Q1075" t="str">
        <f>BASE[[#This Row],[NombresCalificado]]&amp;BASE[[#This Row],[TipoEvaluacion]]</f>
        <v>LILIA KATHLEEN POLO VILLANUEVAEVALUACIÓN</v>
      </c>
      <c r="R1075">
        <v>1</v>
      </c>
      <c r="S1075" t="s">
        <v>6</v>
      </c>
      <c r="T1075" t="s">
        <v>21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4</v>
      </c>
      <c r="X1075" s="17" t="str" cm="1">
        <f t="array" ref="X1075">_xlfn.IFS(W1075=0,"No evidenciado",W1075=1,"Novato",W1075=2,"Principiante avanzado",W1075=3,"Competente",W1075=4,"Proficiente",W1075=5,"Master")</f>
        <v>Proficiente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326</v>
      </c>
    </row>
    <row r="1076" spans="1:31" x14ac:dyDescent="0.25">
      <c r="A1076" t="s">
        <v>205</v>
      </c>
      <c r="B1076" t="s">
        <v>211</v>
      </c>
      <c r="C1076" t="s">
        <v>185</v>
      </c>
      <c r="D1076" t="s">
        <v>216</v>
      </c>
      <c r="E1076" t="s">
        <v>239</v>
      </c>
      <c r="F1076" t="s">
        <v>271</v>
      </c>
      <c r="H1076" s="4"/>
      <c r="I1076" s="1">
        <f t="shared" ca="1" si="70"/>
        <v>1483</v>
      </c>
      <c r="J1076" s="1" t="str">
        <f t="shared" ca="1" si="71"/>
        <v>3. Mayor a 6 meses</v>
      </c>
      <c r="K1076" t="str">
        <f t="shared" si="72"/>
        <v>NO</v>
      </c>
      <c r="L1076" t="s">
        <v>186</v>
      </c>
      <c r="M1076" t="s">
        <v>322</v>
      </c>
      <c r="N1076" t="s">
        <v>29</v>
      </c>
      <c r="O1076" t="s">
        <v>29</v>
      </c>
      <c r="P1076" t="str">
        <f t="shared" si="73"/>
        <v>LILIA KATHLEEN POLO VILLANUEVAModelos BancariosEVALUACIÓN</v>
      </c>
      <c r="Q1076" t="str">
        <f>BASE[[#This Row],[NombresCalificado]]&amp;BASE[[#This Row],[TipoEvaluacion]]</f>
        <v>LILIA KATHLEEN POLO VILLANUEVAEVALUACIÓN</v>
      </c>
      <c r="R1076">
        <v>3</v>
      </c>
      <c r="S1076" t="s">
        <v>5</v>
      </c>
      <c r="T1076" t="s">
        <v>21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4</v>
      </c>
      <c r="X1076" s="17" t="str" cm="1">
        <f t="array" ref="X1076">_xlfn.IFS(W1076=0,"No evidenciado",W1076=1,"Novato",W1076=2,"Principiante avanzado",W1076=3,"Competente",W1076=4,"Proficiente",W1076=5,"Master")</f>
        <v>Proficiente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326</v>
      </c>
    </row>
    <row r="1077" spans="1:31" x14ac:dyDescent="0.25">
      <c r="A1077" t="s">
        <v>205</v>
      </c>
      <c r="B1077" t="s">
        <v>211</v>
      </c>
      <c r="C1077" t="s">
        <v>185</v>
      </c>
      <c r="D1077" t="s">
        <v>216</v>
      </c>
      <c r="E1077" t="s">
        <v>239</v>
      </c>
      <c r="F1077" t="s">
        <v>271</v>
      </c>
      <c r="H1077" s="4"/>
      <c r="I1077" s="1">
        <f t="shared" ca="1" si="70"/>
        <v>1483</v>
      </c>
      <c r="J1077" s="1" t="str">
        <f t="shared" ca="1" si="71"/>
        <v>3. Mayor a 6 meses</v>
      </c>
      <c r="K1077" t="str">
        <f t="shared" si="72"/>
        <v>NO</v>
      </c>
      <c r="L1077" t="s">
        <v>186</v>
      </c>
      <c r="M1077" t="s">
        <v>198</v>
      </c>
      <c r="N1077" t="s">
        <v>187</v>
      </c>
      <c r="O1077" t="s">
        <v>188</v>
      </c>
      <c r="P1077" t="str">
        <f t="shared" si="73"/>
        <v>LILIA KATHLEEN POLO VILLANUEVACaptura de valorEVALUACIÓN</v>
      </c>
      <c r="Q1077" t="str">
        <f>BASE[[#This Row],[NombresCalificado]]&amp;BASE[[#This Row],[TipoEvaluacion]]</f>
        <v>LILIA KATHLEEN POLO VILLANUEVAEVALUACIÓN</v>
      </c>
      <c r="R1077">
        <v>1</v>
      </c>
      <c r="S1077" t="s">
        <v>6</v>
      </c>
      <c r="T1077" t="s">
        <v>21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4</v>
      </c>
      <c r="X1077" s="17" t="str" cm="1">
        <f t="array" ref="X1077">_xlfn.IFS(W1077=0,"No evidenciado",W1077=1,"Novato",W1077=2,"Principiante avanzado",W1077=3,"Competente",W1077=4,"Proficiente",W1077=5,"Master")</f>
        <v>Proficiente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326</v>
      </c>
    </row>
    <row r="1078" spans="1:31" x14ac:dyDescent="0.25">
      <c r="A1078" t="s">
        <v>205</v>
      </c>
      <c r="B1078" t="s">
        <v>211</v>
      </c>
      <c r="C1078" t="s">
        <v>185</v>
      </c>
      <c r="D1078" t="s">
        <v>216</v>
      </c>
      <c r="E1078" t="s">
        <v>239</v>
      </c>
      <c r="F1078" t="s">
        <v>271</v>
      </c>
      <c r="H1078" s="4"/>
      <c r="I1078" s="1">
        <f t="shared" ca="1" si="70"/>
        <v>1483</v>
      </c>
      <c r="J1078" s="1" t="str">
        <f t="shared" ca="1" si="71"/>
        <v>3. Mayor a 6 meses</v>
      </c>
      <c r="K1078" t="str">
        <f t="shared" si="72"/>
        <v>NO</v>
      </c>
      <c r="L1078" t="s">
        <v>186</v>
      </c>
      <c r="M1078" t="s">
        <v>321</v>
      </c>
      <c r="N1078" t="s">
        <v>29</v>
      </c>
      <c r="O1078" t="s">
        <v>29</v>
      </c>
      <c r="P1078" t="str">
        <f t="shared" si="73"/>
        <v>LILIA KATHLEEN POLO VILLANUEVAInnovaciónEVALUACIÓN</v>
      </c>
      <c r="Q1078" t="str">
        <f>BASE[[#This Row],[NombresCalificado]]&amp;BASE[[#This Row],[TipoEvaluacion]]</f>
        <v>LILIA KATHLEEN POLO VILLANUEVAEVALUACIÓN</v>
      </c>
      <c r="R1078">
        <v>2</v>
      </c>
      <c r="S1078" t="s">
        <v>4</v>
      </c>
      <c r="T1078" t="s">
        <v>21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4</v>
      </c>
      <c r="X1078" s="17" t="str" cm="1">
        <f t="array" ref="X1078">_xlfn.IFS(W1078=0,"No evidenciado",W1078=1,"Novato",W1078=2,"Principiante avanzado",W1078=3,"Competente",W1078=4,"Proficiente",W1078=5,"Master")</f>
        <v>Proficiente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326</v>
      </c>
    </row>
    <row r="1079" spans="1:31" x14ac:dyDescent="0.25">
      <c r="A1079" t="s">
        <v>205</v>
      </c>
      <c r="B1079" t="s">
        <v>211</v>
      </c>
      <c r="C1079" t="s">
        <v>185</v>
      </c>
      <c r="D1079" t="s">
        <v>216</v>
      </c>
      <c r="E1079" t="s">
        <v>239</v>
      </c>
      <c r="F1079" t="s">
        <v>271</v>
      </c>
      <c r="H1079" s="4"/>
      <c r="I1079" s="1">
        <f t="shared" ca="1" si="70"/>
        <v>1483</v>
      </c>
      <c r="J1079" s="1" t="str">
        <f t="shared" ca="1" si="71"/>
        <v>3. Mayor a 6 meses</v>
      </c>
      <c r="K1079" t="str">
        <f t="shared" si="72"/>
        <v>NO</v>
      </c>
      <c r="L1079" t="s">
        <v>186</v>
      </c>
      <c r="M1079" t="s">
        <v>320</v>
      </c>
      <c r="N1079" t="s">
        <v>188</v>
      </c>
      <c r="O1079" t="s">
        <v>188</v>
      </c>
      <c r="P1079" t="str">
        <f t="shared" si="73"/>
        <v>LILIA KATHLEEN POLO VILLANUEVAGestión de cambiosEVALUACIÓN</v>
      </c>
      <c r="Q1079" t="str">
        <f>BASE[[#This Row],[NombresCalificado]]&amp;BASE[[#This Row],[TipoEvaluacion]]</f>
        <v>LILIA KATHLEEN POLO VILLANUEVAEVALUACIÓN</v>
      </c>
      <c r="R1079">
        <v>2</v>
      </c>
      <c r="S1079" t="s">
        <v>4</v>
      </c>
      <c r="T1079" t="s">
        <v>21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4</v>
      </c>
      <c r="X1079" s="17" t="str" cm="1">
        <f t="array" ref="X1079">_xlfn.IFS(W1079=0,"No evidenciado",W1079=1,"Novato",W1079=2,"Principiante avanzado",W1079=3,"Competente",W1079=4,"Proficiente",W1079=5,"Master")</f>
        <v>Proficiente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326</v>
      </c>
    </row>
    <row r="1080" spans="1:31" x14ac:dyDescent="0.25">
      <c r="A1080" t="s">
        <v>205</v>
      </c>
      <c r="B1080" t="s">
        <v>211</v>
      </c>
      <c r="C1080" t="s">
        <v>185</v>
      </c>
      <c r="D1080" t="s">
        <v>216</v>
      </c>
      <c r="E1080" t="s">
        <v>239</v>
      </c>
      <c r="F1080" t="s">
        <v>271</v>
      </c>
      <c r="H1080" s="4"/>
      <c r="I1080" s="1">
        <f t="shared" ca="1" si="70"/>
        <v>1483</v>
      </c>
      <c r="J1080" s="1" t="str">
        <f t="shared" ca="1" si="71"/>
        <v>3. Mayor a 6 meses</v>
      </c>
      <c r="K1080" t="str">
        <f t="shared" si="72"/>
        <v>NO</v>
      </c>
      <c r="L1080" t="s">
        <v>186</v>
      </c>
      <c r="M1080" t="s">
        <v>319</v>
      </c>
      <c r="N1080" t="s">
        <v>187</v>
      </c>
      <c r="O1080" t="s">
        <v>188</v>
      </c>
      <c r="P1080" t="str">
        <f t="shared" si="73"/>
        <v>LILIA KATHLEEN POLO VILLANUEVAStory TellingEVALUACIÓN</v>
      </c>
      <c r="Q1080" t="str">
        <f>BASE[[#This Row],[NombresCalificado]]&amp;BASE[[#This Row],[TipoEvaluacion]]</f>
        <v>LILIA KATHLEEN POLO VILLANUEVAEVALUACIÓN</v>
      </c>
      <c r="R1080">
        <v>3</v>
      </c>
      <c r="S1080" t="s">
        <v>5</v>
      </c>
      <c r="T1080" t="s">
        <v>21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4</v>
      </c>
      <c r="X1080" s="17" t="str" cm="1">
        <f t="array" ref="X1080">_xlfn.IFS(W1080=0,"No evidenciado",W1080=1,"Novato",W1080=2,"Principiante avanzado",W1080=3,"Competente",W1080=4,"Proficiente",W1080=5,"Master")</f>
        <v>Proficiente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326</v>
      </c>
    </row>
    <row r="1081" spans="1:31" x14ac:dyDescent="0.25">
      <c r="A1081" t="s">
        <v>205</v>
      </c>
      <c r="B1081" t="s">
        <v>211</v>
      </c>
      <c r="C1081" t="s">
        <v>185</v>
      </c>
      <c r="D1081" t="s">
        <v>216</v>
      </c>
      <c r="E1081" t="s">
        <v>239</v>
      </c>
      <c r="F1081" t="s">
        <v>271</v>
      </c>
      <c r="H1081" s="4"/>
      <c r="I1081" s="1">
        <f t="shared" ca="1" si="70"/>
        <v>1483</v>
      </c>
      <c r="J1081" s="1" t="str">
        <f t="shared" ca="1" si="71"/>
        <v>3. Mayor a 6 meses</v>
      </c>
      <c r="K1081" t="str">
        <f t="shared" si="72"/>
        <v>NO</v>
      </c>
      <c r="L1081" t="s">
        <v>186</v>
      </c>
      <c r="M1081" t="s">
        <v>200</v>
      </c>
      <c r="N1081" t="s">
        <v>187</v>
      </c>
      <c r="O1081" t="s">
        <v>188</v>
      </c>
      <c r="P1081" t="str">
        <f t="shared" si="73"/>
        <v>LILIA KATHLEEN POLO VILLANUEVACustomer ExperienceEVALUACIÓN</v>
      </c>
      <c r="Q1081" t="str">
        <f>BASE[[#This Row],[NombresCalificado]]&amp;BASE[[#This Row],[TipoEvaluacion]]</f>
        <v>LILIA KATHLEEN POLO VILLANUEVAEVALUACIÓN</v>
      </c>
      <c r="R1081">
        <v>2</v>
      </c>
      <c r="S1081" t="s">
        <v>4</v>
      </c>
      <c r="T1081" t="s">
        <v>21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4</v>
      </c>
      <c r="X1081" s="17" t="str" cm="1">
        <f t="array" ref="X1081">_xlfn.IFS(W1081=0,"No evidenciado",W1081=1,"Novato",W1081=2,"Principiante avanzado",W1081=3,"Competente",W1081=4,"Proficiente",W1081=5,"Master")</f>
        <v>Proficiente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326</v>
      </c>
    </row>
    <row r="1082" spans="1:31" x14ac:dyDescent="0.25">
      <c r="A1082" t="s">
        <v>205</v>
      </c>
      <c r="B1082" t="s">
        <v>211</v>
      </c>
      <c r="C1082" t="s">
        <v>185</v>
      </c>
      <c r="D1082" t="s">
        <v>216</v>
      </c>
      <c r="E1082" t="s">
        <v>239</v>
      </c>
      <c r="F1082" t="s">
        <v>271</v>
      </c>
      <c r="H1082" s="4"/>
      <c r="I1082" s="1">
        <f t="shared" ca="1" si="70"/>
        <v>1483</v>
      </c>
      <c r="J1082" s="1" t="str">
        <f t="shared" ca="1" si="71"/>
        <v>3. Mayor a 6 meses</v>
      </c>
      <c r="K1082" t="str">
        <f t="shared" si="72"/>
        <v>NO</v>
      </c>
      <c r="L1082" t="s">
        <v>186</v>
      </c>
      <c r="M1082" t="s">
        <v>318</v>
      </c>
      <c r="N1082" t="s">
        <v>188</v>
      </c>
      <c r="O1082" t="s">
        <v>188</v>
      </c>
      <c r="P1082" t="str">
        <f t="shared" si="73"/>
        <v>LILIA KATHLEEN POLO VILLANUEVAEvolución ágil de productos digitalesEVALUACIÓN</v>
      </c>
      <c r="Q1082" t="str">
        <f>BASE[[#This Row],[NombresCalificado]]&amp;BASE[[#This Row],[TipoEvaluacion]]</f>
        <v>LILIA KATHLEEN POLO VILLANUEVAEVALUACIÓN</v>
      </c>
      <c r="R1082">
        <v>4</v>
      </c>
      <c r="S1082" t="s">
        <v>7</v>
      </c>
      <c r="T1082" t="s">
        <v>21</v>
      </c>
      <c r="U1082" s="17">
        <v>1</v>
      </c>
      <c r="V1082" s="17" t="str" cm="1">
        <f t="array" ref="V1082">_xlfn.IFS(U1082=0,"Prenovato",U1082=1,"Novato",U1082=2,"Principiante avanzado",U1082=3,"Competente",U1082=4,"Proficiente",U1082=5,"Master")</f>
        <v>Novato</v>
      </c>
      <c r="W1082" s="17">
        <v>4</v>
      </c>
      <c r="X1082" s="17" t="str" cm="1">
        <f t="array" ref="X1082">_xlfn.IFS(W1082=0,"No evidenciado",W1082=1,"Novato",W1082=2,"Principiante avanzado",W1082=3,"Competente",W1082=4,"Proficiente",W1082=5,"Master")</f>
        <v>Proficiente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326</v>
      </c>
    </row>
    <row r="1083" spans="1:31" x14ac:dyDescent="0.25">
      <c r="A1083" t="s">
        <v>205</v>
      </c>
      <c r="B1083" t="s">
        <v>211</v>
      </c>
      <c r="C1083" t="s">
        <v>185</v>
      </c>
      <c r="D1083" t="s">
        <v>216</v>
      </c>
      <c r="E1083" t="s">
        <v>239</v>
      </c>
      <c r="F1083" t="s">
        <v>271</v>
      </c>
      <c r="H1083" s="4"/>
      <c r="I1083" s="1">
        <f t="shared" ca="1" si="70"/>
        <v>1483</v>
      </c>
      <c r="J1083" s="1" t="str">
        <f t="shared" ca="1" si="71"/>
        <v>3. Mayor a 6 meses</v>
      </c>
      <c r="K1083" t="str">
        <f t="shared" si="72"/>
        <v>NO</v>
      </c>
      <c r="L1083" t="s">
        <v>186</v>
      </c>
      <c r="M1083" t="s">
        <v>317</v>
      </c>
      <c r="N1083" t="s">
        <v>29</v>
      </c>
      <c r="O1083" t="s">
        <v>29</v>
      </c>
      <c r="P1083" t="str">
        <f t="shared" si="73"/>
        <v>LILIA KATHLEEN POLO VILLANUEVANegocio bancarioEVALUACIÓN</v>
      </c>
      <c r="Q1083" t="str">
        <f>BASE[[#This Row],[NombresCalificado]]&amp;BASE[[#This Row],[TipoEvaluacion]]</f>
        <v>LILIA KATHLEEN POLO VILLANUEVAEVALUACIÓN</v>
      </c>
      <c r="R1083">
        <v>4</v>
      </c>
      <c r="S1083" t="s">
        <v>7</v>
      </c>
      <c r="T1083" t="s">
        <v>21</v>
      </c>
      <c r="U1083" s="17">
        <v>1</v>
      </c>
      <c r="V1083" s="17" t="str" cm="1">
        <f t="array" ref="V1083">_xlfn.IFS(U1083=0,"Prenovato",U1083=1,"Novato",U1083=2,"Principiante avanzado",U1083=3,"Competente",U1083=4,"Proficiente",U1083=5,"Master")</f>
        <v>Novato</v>
      </c>
      <c r="W1083" s="17">
        <v>4</v>
      </c>
      <c r="X1083" s="17" t="str" cm="1">
        <f t="array" ref="X1083">_xlfn.IFS(W1083=0,"No evidenciado",W1083=1,"Novato",W1083=2,"Principiante avanzado",W1083=3,"Competente",W1083=4,"Proficiente",W1083=5,"Master")</f>
        <v>Proficiente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326</v>
      </c>
    </row>
    <row r="1084" spans="1:31" x14ac:dyDescent="0.25">
      <c r="A1084" t="s">
        <v>205</v>
      </c>
      <c r="B1084" t="s">
        <v>211</v>
      </c>
      <c r="C1084" t="s">
        <v>185</v>
      </c>
      <c r="D1084" t="s">
        <v>216</v>
      </c>
      <c r="E1084" t="s">
        <v>239</v>
      </c>
      <c r="F1084" t="s">
        <v>271</v>
      </c>
      <c r="H1084" s="4"/>
      <c r="I1084" s="1">
        <f t="shared" ca="1" si="70"/>
        <v>1483</v>
      </c>
      <c r="J1084" s="1" t="str">
        <f t="shared" ca="1" si="71"/>
        <v>3. Mayor a 6 meses</v>
      </c>
      <c r="K1084" t="str">
        <f t="shared" si="72"/>
        <v>NO</v>
      </c>
      <c r="L1084" t="s">
        <v>186</v>
      </c>
      <c r="M1084" t="s">
        <v>199</v>
      </c>
      <c r="N1084" t="s">
        <v>188</v>
      </c>
      <c r="O1084" t="s">
        <v>188</v>
      </c>
      <c r="P1084" t="str">
        <f t="shared" si="73"/>
        <v>LILIA KATHLEEN POLO VILLANUEVAComplianceEVALUACIÓN</v>
      </c>
      <c r="Q1084" t="str">
        <f>BASE[[#This Row],[NombresCalificado]]&amp;BASE[[#This Row],[TipoEvaluacion]]</f>
        <v>LILIA KATHLEEN POLO VILLANUEVAEVALUACIÓN</v>
      </c>
      <c r="R1084">
        <v>2</v>
      </c>
      <c r="S1084" t="s">
        <v>4</v>
      </c>
      <c r="T1084" t="s">
        <v>21</v>
      </c>
      <c r="U1084" s="17">
        <v>1</v>
      </c>
      <c r="V1084" s="17" t="str" cm="1">
        <f t="array" ref="V1084">_xlfn.IFS(U1084=0,"Prenovato",U1084=1,"Novato",U1084=2,"Principiante avanzado",U1084=3,"Competente",U1084=4,"Proficiente",U1084=5,"Master")</f>
        <v>Novato</v>
      </c>
      <c r="W1084" s="17">
        <v>4</v>
      </c>
      <c r="X1084" s="17" t="str" cm="1">
        <f t="array" ref="X1084">_xlfn.IFS(W1084=0,"No evidenciado",W1084=1,"Novato",W1084=2,"Principiante avanzado",W1084=3,"Competente",W1084=4,"Proficiente",W1084=5,"Master")</f>
        <v>Proficiente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326</v>
      </c>
    </row>
    <row r="1085" spans="1:31" x14ac:dyDescent="0.25">
      <c r="A1085" t="s">
        <v>205</v>
      </c>
      <c r="B1085" t="s">
        <v>211</v>
      </c>
      <c r="C1085" t="s">
        <v>185</v>
      </c>
      <c r="D1085" t="s">
        <v>216</v>
      </c>
      <c r="E1085" t="s">
        <v>239</v>
      </c>
      <c r="F1085" t="s">
        <v>271</v>
      </c>
      <c r="H1085" s="4"/>
      <c r="I1085" s="1">
        <f t="shared" ca="1" si="70"/>
        <v>1483</v>
      </c>
      <c r="J1085" s="1" t="str">
        <f t="shared" ca="1" si="71"/>
        <v>3. Mayor a 6 meses</v>
      </c>
      <c r="K1085" t="str">
        <f t="shared" si="72"/>
        <v>NO</v>
      </c>
      <c r="L1085" t="s">
        <v>186</v>
      </c>
      <c r="M1085" t="s">
        <v>315</v>
      </c>
      <c r="N1085" t="s">
        <v>29</v>
      </c>
      <c r="O1085" t="s">
        <v>29</v>
      </c>
      <c r="P1085" t="str">
        <f t="shared" si="73"/>
        <v>LILIA KATHLEEN POLO VILLANUEVAModeladoEVALUACIÓN</v>
      </c>
      <c r="Q1085" t="str">
        <f>BASE[[#This Row],[NombresCalificado]]&amp;BASE[[#This Row],[TipoEvaluacion]]</f>
        <v>LILIA KATHLEEN POLO VILLANUEVAEVALUACIÓN</v>
      </c>
      <c r="R1085">
        <v>2</v>
      </c>
      <c r="S1085" t="s">
        <v>4</v>
      </c>
      <c r="T1085" t="s">
        <v>21</v>
      </c>
      <c r="U1085" s="17">
        <v>1</v>
      </c>
      <c r="V1085" s="17" t="str" cm="1">
        <f t="array" ref="V1085">_xlfn.IFS(U1085=0,"Prenovato",U1085=1,"Novato",U1085=2,"Principiante avanzado",U1085=3,"Competente",U1085=4,"Proficiente",U1085=5,"Master")</f>
        <v>Novato</v>
      </c>
      <c r="W1085" s="17">
        <v>4</v>
      </c>
      <c r="X1085" s="17" t="str" cm="1">
        <f t="array" ref="X1085">_xlfn.IFS(W1085=0,"No evidenciado",W1085=1,"Novato",W1085=2,"Principiante avanzado",W1085=3,"Competente",W1085=4,"Proficiente",W1085=5,"Master")</f>
        <v>Proficiente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1</v>
      </c>
      <c r="AD1085" s="17" t="str" cm="1">
        <f t="array" ref="AD1085">_xlfn.IFS(AC1085=0,"Prenovato",AC1085=1,"Novato",AC1085=2,"Principiante avanzado",AC1085=3,"Competente",AC1085=4,"Proficiente",AC1085=5,"Master")</f>
        <v>Novato</v>
      </c>
      <c r="AE1085" s="17" t="s">
        <v>326</v>
      </c>
    </row>
    <row r="1086" spans="1:31" x14ac:dyDescent="0.25">
      <c r="A1086" t="s">
        <v>205</v>
      </c>
      <c r="B1086" t="s">
        <v>211</v>
      </c>
      <c r="C1086" t="s">
        <v>185</v>
      </c>
      <c r="D1086" t="s">
        <v>216</v>
      </c>
      <c r="E1086" t="s">
        <v>239</v>
      </c>
      <c r="F1086" t="s">
        <v>271</v>
      </c>
      <c r="H1086" s="4"/>
      <c r="I1086" s="1">
        <f t="shared" ca="1" si="70"/>
        <v>1483</v>
      </c>
      <c r="J1086" s="1" t="str">
        <f t="shared" ca="1" si="71"/>
        <v>3. Mayor a 6 meses</v>
      </c>
      <c r="K1086" t="str">
        <f t="shared" si="72"/>
        <v>NO</v>
      </c>
      <c r="L1086" t="s">
        <v>186</v>
      </c>
      <c r="M1086" t="s">
        <v>316</v>
      </c>
      <c r="N1086" t="s">
        <v>187</v>
      </c>
      <c r="O1086" t="s">
        <v>188</v>
      </c>
      <c r="P1086" t="str">
        <f t="shared" si="73"/>
        <v>LILIA KATHLEEN POLO VILLANUEVAPlataforma de soluciones BCPEVALUACIÓN</v>
      </c>
      <c r="Q1086" t="str">
        <f>BASE[[#This Row],[NombresCalificado]]&amp;BASE[[#This Row],[TipoEvaluacion]]</f>
        <v>LILIA KATHLEEN POLO VILLANUEVAEVALUACIÓN</v>
      </c>
      <c r="R1086">
        <v>2</v>
      </c>
      <c r="S1086" t="s">
        <v>4</v>
      </c>
      <c r="T1086" t="s">
        <v>21</v>
      </c>
      <c r="U1086" s="17">
        <v>1</v>
      </c>
      <c r="V1086" s="17" t="str" cm="1">
        <f t="array" ref="V1086">_xlfn.IFS(U1086=0,"Prenovato",U1086=1,"Novato",U1086=2,"Principiante avanzado",U1086=3,"Competente",U1086=4,"Proficiente",U1086=5,"Master")</f>
        <v>Novato</v>
      </c>
      <c r="W1086" s="17">
        <v>4</v>
      </c>
      <c r="X1086" s="17" t="str" cm="1">
        <f t="array" ref="X1086">_xlfn.IFS(W1086=0,"No evidenciado",W1086=1,"Novato",W1086=2,"Principiante avanzado",W1086=3,"Competente",W1086=4,"Proficiente",W1086=5,"Master")</f>
        <v>Proficiente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1</v>
      </c>
      <c r="AD1086" s="17" t="str" cm="1">
        <f t="array" ref="AD1086">_xlfn.IFS(AC1086=0,"Prenovato",AC1086=1,"Novato",AC1086=2,"Principiante avanzado",AC1086=3,"Competente",AC1086=4,"Proficiente",AC1086=5,"Master")</f>
        <v>Novato</v>
      </c>
      <c r="AE1086" s="17" t="s">
        <v>326</v>
      </c>
    </row>
    <row r="1087" spans="1:31" x14ac:dyDescent="0.25">
      <c r="A1087" t="s">
        <v>205</v>
      </c>
      <c r="B1087" t="s">
        <v>211</v>
      </c>
      <c r="C1087" t="s">
        <v>185</v>
      </c>
      <c r="D1087" t="s">
        <v>216</v>
      </c>
      <c r="E1087" t="s">
        <v>239</v>
      </c>
      <c r="F1087" t="s">
        <v>271</v>
      </c>
      <c r="H1087" s="4"/>
      <c r="I1087" s="1">
        <f t="shared" ca="1" si="70"/>
        <v>1483</v>
      </c>
      <c r="J1087" s="1" t="str">
        <f t="shared" ca="1" si="71"/>
        <v>3. Mayor a 6 meses</v>
      </c>
      <c r="K1087" t="str">
        <f t="shared" si="72"/>
        <v>NO</v>
      </c>
      <c r="L1087" t="s">
        <v>186</v>
      </c>
      <c r="M1087" t="s">
        <v>197</v>
      </c>
      <c r="N1087" t="s">
        <v>187</v>
      </c>
      <c r="O1087" t="s">
        <v>188</v>
      </c>
      <c r="P1087" t="str">
        <f t="shared" si="73"/>
        <v>LILIA KATHLEEN POLO VILLANUEVAArquitectura de datos BCPEVALUACIÓN</v>
      </c>
      <c r="Q1087" t="str">
        <f>BASE[[#This Row],[NombresCalificado]]&amp;BASE[[#This Row],[TipoEvaluacion]]</f>
        <v>LILIA KATHLEEN POLO VILLANUEVAEVALUACIÓN</v>
      </c>
      <c r="R1087">
        <v>2</v>
      </c>
      <c r="S1087" t="s">
        <v>4</v>
      </c>
      <c r="T1087" t="s">
        <v>21</v>
      </c>
      <c r="U1087" s="17">
        <v>1</v>
      </c>
      <c r="V1087" s="17" t="str" cm="1">
        <f t="array" ref="V1087">_xlfn.IFS(U1087=0,"Prenovato",U1087=1,"Novato",U1087=2,"Principiante avanzado",U1087=3,"Competente",U1087=4,"Proficiente",U1087=5,"Master")</f>
        <v>Novato</v>
      </c>
      <c r="W1087" s="17">
        <v>4</v>
      </c>
      <c r="X1087" s="17" t="str" cm="1">
        <f t="array" ref="X1087">_xlfn.IFS(W1087=0,"No evidenciado",W1087=1,"Novato",W1087=2,"Principiante avanzado",W1087=3,"Competente",W1087=4,"Proficiente",W1087=5,"Master")</f>
        <v>Proficiente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1</v>
      </c>
      <c r="AD1087" s="17" t="str" cm="1">
        <f t="array" ref="AD1087">_xlfn.IFS(AC1087=0,"Prenovato",AC1087=1,"Novato",AC1087=2,"Principiante avanzado",AC1087=3,"Competente",AC1087=4,"Proficiente",AC1087=5,"Master")</f>
        <v>Novato</v>
      </c>
      <c r="AE1087" s="17" t="s">
        <v>326</v>
      </c>
    </row>
    <row r="1088" spans="1:31" x14ac:dyDescent="0.25">
      <c r="A1088" t="s">
        <v>205</v>
      </c>
      <c r="B1088" t="s">
        <v>211</v>
      </c>
      <c r="C1088" t="s">
        <v>185</v>
      </c>
      <c r="D1088" t="s">
        <v>216</v>
      </c>
      <c r="E1088" t="s">
        <v>239</v>
      </c>
      <c r="F1088" t="s">
        <v>271</v>
      </c>
      <c r="H1088" s="4"/>
      <c r="I1088" s="1">
        <f t="shared" ca="1" si="70"/>
        <v>1483</v>
      </c>
      <c r="J1088" s="1" t="str">
        <f t="shared" ca="1" si="71"/>
        <v>3. Mayor a 6 meses</v>
      </c>
      <c r="K1088" t="str">
        <f t="shared" si="72"/>
        <v>NO</v>
      </c>
      <c r="L1088" t="s">
        <v>186</v>
      </c>
      <c r="M1088" t="s">
        <v>314</v>
      </c>
      <c r="N1088" t="s">
        <v>187</v>
      </c>
      <c r="O1088" t="s">
        <v>188</v>
      </c>
      <c r="P1088" t="str">
        <f t="shared" si="73"/>
        <v>LILIA KATHLEEN POLO VILLANUEVASoluciones de industriaEVALUACIÓN</v>
      </c>
      <c r="Q1088" t="str">
        <f>BASE[[#This Row],[NombresCalificado]]&amp;BASE[[#This Row],[TipoEvaluacion]]</f>
        <v>LILIA KATHLEEN POLO VILLANUEVAEVALUACIÓN</v>
      </c>
      <c r="R1088">
        <v>4</v>
      </c>
      <c r="S1088" t="s">
        <v>7</v>
      </c>
      <c r="T1088" t="s">
        <v>21</v>
      </c>
      <c r="U1088" s="17">
        <v>1</v>
      </c>
      <c r="V1088" s="17" t="str" cm="1">
        <f t="array" ref="V1088">_xlfn.IFS(U1088=0,"Prenovato",U1088=1,"Novato",U1088=2,"Principiante avanzado",U1088=3,"Competente",U1088=4,"Proficiente",U1088=5,"Master")</f>
        <v>Novato</v>
      </c>
      <c r="W1088" s="17">
        <v>4</v>
      </c>
      <c r="X1088" s="17" t="str" cm="1">
        <f t="array" ref="X1088">_xlfn.IFS(W1088=0,"No evidenciado",W1088=1,"Novato",W1088=2,"Principiante avanzado",W1088=3,"Competente",W1088=4,"Proficiente",W1088=5,"Master")</f>
        <v>Proficiente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1</v>
      </c>
      <c r="AD1088" s="17" t="str" cm="1">
        <f t="array" ref="AD1088">_xlfn.IFS(AC1088=0,"Prenovato",AC1088=1,"Novato",AC1088=2,"Principiante avanzado",AC1088=3,"Competente",AC1088=4,"Proficiente",AC1088=5,"Master")</f>
        <v>Novato</v>
      </c>
      <c r="AE1088" s="17" t="s">
        <v>326</v>
      </c>
    </row>
    <row r="1089" spans="1:31" x14ac:dyDescent="0.25">
      <c r="A1089" t="s">
        <v>205</v>
      </c>
      <c r="B1089" t="s">
        <v>211</v>
      </c>
      <c r="C1089" t="s">
        <v>185</v>
      </c>
      <c r="D1089" t="s">
        <v>216</v>
      </c>
      <c r="E1089" t="s">
        <v>239</v>
      </c>
      <c r="F1089" t="s">
        <v>271</v>
      </c>
      <c r="H1089" s="4"/>
      <c r="I1089" s="1">
        <f t="shared" ca="1" si="70"/>
        <v>1483</v>
      </c>
      <c r="J1089" s="1" t="str">
        <f t="shared" ca="1" si="71"/>
        <v>3. Mayor a 6 meses</v>
      </c>
      <c r="K1089" t="str">
        <f t="shared" si="72"/>
        <v>NO</v>
      </c>
      <c r="L1089" t="s">
        <v>186</v>
      </c>
      <c r="M1089" t="s">
        <v>313</v>
      </c>
      <c r="N1089" t="s">
        <v>188</v>
      </c>
      <c r="O1089" t="s">
        <v>188</v>
      </c>
      <c r="P1089" t="str">
        <f t="shared" si="73"/>
        <v>LILIA KATHLEEN POLO VILLANUEVAPatrones de arquitectura tecnológicaEVALUACIÓN</v>
      </c>
      <c r="Q1089" t="str">
        <f>BASE[[#This Row],[NombresCalificado]]&amp;BASE[[#This Row],[TipoEvaluacion]]</f>
        <v>LILIA KATHLEEN POLO VILLANUEVAEVALUACIÓN</v>
      </c>
      <c r="R1089">
        <v>2</v>
      </c>
      <c r="S1089" t="s">
        <v>4</v>
      </c>
      <c r="T1089" t="s">
        <v>21</v>
      </c>
      <c r="U1089" s="17">
        <v>1</v>
      </c>
      <c r="V1089" s="17" t="str" cm="1">
        <f t="array" ref="V1089">_xlfn.IFS(U1089=0,"Prenovato",U1089=1,"Novato",U1089=2,"Principiante avanzado",U1089=3,"Competente",U1089=4,"Proficiente",U1089=5,"Master")</f>
        <v>Novato</v>
      </c>
      <c r="W1089" s="17">
        <v>4</v>
      </c>
      <c r="X1089" s="17" t="str" cm="1">
        <f t="array" ref="X1089">_xlfn.IFS(W1089=0,"No evidenciado",W1089=1,"Novato",W1089=2,"Principiante avanzado",W1089=3,"Competente",W1089=4,"Proficiente",W1089=5,"Master")</f>
        <v>Proficiente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1</v>
      </c>
      <c r="AD1089" s="17" t="str" cm="1">
        <f t="array" ref="AD1089">_xlfn.IFS(AC1089=0,"Prenovato",AC1089=1,"Novato",AC1089=2,"Principiante avanzado",AC1089=3,"Competente",AC1089=4,"Proficiente",AC1089=5,"Master")</f>
        <v>Novato</v>
      </c>
      <c r="AE1089" s="17" t="s">
        <v>326</v>
      </c>
    </row>
    <row r="1090" spans="1:31" x14ac:dyDescent="0.25">
      <c r="A1090" t="s">
        <v>209</v>
      </c>
      <c r="B1090" t="s">
        <v>215</v>
      </c>
      <c r="C1090" t="s">
        <v>185</v>
      </c>
      <c r="D1090" t="s">
        <v>216</v>
      </c>
      <c r="E1090" t="s">
        <v>241</v>
      </c>
      <c r="F1090" t="s">
        <v>273</v>
      </c>
      <c r="G1090" t="s">
        <v>304</v>
      </c>
      <c r="H1090" s="4"/>
      <c r="I1090" s="1">
        <f t="shared" ca="1" si="70"/>
        <v>1483</v>
      </c>
      <c r="J1090" s="1" t="str">
        <f t="shared" ca="1" si="71"/>
        <v>3. Mayor a 6 meses</v>
      </c>
      <c r="K1090" t="str">
        <f t="shared" si="72"/>
        <v>NO</v>
      </c>
      <c r="L1090" t="s">
        <v>186</v>
      </c>
      <c r="M1090" t="s">
        <v>324</v>
      </c>
      <c r="N1090" t="s">
        <v>29</v>
      </c>
      <c r="O1090" t="s">
        <v>29</v>
      </c>
      <c r="P1090" t="str">
        <f t="shared" si="73"/>
        <v>RENÁN ESNOVER GALLARDO YUPANQUIFrameworks de arquitectura empresarialEVALUACIÓN</v>
      </c>
      <c r="Q1090" t="str">
        <f>BASE[[#This Row],[NombresCalificado]]&amp;BASE[[#This Row],[TipoEvaluacion]]</f>
        <v>RENÁN ESNOVER GALLARDO YUPANQUIEVALUACIÓN</v>
      </c>
      <c r="R1090">
        <v>3</v>
      </c>
      <c r="S1090" t="s">
        <v>5</v>
      </c>
      <c r="T1090" t="s">
        <v>21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2</v>
      </c>
      <c r="X1090" s="17" t="str" cm="1">
        <f t="array" ref="X1090">_xlfn.IFS(W1090=0,"No evidenciado",W1090=1,"Novato",W1090=2,"Principiante avanzado",W1090=3,"Competente",W1090=4,"Proficiente",W1090=5,"Master")</f>
        <v>Principiante avanzado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2</v>
      </c>
      <c r="AB1090" s="17" t="str" cm="1">
        <f t="array" ref="AB1090">_xlfn.IFS(AA1090=0,"No evidenciado",AA1090=1,"Novato",AA1090=2,"Principiante avanzado",AA1090=3,"Competente",AA1090=4,"Proficiente",AA1090=5,"Master")</f>
        <v>Principiante avanzado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326</v>
      </c>
    </row>
    <row r="1091" spans="1:31" x14ac:dyDescent="0.25">
      <c r="A1091" t="s">
        <v>209</v>
      </c>
      <c r="B1091" t="s">
        <v>215</v>
      </c>
      <c r="C1091" t="s">
        <v>185</v>
      </c>
      <c r="D1091" t="s">
        <v>216</v>
      </c>
      <c r="E1091" t="s">
        <v>241</v>
      </c>
      <c r="F1091" t="s">
        <v>273</v>
      </c>
      <c r="G1091" t="s">
        <v>304</v>
      </c>
      <c r="H1091" s="4"/>
      <c r="I1091" s="1">
        <f t="shared" ca="1" si="70"/>
        <v>1483</v>
      </c>
      <c r="J1091" s="1" t="str">
        <f t="shared" ca="1" si="71"/>
        <v>3. Mayor a 6 meses</v>
      </c>
      <c r="K1091" t="str">
        <f t="shared" si="72"/>
        <v>NO</v>
      </c>
      <c r="L1091" t="s">
        <v>186</v>
      </c>
      <c r="M1091" t="s">
        <v>322</v>
      </c>
      <c r="N1091" t="s">
        <v>29</v>
      </c>
      <c r="O1091" t="s">
        <v>29</v>
      </c>
      <c r="P1091" t="str">
        <f t="shared" si="73"/>
        <v>RENÁN ESNOVER GALLARDO YUPANQUIModelos BancariosEVALUACIÓN</v>
      </c>
      <c r="Q1091" t="str">
        <f>BASE[[#This Row],[NombresCalificado]]&amp;BASE[[#This Row],[TipoEvaluacion]]</f>
        <v>RENÁN ESNOVER GALLARDO YUPANQUIEVALUACIÓN</v>
      </c>
      <c r="R1091">
        <v>3</v>
      </c>
      <c r="S1091" t="s">
        <v>5</v>
      </c>
      <c r="T1091" t="s">
        <v>21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2</v>
      </c>
      <c r="X1091" s="17" t="str" cm="1">
        <f t="array" ref="X1091">_xlfn.IFS(W1091=0,"No evidenciado",W1091=1,"Novato",W1091=2,"Principiante avanzado",W1091=3,"Competente",W1091=4,"Proficiente",W1091=5,"Master")</f>
        <v>Principiante avanzado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2</v>
      </c>
      <c r="AB1091" s="17" t="str" cm="1">
        <f t="array" ref="AB1091">_xlfn.IFS(AA1091=0,"No evidenciado",AA1091=1,"Novato",AA1091=2,"Principiante avanzado",AA1091=3,"Competente",AA1091=4,"Proficiente",AA1091=5,"Master")</f>
        <v>Principiante avanzado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326</v>
      </c>
    </row>
    <row r="1092" spans="1:31" x14ac:dyDescent="0.25">
      <c r="A1092" t="s">
        <v>209</v>
      </c>
      <c r="B1092" t="s">
        <v>215</v>
      </c>
      <c r="C1092" t="s">
        <v>185</v>
      </c>
      <c r="D1092" t="s">
        <v>216</v>
      </c>
      <c r="E1092" t="s">
        <v>241</v>
      </c>
      <c r="F1092" t="s">
        <v>273</v>
      </c>
      <c r="G1092" t="s">
        <v>304</v>
      </c>
      <c r="H1092" s="4"/>
      <c r="I1092" s="1">
        <f t="shared" ca="1" si="70"/>
        <v>1483</v>
      </c>
      <c r="J1092" s="1" t="str">
        <f t="shared" ca="1" si="71"/>
        <v>3. Mayor a 6 meses</v>
      </c>
      <c r="K1092" t="str">
        <f t="shared" si="72"/>
        <v>NO</v>
      </c>
      <c r="L1092" t="s">
        <v>186</v>
      </c>
      <c r="M1092" t="s">
        <v>323</v>
      </c>
      <c r="N1092" t="s">
        <v>188</v>
      </c>
      <c r="O1092" t="s">
        <v>188</v>
      </c>
      <c r="P1092" t="str">
        <f t="shared" si="73"/>
        <v>RENÁN ESNOVER GALLARDO YUPANQUIPrincipios de seguridadEVALUACIÓN</v>
      </c>
      <c r="Q1092" t="str">
        <f>BASE[[#This Row],[NombresCalificado]]&amp;BASE[[#This Row],[TipoEvaluacion]]</f>
        <v>RENÁN ESNOVER GALLARDO YUPANQUIEVALUACIÓN</v>
      </c>
      <c r="R1092">
        <v>1</v>
      </c>
      <c r="S1092" t="s">
        <v>6</v>
      </c>
      <c r="T1092" t="s">
        <v>21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2</v>
      </c>
      <c r="X1092" s="17" t="str" cm="1">
        <f t="array" ref="X1092">_xlfn.IFS(W1092=0,"No evidenciado",W1092=1,"Novato",W1092=2,"Principiante avanzado",W1092=3,"Competente",W1092=4,"Proficiente",W1092=5,"Master")</f>
        <v>Principiante avanzado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2</v>
      </c>
      <c r="AB1092" s="17" t="str" cm="1">
        <f t="array" ref="AB1092">_xlfn.IFS(AA1092=0,"No evidenciado",AA1092=1,"Novato",AA1092=2,"Principiante avanzado",AA1092=3,"Competente",AA1092=4,"Proficiente",AA1092=5,"Master")</f>
        <v>Principiante avanzado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326</v>
      </c>
    </row>
    <row r="1093" spans="1:31" x14ac:dyDescent="0.25">
      <c r="A1093" t="s">
        <v>209</v>
      </c>
      <c r="B1093" t="s">
        <v>215</v>
      </c>
      <c r="C1093" t="s">
        <v>185</v>
      </c>
      <c r="D1093" t="s">
        <v>216</v>
      </c>
      <c r="E1093" t="s">
        <v>241</v>
      </c>
      <c r="F1093" t="s">
        <v>273</v>
      </c>
      <c r="G1093" t="s">
        <v>304</v>
      </c>
      <c r="H1093" s="4"/>
      <c r="I1093" s="1">
        <f t="shared" ca="1" si="70"/>
        <v>1483</v>
      </c>
      <c r="J1093" s="1" t="str">
        <f t="shared" ca="1" si="71"/>
        <v>3. Mayor a 6 meses</v>
      </c>
      <c r="K1093" t="str">
        <f t="shared" si="72"/>
        <v>NO</v>
      </c>
      <c r="L1093" t="s">
        <v>186</v>
      </c>
      <c r="M1093" t="s">
        <v>319</v>
      </c>
      <c r="N1093" t="s">
        <v>187</v>
      </c>
      <c r="O1093" t="s">
        <v>188</v>
      </c>
      <c r="P1093" t="str">
        <f t="shared" si="73"/>
        <v>RENÁN ESNOVER GALLARDO YUPANQUIStory TellingEVALUACIÓN</v>
      </c>
      <c r="Q1093" t="str">
        <f>BASE[[#This Row],[NombresCalificado]]&amp;BASE[[#This Row],[TipoEvaluacion]]</f>
        <v>RENÁN ESNOVER GALLARDO YUPANQUIEVALUACIÓN</v>
      </c>
      <c r="R1093">
        <v>2</v>
      </c>
      <c r="S1093" t="s">
        <v>4</v>
      </c>
      <c r="T1093" t="s">
        <v>21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2</v>
      </c>
      <c r="X1093" s="17" t="str" cm="1">
        <f t="array" ref="X1093">_xlfn.IFS(W1093=0,"No evidenciado",W1093=1,"Novato",W1093=2,"Principiante avanzado",W1093=3,"Competente",W1093=4,"Proficiente",W1093=5,"Master")</f>
        <v>Principiante avanzado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2</v>
      </c>
      <c r="AB1093" s="17" t="str" cm="1">
        <f t="array" ref="AB1093">_xlfn.IFS(AA1093=0,"No evidenciado",AA1093=1,"Novato",AA1093=2,"Principiante avanzado",AA1093=3,"Competente",AA1093=4,"Proficiente",AA1093=5,"Master")</f>
        <v>Principiante avanzado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326</v>
      </c>
    </row>
    <row r="1094" spans="1:31" x14ac:dyDescent="0.25">
      <c r="A1094" t="s">
        <v>209</v>
      </c>
      <c r="B1094" t="s">
        <v>215</v>
      </c>
      <c r="C1094" t="s">
        <v>185</v>
      </c>
      <c r="D1094" t="s">
        <v>216</v>
      </c>
      <c r="E1094" t="s">
        <v>241</v>
      </c>
      <c r="F1094" t="s">
        <v>273</v>
      </c>
      <c r="G1094" t="s">
        <v>304</v>
      </c>
      <c r="H1094" s="4"/>
      <c r="I1094" s="1">
        <f t="shared" ca="1" si="70"/>
        <v>1483</v>
      </c>
      <c r="J1094" s="1" t="str">
        <f t="shared" ca="1" si="71"/>
        <v>3. Mayor a 6 meses</v>
      </c>
      <c r="K1094" t="str">
        <f t="shared" si="72"/>
        <v>NO</v>
      </c>
      <c r="L1094" t="s">
        <v>186</v>
      </c>
      <c r="M1094" t="s">
        <v>198</v>
      </c>
      <c r="N1094" t="s">
        <v>187</v>
      </c>
      <c r="O1094" t="s">
        <v>188</v>
      </c>
      <c r="P1094" t="str">
        <f t="shared" si="73"/>
        <v>RENÁN ESNOVER GALLARDO YUPANQUICaptura de valorEVALUACIÓN</v>
      </c>
      <c r="Q1094" t="str">
        <f>BASE[[#This Row],[NombresCalificado]]&amp;BASE[[#This Row],[TipoEvaluacion]]</f>
        <v>RENÁN ESNOVER GALLARDO YUPANQUIEVALUACIÓN</v>
      </c>
      <c r="R1094">
        <v>1</v>
      </c>
      <c r="S1094" t="s">
        <v>6</v>
      </c>
      <c r="T1094" t="s">
        <v>21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2</v>
      </c>
      <c r="X1094" s="17" t="str" cm="1">
        <f t="array" ref="X1094">_xlfn.IFS(W1094=0,"No evidenciado",W1094=1,"Novato",W1094=2,"Principiante avanzado",W1094=3,"Competente",W1094=4,"Proficiente",W1094=5,"Master")</f>
        <v>Principiante avanzado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2</v>
      </c>
      <c r="AB1094" s="17" t="str" cm="1">
        <f t="array" ref="AB1094">_xlfn.IFS(AA1094=0,"No evidenciado",AA1094=1,"Novato",AA1094=2,"Principiante avanzado",AA1094=3,"Competente",AA1094=4,"Proficiente",AA1094=5,"Master")</f>
        <v>Principiante avanzado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326</v>
      </c>
    </row>
    <row r="1095" spans="1:31" x14ac:dyDescent="0.25">
      <c r="A1095" t="s">
        <v>209</v>
      </c>
      <c r="B1095" t="s">
        <v>215</v>
      </c>
      <c r="C1095" t="s">
        <v>185</v>
      </c>
      <c r="D1095" t="s">
        <v>216</v>
      </c>
      <c r="E1095" t="s">
        <v>241</v>
      </c>
      <c r="F1095" t="s">
        <v>273</v>
      </c>
      <c r="G1095" t="s">
        <v>304</v>
      </c>
      <c r="H1095" s="4"/>
      <c r="I1095" s="1">
        <f t="shared" ca="1" si="70"/>
        <v>1483</v>
      </c>
      <c r="J1095" s="1" t="str">
        <f t="shared" ca="1" si="71"/>
        <v>3. Mayor a 6 meses</v>
      </c>
      <c r="K1095" t="str">
        <f t="shared" si="72"/>
        <v>NO</v>
      </c>
      <c r="L1095" t="s">
        <v>186</v>
      </c>
      <c r="M1095" t="s">
        <v>321</v>
      </c>
      <c r="N1095" t="s">
        <v>29</v>
      </c>
      <c r="O1095" t="s">
        <v>29</v>
      </c>
      <c r="P1095" t="str">
        <f t="shared" si="73"/>
        <v>RENÁN ESNOVER GALLARDO YUPANQUIInnovaciónEVALUACIÓN</v>
      </c>
      <c r="Q1095" t="str">
        <f>BASE[[#This Row],[NombresCalificado]]&amp;BASE[[#This Row],[TipoEvaluacion]]</f>
        <v>RENÁN ESNOVER GALLARDO YUPANQUIEVALUACIÓN</v>
      </c>
      <c r="R1095">
        <v>2</v>
      </c>
      <c r="S1095" t="s">
        <v>4</v>
      </c>
      <c r="T1095" t="s">
        <v>21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2</v>
      </c>
      <c r="X1095" s="17" t="str" cm="1">
        <f t="array" ref="X1095">_xlfn.IFS(W1095=0,"No evidenciado",W1095=1,"Novato",W1095=2,"Principiante avanzado",W1095=3,"Competente",W1095=4,"Proficiente",W1095=5,"Master")</f>
        <v>Principiante avanzado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2</v>
      </c>
      <c r="AB1095" s="17" t="str" cm="1">
        <f t="array" ref="AB1095">_xlfn.IFS(AA1095=0,"No evidenciado",AA1095=1,"Novato",AA1095=2,"Principiante avanzado",AA1095=3,"Competente",AA1095=4,"Proficiente",AA1095=5,"Master")</f>
        <v>Principiante avanzado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326</v>
      </c>
    </row>
    <row r="1096" spans="1:31" x14ac:dyDescent="0.25">
      <c r="A1096" t="s">
        <v>209</v>
      </c>
      <c r="B1096" t="s">
        <v>215</v>
      </c>
      <c r="C1096" t="s">
        <v>185</v>
      </c>
      <c r="D1096" t="s">
        <v>216</v>
      </c>
      <c r="E1096" t="s">
        <v>241</v>
      </c>
      <c r="F1096" t="s">
        <v>273</v>
      </c>
      <c r="G1096" t="s">
        <v>304</v>
      </c>
      <c r="H1096" s="4"/>
      <c r="I1096" s="1">
        <f t="shared" ca="1" si="70"/>
        <v>1483</v>
      </c>
      <c r="J1096" s="1" t="str">
        <f t="shared" ca="1" si="71"/>
        <v>3. Mayor a 6 meses</v>
      </c>
      <c r="K1096" t="str">
        <f t="shared" si="72"/>
        <v>NO</v>
      </c>
      <c r="L1096" t="s">
        <v>186</v>
      </c>
      <c r="M1096" t="s">
        <v>320</v>
      </c>
      <c r="N1096" t="s">
        <v>188</v>
      </c>
      <c r="O1096" t="s">
        <v>188</v>
      </c>
      <c r="P1096" t="str">
        <f t="shared" si="73"/>
        <v>RENÁN ESNOVER GALLARDO YUPANQUIGestión de cambiosEVALUACIÓN</v>
      </c>
      <c r="Q1096" t="str">
        <f>BASE[[#This Row],[NombresCalificado]]&amp;BASE[[#This Row],[TipoEvaluacion]]</f>
        <v>RENÁN ESNOVER GALLARDO YUPANQUIEVALUACIÓN</v>
      </c>
      <c r="R1096">
        <v>1</v>
      </c>
      <c r="S1096" t="s">
        <v>6</v>
      </c>
      <c r="T1096" t="s">
        <v>21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2</v>
      </c>
      <c r="X1096" s="17" t="str" cm="1">
        <f t="array" ref="X1096">_xlfn.IFS(W1096=0,"No evidenciado",W1096=1,"Novato",W1096=2,"Principiante avanzado",W1096=3,"Competente",W1096=4,"Proficiente",W1096=5,"Master")</f>
        <v>Principiante avanzado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2</v>
      </c>
      <c r="AB1096" s="17" t="str" cm="1">
        <f t="array" ref="AB1096">_xlfn.IFS(AA1096=0,"No evidenciado",AA1096=1,"Novato",AA1096=2,"Principiante avanzado",AA1096=3,"Competente",AA1096=4,"Proficiente",AA1096=5,"Master")</f>
        <v>Principiante avanzado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326</v>
      </c>
    </row>
    <row r="1097" spans="1:31" x14ac:dyDescent="0.25">
      <c r="A1097" t="s">
        <v>209</v>
      </c>
      <c r="B1097" t="s">
        <v>215</v>
      </c>
      <c r="C1097" t="s">
        <v>185</v>
      </c>
      <c r="D1097" t="s">
        <v>216</v>
      </c>
      <c r="E1097" t="s">
        <v>241</v>
      </c>
      <c r="F1097" t="s">
        <v>273</v>
      </c>
      <c r="G1097" t="s">
        <v>304</v>
      </c>
      <c r="H1097" s="4"/>
      <c r="I1097" s="1">
        <f t="shared" ca="1" si="70"/>
        <v>1483</v>
      </c>
      <c r="J1097" s="1" t="str">
        <f t="shared" ca="1" si="71"/>
        <v>3. Mayor a 6 meses</v>
      </c>
      <c r="K1097" t="str">
        <f t="shared" si="72"/>
        <v>NO</v>
      </c>
      <c r="L1097" t="s">
        <v>186</v>
      </c>
      <c r="M1097" t="s">
        <v>200</v>
      </c>
      <c r="N1097" t="s">
        <v>187</v>
      </c>
      <c r="O1097" t="s">
        <v>188</v>
      </c>
      <c r="P1097" t="str">
        <f t="shared" si="73"/>
        <v>RENÁN ESNOVER GALLARDO YUPANQUICustomer ExperienceEVALUACIÓN</v>
      </c>
      <c r="Q1097" t="str">
        <f>BASE[[#This Row],[NombresCalificado]]&amp;BASE[[#This Row],[TipoEvaluacion]]</f>
        <v>RENÁN ESNOVER GALLARDO YUPANQUIEVALUACIÓN</v>
      </c>
      <c r="R1097">
        <v>2</v>
      </c>
      <c r="S1097" t="s">
        <v>4</v>
      </c>
      <c r="T1097" t="s">
        <v>21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2</v>
      </c>
      <c r="X1097" s="17" t="str" cm="1">
        <f t="array" ref="X1097">_xlfn.IFS(W1097=0,"No evidenciado",W1097=1,"Novato",W1097=2,"Principiante avanzado",W1097=3,"Competente",W1097=4,"Proficiente",W1097=5,"Master")</f>
        <v>Principiante avanzado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2</v>
      </c>
      <c r="AB1097" s="17" t="str" cm="1">
        <f t="array" ref="AB1097">_xlfn.IFS(AA1097=0,"No evidenciado",AA1097=1,"Novato",AA1097=2,"Principiante avanzado",AA1097=3,"Competente",AA1097=4,"Proficiente",AA1097=5,"Master")</f>
        <v>Principiante avanzado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326</v>
      </c>
    </row>
    <row r="1098" spans="1:31" x14ac:dyDescent="0.25">
      <c r="A1098" t="s">
        <v>209</v>
      </c>
      <c r="B1098" t="s">
        <v>215</v>
      </c>
      <c r="C1098" t="s">
        <v>185</v>
      </c>
      <c r="D1098" t="s">
        <v>216</v>
      </c>
      <c r="E1098" t="s">
        <v>241</v>
      </c>
      <c r="F1098" t="s">
        <v>273</v>
      </c>
      <c r="G1098" t="s">
        <v>304</v>
      </c>
      <c r="H1098" s="4"/>
      <c r="I1098" s="1">
        <f t="shared" ca="1" si="70"/>
        <v>1483</v>
      </c>
      <c r="J1098" s="1" t="str">
        <f t="shared" ca="1" si="71"/>
        <v>3. Mayor a 6 meses</v>
      </c>
      <c r="K1098" t="str">
        <f t="shared" si="72"/>
        <v>NO</v>
      </c>
      <c r="L1098" t="s">
        <v>186</v>
      </c>
      <c r="M1098" t="s">
        <v>318</v>
      </c>
      <c r="N1098" t="s">
        <v>188</v>
      </c>
      <c r="O1098" t="s">
        <v>188</v>
      </c>
      <c r="P1098" t="str">
        <f t="shared" si="73"/>
        <v>RENÁN ESNOVER GALLARDO YUPANQUIEvolución ágil de productos digitalesEVALUACIÓN</v>
      </c>
      <c r="Q1098" t="str">
        <f>BASE[[#This Row],[NombresCalificado]]&amp;BASE[[#This Row],[TipoEvaluacion]]</f>
        <v>RENÁN ESNOVER GALLARDO YUPANQUIEVALUACIÓN</v>
      </c>
      <c r="R1098">
        <v>2</v>
      </c>
      <c r="S1098" t="s">
        <v>4</v>
      </c>
      <c r="T1098" t="s">
        <v>21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2</v>
      </c>
      <c r="X1098" s="17" t="str" cm="1">
        <f t="array" ref="X1098">_xlfn.IFS(W1098=0,"No evidenciado",W1098=1,"Novato",W1098=2,"Principiante avanzado",W1098=3,"Competente",W1098=4,"Proficiente",W1098=5,"Master")</f>
        <v>Principiante avanzado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2</v>
      </c>
      <c r="AB1098" s="17" t="str" cm="1">
        <f t="array" ref="AB1098">_xlfn.IFS(AA1098=0,"No evidenciado",AA1098=1,"Novato",AA1098=2,"Principiante avanzado",AA1098=3,"Competente",AA1098=4,"Proficiente",AA1098=5,"Master")</f>
        <v>Principiante avanzado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326</v>
      </c>
    </row>
    <row r="1099" spans="1:31" x14ac:dyDescent="0.25">
      <c r="A1099" t="s">
        <v>209</v>
      </c>
      <c r="B1099" t="s">
        <v>215</v>
      </c>
      <c r="C1099" t="s">
        <v>185</v>
      </c>
      <c r="D1099" t="s">
        <v>216</v>
      </c>
      <c r="E1099" t="s">
        <v>241</v>
      </c>
      <c r="F1099" t="s">
        <v>273</v>
      </c>
      <c r="G1099" t="s">
        <v>304</v>
      </c>
      <c r="H1099" s="4"/>
      <c r="I1099" s="1">
        <f t="shared" ca="1" si="70"/>
        <v>1483</v>
      </c>
      <c r="J1099" s="1" t="str">
        <f t="shared" ca="1" si="71"/>
        <v>3. Mayor a 6 meses</v>
      </c>
      <c r="K1099" t="str">
        <f t="shared" si="72"/>
        <v>NO</v>
      </c>
      <c r="L1099" t="s">
        <v>186</v>
      </c>
      <c r="M1099" t="s">
        <v>317</v>
      </c>
      <c r="N1099" t="s">
        <v>29</v>
      </c>
      <c r="O1099" t="s">
        <v>29</v>
      </c>
      <c r="P1099" t="str">
        <f t="shared" si="73"/>
        <v>RENÁN ESNOVER GALLARDO YUPANQUINegocio bancarioEVALUACIÓN</v>
      </c>
      <c r="Q1099" t="str">
        <f>BASE[[#This Row],[NombresCalificado]]&amp;BASE[[#This Row],[TipoEvaluacion]]</f>
        <v>RENÁN ESNOVER GALLARDO YUPANQUIEVALUACIÓN</v>
      </c>
      <c r="R1099">
        <v>3</v>
      </c>
      <c r="S1099" t="s">
        <v>5</v>
      </c>
      <c r="T1099" t="s">
        <v>21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2</v>
      </c>
      <c r="X1099" s="17" t="str" cm="1">
        <f t="array" ref="X1099">_xlfn.IFS(W1099=0,"No evidenciado",W1099=1,"Novato",W1099=2,"Principiante avanzado",W1099=3,"Competente",W1099=4,"Proficiente",W1099=5,"Master")</f>
        <v>Principiante avanzado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2</v>
      </c>
      <c r="AB1099" s="17" t="str" cm="1">
        <f t="array" ref="AB1099">_xlfn.IFS(AA1099=0,"No evidenciado",AA1099=1,"Novato",AA1099=2,"Principiante avanzado",AA1099=3,"Competente",AA1099=4,"Proficiente",AA1099=5,"Master")</f>
        <v>Principiante avanzado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326</v>
      </c>
    </row>
    <row r="1100" spans="1:31" x14ac:dyDescent="0.25">
      <c r="A1100" t="s">
        <v>209</v>
      </c>
      <c r="B1100" t="s">
        <v>215</v>
      </c>
      <c r="C1100" t="s">
        <v>185</v>
      </c>
      <c r="D1100" t="s">
        <v>216</v>
      </c>
      <c r="E1100" t="s">
        <v>241</v>
      </c>
      <c r="F1100" t="s">
        <v>273</v>
      </c>
      <c r="G1100" t="s">
        <v>304</v>
      </c>
      <c r="H1100" s="4"/>
      <c r="I1100" s="1">
        <f t="shared" ca="1" si="70"/>
        <v>1483</v>
      </c>
      <c r="J1100" s="1" t="str">
        <f t="shared" ca="1" si="71"/>
        <v>3. Mayor a 6 meses</v>
      </c>
      <c r="K1100" t="str">
        <f t="shared" si="72"/>
        <v>NO</v>
      </c>
      <c r="L1100" t="s">
        <v>186</v>
      </c>
      <c r="M1100" t="s">
        <v>199</v>
      </c>
      <c r="N1100" t="s">
        <v>188</v>
      </c>
      <c r="O1100" t="s">
        <v>188</v>
      </c>
      <c r="P1100" t="str">
        <f t="shared" si="73"/>
        <v>RENÁN ESNOVER GALLARDO YUPANQUIComplianceEVALUACIÓN</v>
      </c>
      <c r="Q1100" t="str">
        <f>BASE[[#This Row],[NombresCalificado]]&amp;BASE[[#This Row],[TipoEvaluacion]]</f>
        <v>RENÁN ESNOVER GALLARDO YUPANQUIEVALUACIÓN</v>
      </c>
      <c r="R1100">
        <v>2</v>
      </c>
      <c r="S1100" t="s">
        <v>4</v>
      </c>
      <c r="T1100" t="s">
        <v>21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2</v>
      </c>
      <c r="X1100" s="17" t="str" cm="1">
        <f t="array" ref="X1100">_xlfn.IFS(W1100=0,"No evidenciado",W1100=1,"Novato",W1100=2,"Principiante avanzado",W1100=3,"Competente",W1100=4,"Proficiente",W1100=5,"Master")</f>
        <v>Principiante avanzado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2</v>
      </c>
      <c r="AB1100" s="17" t="str" cm="1">
        <f t="array" ref="AB1100">_xlfn.IFS(AA1100=0,"No evidenciado",AA1100=1,"Novato",AA1100=2,"Principiante avanzado",AA1100=3,"Competente",AA1100=4,"Proficiente",AA1100=5,"Master")</f>
        <v>Principiante avanzado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326</v>
      </c>
    </row>
    <row r="1101" spans="1:31" x14ac:dyDescent="0.25">
      <c r="A1101" t="s">
        <v>209</v>
      </c>
      <c r="B1101" t="s">
        <v>215</v>
      </c>
      <c r="C1101" t="s">
        <v>185</v>
      </c>
      <c r="D1101" t="s">
        <v>216</v>
      </c>
      <c r="E1101" t="s">
        <v>241</v>
      </c>
      <c r="F1101" t="s">
        <v>273</v>
      </c>
      <c r="G1101" t="s">
        <v>304</v>
      </c>
      <c r="H1101" s="4"/>
      <c r="I1101" s="1">
        <f t="shared" ca="1" si="70"/>
        <v>1483</v>
      </c>
      <c r="J1101" s="1" t="str">
        <f t="shared" ca="1" si="71"/>
        <v>3. Mayor a 6 meses</v>
      </c>
      <c r="K1101" t="str">
        <f t="shared" si="72"/>
        <v>NO</v>
      </c>
      <c r="L1101" t="s">
        <v>186</v>
      </c>
      <c r="M1101" t="s">
        <v>315</v>
      </c>
      <c r="N1101" t="s">
        <v>29</v>
      </c>
      <c r="O1101" t="s">
        <v>29</v>
      </c>
      <c r="P1101" t="str">
        <f t="shared" si="73"/>
        <v>RENÁN ESNOVER GALLARDO YUPANQUIModeladoEVALUACIÓN</v>
      </c>
      <c r="Q1101" t="str">
        <f>BASE[[#This Row],[NombresCalificado]]&amp;BASE[[#This Row],[TipoEvaluacion]]</f>
        <v>RENÁN ESNOVER GALLARDO YUPANQUIEVALUACIÓN</v>
      </c>
      <c r="R1101">
        <v>3</v>
      </c>
      <c r="S1101" t="s">
        <v>5</v>
      </c>
      <c r="T1101" t="s">
        <v>21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2</v>
      </c>
      <c r="X1101" s="17" t="str" cm="1">
        <f t="array" ref="X1101">_xlfn.IFS(W1101=0,"No evidenciado",W1101=1,"Novato",W1101=2,"Principiante avanzado",W1101=3,"Competente",W1101=4,"Proficiente",W1101=5,"Master")</f>
        <v>Principiante avanzado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2</v>
      </c>
      <c r="AB1101" s="17" t="str" cm="1">
        <f t="array" ref="AB1101">_xlfn.IFS(AA1101=0,"No evidenciado",AA1101=1,"Novato",AA1101=2,"Principiante avanzado",AA1101=3,"Competente",AA1101=4,"Proficiente",AA1101=5,"Master")</f>
        <v>Principiante avanzado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326</v>
      </c>
    </row>
    <row r="1102" spans="1:31" x14ac:dyDescent="0.25">
      <c r="A1102" t="s">
        <v>209</v>
      </c>
      <c r="B1102" t="s">
        <v>215</v>
      </c>
      <c r="C1102" t="s">
        <v>185</v>
      </c>
      <c r="D1102" t="s">
        <v>216</v>
      </c>
      <c r="E1102" t="s">
        <v>241</v>
      </c>
      <c r="F1102" t="s">
        <v>273</v>
      </c>
      <c r="G1102" t="s">
        <v>304</v>
      </c>
      <c r="H1102" s="4"/>
      <c r="I1102" s="1">
        <f t="shared" ca="1" si="70"/>
        <v>1483</v>
      </c>
      <c r="J1102" s="1" t="str">
        <f t="shared" ca="1" si="71"/>
        <v>3. Mayor a 6 meses</v>
      </c>
      <c r="K1102" t="str">
        <f t="shared" si="72"/>
        <v>NO</v>
      </c>
      <c r="L1102" t="s">
        <v>186</v>
      </c>
      <c r="M1102" t="s">
        <v>314</v>
      </c>
      <c r="N1102" t="s">
        <v>187</v>
      </c>
      <c r="O1102" t="s">
        <v>188</v>
      </c>
      <c r="P1102" t="str">
        <f t="shared" si="73"/>
        <v>RENÁN ESNOVER GALLARDO YUPANQUISoluciones de industriaEVALUACIÓN</v>
      </c>
      <c r="Q1102" t="str">
        <f>BASE[[#This Row],[NombresCalificado]]&amp;BASE[[#This Row],[TipoEvaluacion]]</f>
        <v>RENÁN ESNOVER GALLARDO YUPANQUIEVALUACIÓN</v>
      </c>
      <c r="R1102">
        <v>3</v>
      </c>
      <c r="S1102" t="s">
        <v>5</v>
      </c>
      <c r="T1102" t="s">
        <v>21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2</v>
      </c>
      <c r="X1102" s="17" t="str" cm="1">
        <f t="array" ref="X1102">_xlfn.IFS(W1102=0,"No evidenciado",W1102=1,"Novato",W1102=2,"Principiante avanzado",W1102=3,"Competente",W1102=4,"Proficiente",W1102=5,"Master")</f>
        <v>Principiante avanzado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2</v>
      </c>
      <c r="AB1102" s="17" t="str" cm="1">
        <f t="array" ref="AB1102">_xlfn.IFS(AA1102=0,"No evidenciado",AA1102=1,"Novato",AA1102=2,"Principiante avanzado",AA1102=3,"Competente",AA1102=4,"Proficiente",AA1102=5,"Master")</f>
        <v>Principiante avanzado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326</v>
      </c>
    </row>
    <row r="1103" spans="1:31" x14ac:dyDescent="0.25">
      <c r="A1103" t="s">
        <v>209</v>
      </c>
      <c r="B1103" t="s">
        <v>215</v>
      </c>
      <c r="C1103" t="s">
        <v>185</v>
      </c>
      <c r="D1103" t="s">
        <v>216</v>
      </c>
      <c r="E1103" t="s">
        <v>241</v>
      </c>
      <c r="F1103" t="s">
        <v>273</v>
      </c>
      <c r="G1103" t="s">
        <v>304</v>
      </c>
      <c r="H1103" s="4"/>
      <c r="I1103" s="1">
        <f t="shared" ca="1" si="70"/>
        <v>1483</v>
      </c>
      <c r="J1103" s="1" t="str">
        <f t="shared" ca="1" si="71"/>
        <v>3. Mayor a 6 meses</v>
      </c>
      <c r="K1103" t="str">
        <f t="shared" si="72"/>
        <v>NO</v>
      </c>
      <c r="L1103" t="s">
        <v>186</v>
      </c>
      <c r="M1103" t="s">
        <v>316</v>
      </c>
      <c r="N1103" t="s">
        <v>187</v>
      </c>
      <c r="O1103" t="s">
        <v>188</v>
      </c>
      <c r="P1103" t="str">
        <f t="shared" si="73"/>
        <v>RENÁN ESNOVER GALLARDO YUPANQUIPlataforma de soluciones BCPEVALUACIÓN</v>
      </c>
      <c r="Q1103" t="str">
        <f>BASE[[#This Row],[NombresCalificado]]&amp;BASE[[#This Row],[TipoEvaluacion]]</f>
        <v>RENÁN ESNOVER GALLARDO YUPANQUIEVALUACIÓN</v>
      </c>
      <c r="R1103">
        <v>2</v>
      </c>
      <c r="S1103" t="s">
        <v>4</v>
      </c>
      <c r="T1103" t="s">
        <v>21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2</v>
      </c>
      <c r="X1103" s="17" t="str" cm="1">
        <f t="array" ref="X1103">_xlfn.IFS(W1103=0,"No evidenciado",W1103=1,"Novato",W1103=2,"Principiante avanzado",W1103=3,"Competente",W1103=4,"Proficiente",W1103=5,"Master")</f>
        <v>Principiante avanzado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2</v>
      </c>
      <c r="AB1103" s="17" t="str" cm="1">
        <f t="array" ref="AB1103">_xlfn.IFS(AA1103=0,"No evidenciado",AA1103=1,"Novato",AA1103=2,"Principiante avanzado",AA1103=3,"Competente",AA1103=4,"Proficiente",AA1103=5,"Master")</f>
        <v>Principiante avanzado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326</v>
      </c>
    </row>
    <row r="1104" spans="1:31" x14ac:dyDescent="0.25">
      <c r="A1104" t="s">
        <v>209</v>
      </c>
      <c r="B1104" t="s">
        <v>215</v>
      </c>
      <c r="C1104" t="s">
        <v>185</v>
      </c>
      <c r="D1104" t="s">
        <v>216</v>
      </c>
      <c r="E1104" t="s">
        <v>241</v>
      </c>
      <c r="F1104" t="s">
        <v>273</v>
      </c>
      <c r="G1104" t="s">
        <v>304</v>
      </c>
      <c r="H1104" s="4"/>
      <c r="I1104" s="1">
        <f t="shared" ca="1" si="70"/>
        <v>1483</v>
      </c>
      <c r="J1104" s="1" t="str">
        <f t="shared" ca="1" si="71"/>
        <v>3. Mayor a 6 meses</v>
      </c>
      <c r="K1104" t="str">
        <f t="shared" si="72"/>
        <v>NO</v>
      </c>
      <c r="L1104" t="s">
        <v>186</v>
      </c>
      <c r="M1104" t="s">
        <v>197</v>
      </c>
      <c r="N1104" t="s">
        <v>187</v>
      </c>
      <c r="O1104" t="s">
        <v>188</v>
      </c>
      <c r="P1104" t="str">
        <f t="shared" si="73"/>
        <v>RENÁN ESNOVER GALLARDO YUPANQUIArquitectura de datos BCPEVALUACIÓN</v>
      </c>
      <c r="Q1104" t="str">
        <f>BASE[[#This Row],[NombresCalificado]]&amp;BASE[[#This Row],[TipoEvaluacion]]</f>
        <v>RENÁN ESNOVER GALLARDO YUPANQUIEVALUACIÓN</v>
      </c>
      <c r="R1104">
        <v>2</v>
      </c>
      <c r="S1104" t="s">
        <v>4</v>
      </c>
      <c r="T1104" t="s">
        <v>21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2</v>
      </c>
      <c r="X1104" s="17" t="str" cm="1">
        <f t="array" ref="X1104">_xlfn.IFS(W1104=0,"No evidenciado",W1104=1,"Novato",W1104=2,"Principiante avanzado",W1104=3,"Competente",W1104=4,"Proficiente",W1104=5,"Master")</f>
        <v>Principiante avanzado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2</v>
      </c>
      <c r="AB1104" s="17" t="str" cm="1">
        <f t="array" ref="AB1104">_xlfn.IFS(AA1104=0,"No evidenciado",AA1104=1,"Novato",AA1104=2,"Principiante avanzado",AA1104=3,"Competente",AA1104=4,"Proficiente",AA1104=5,"Master")</f>
        <v>Principiante avanzado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326</v>
      </c>
    </row>
    <row r="1105" spans="1:31" x14ac:dyDescent="0.25">
      <c r="A1105" t="s">
        <v>209</v>
      </c>
      <c r="B1105" t="s">
        <v>215</v>
      </c>
      <c r="C1105" t="s">
        <v>185</v>
      </c>
      <c r="D1105" t="s">
        <v>216</v>
      </c>
      <c r="E1105" t="s">
        <v>241</v>
      </c>
      <c r="F1105" t="s">
        <v>273</v>
      </c>
      <c r="G1105" t="s">
        <v>304</v>
      </c>
      <c r="H1105" s="4"/>
      <c r="I1105" s="1">
        <f t="shared" ref="I1105:I1168" ca="1" si="74">DATEDIF(H1105,TODAY(),"m")</f>
        <v>1483</v>
      </c>
      <c r="J1105" s="1" t="str">
        <f t="shared" ref="J1105:J1168" ca="1" si="75">IF(I1105&lt;=3,"1. Menor o igual a 3 meses",IF(I1105&lt;=6,"2. Entre 4 - 6 meses","3. Mayor a 6 meses"))</f>
        <v>3. Mayor a 6 meses</v>
      </c>
      <c r="K1105" t="str">
        <f t="shared" ref="K1105:K1168" si="76">IF(COUNTIFS($E$2:$E$1174,E1105,$O$2:$O$1174,"PRINCIPAL",$R$2:$R$1174,0)&gt;0,"SI","NO")</f>
        <v>NO</v>
      </c>
      <c r="L1105" t="s">
        <v>186</v>
      </c>
      <c r="M1105" t="s">
        <v>193</v>
      </c>
      <c r="N1105" t="s">
        <v>188</v>
      </c>
      <c r="O1105" t="s">
        <v>188</v>
      </c>
      <c r="P1105" t="str">
        <f t="shared" ref="P1105:P1168" si="77">F1105&amp;M1105&amp;AE1105</f>
        <v>RENÁN ESNOVER GALLARDO YUPANQUICloudEVALUACIÓN</v>
      </c>
      <c r="Q1105" t="str">
        <f>BASE[[#This Row],[NombresCalificado]]&amp;BASE[[#This Row],[TipoEvaluacion]]</f>
        <v>RENÁN ESNOVER GALLARDO YUPANQUIEVALUACIÓN</v>
      </c>
      <c r="R1105">
        <v>1</v>
      </c>
      <c r="S1105" t="s">
        <v>6</v>
      </c>
      <c r="T1105" t="s">
        <v>21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2</v>
      </c>
      <c r="AB1105" s="17" t="str" cm="1">
        <f t="array" ref="AB1105">_xlfn.IFS(AA1105=0,"No evidenciado",AA1105=1,"Novato",AA1105=2,"Principiante avanzado",AA1105=3,"Competente",AA1105=4,"Proficiente",AA1105=5,"Master")</f>
        <v>Principiante avanzado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326</v>
      </c>
    </row>
    <row r="1106" spans="1:31" x14ac:dyDescent="0.25">
      <c r="A1106" t="s">
        <v>209</v>
      </c>
      <c r="B1106" t="s">
        <v>215</v>
      </c>
      <c r="C1106" t="s">
        <v>185</v>
      </c>
      <c r="D1106" t="s">
        <v>216</v>
      </c>
      <c r="E1106" t="s">
        <v>241</v>
      </c>
      <c r="F1106" t="s">
        <v>273</v>
      </c>
      <c r="G1106" t="s">
        <v>304</v>
      </c>
      <c r="H1106" s="4"/>
      <c r="I1106" s="1">
        <f t="shared" ca="1" si="74"/>
        <v>1483</v>
      </c>
      <c r="J1106" s="1" t="str">
        <f t="shared" ca="1" si="75"/>
        <v>3. Mayor a 6 meses</v>
      </c>
      <c r="K1106" t="str">
        <f t="shared" si="76"/>
        <v>NO</v>
      </c>
      <c r="L1106" t="s">
        <v>186</v>
      </c>
      <c r="M1106" t="s">
        <v>313</v>
      </c>
      <c r="N1106" t="s">
        <v>188</v>
      </c>
      <c r="O1106" t="s">
        <v>188</v>
      </c>
      <c r="P1106" t="str">
        <f t="shared" si="77"/>
        <v>RENÁN ESNOVER GALLARDO YUPANQUIPatrones de arquitectura tecnológicaEVALUACIÓN</v>
      </c>
      <c r="Q1106" t="str">
        <f>BASE[[#This Row],[NombresCalificado]]&amp;BASE[[#This Row],[TipoEvaluacion]]</f>
        <v>RENÁN ESNOVER GALLARDO YUPANQUIEVALUACIÓN</v>
      </c>
      <c r="R1106">
        <v>2</v>
      </c>
      <c r="S1106" t="s">
        <v>4</v>
      </c>
      <c r="T1106" t="s">
        <v>21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2</v>
      </c>
      <c r="X1106" s="17" t="str" cm="1">
        <f t="array" ref="X1106">_xlfn.IFS(W1106=0,"No evidenciado",W1106=1,"Novato",W1106=2,"Principiante avanzado",W1106=3,"Competente",W1106=4,"Proficiente",W1106=5,"Master")</f>
        <v>Principiante avanzado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2</v>
      </c>
      <c r="AB1106" s="17" t="str" cm="1">
        <f t="array" ref="AB1106">_xlfn.IFS(AA1106=0,"No evidenciado",AA1106=1,"Novato",AA1106=2,"Principiante avanzado",AA1106=3,"Competente",AA1106=4,"Proficiente",AA1106=5,"Master")</f>
        <v>Principiante avanzado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326</v>
      </c>
    </row>
    <row r="1107" spans="1:31" x14ac:dyDescent="0.25">
      <c r="A1107" t="s">
        <v>209</v>
      </c>
      <c r="B1107" t="s">
        <v>215</v>
      </c>
      <c r="C1107" t="s">
        <v>185</v>
      </c>
      <c r="D1107" t="s">
        <v>216</v>
      </c>
      <c r="E1107" t="s">
        <v>248</v>
      </c>
      <c r="F1107" t="s">
        <v>280</v>
      </c>
      <c r="G1107" t="s">
        <v>312</v>
      </c>
      <c r="H1107" s="4"/>
      <c r="I1107" s="1">
        <f t="shared" ca="1" si="74"/>
        <v>1483</v>
      </c>
      <c r="J1107" s="1" t="str">
        <f t="shared" ca="1" si="75"/>
        <v>3. Mayor a 6 meses</v>
      </c>
      <c r="K1107" t="str">
        <f t="shared" si="76"/>
        <v>NO</v>
      </c>
      <c r="L1107" t="s">
        <v>186</v>
      </c>
      <c r="M1107" t="s">
        <v>313</v>
      </c>
      <c r="N1107" t="s">
        <v>188</v>
      </c>
      <c r="O1107" t="s">
        <v>188</v>
      </c>
      <c r="P1107" t="str">
        <f t="shared" si="77"/>
        <v>DANIEL ANTONIO JIMÉNEZ QUINTANAPatrones de arquitectura tecnológicaEVALUACIÓN</v>
      </c>
      <c r="Q1107" t="str">
        <f>BASE[[#This Row],[NombresCalificado]]&amp;BASE[[#This Row],[TipoEvaluacion]]</f>
        <v>DANIEL ANTONIO JIMÉNEZ QUINTANAEVALUACIÓN</v>
      </c>
      <c r="R1107">
        <v>2</v>
      </c>
      <c r="S1107" t="s">
        <v>4</v>
      </c>
      <c r="T1107" t="s">
        <v>21</v>
      </c>
      <c r="U1107" s="17">
        <v>0</v>
      </c>
      <c r="V1107" s="17" t="str" cm="1">
        <f t="array" ref="V1107">_xlfn.IFS(U1107=0,"Prenovato",U1107=1,"Novato",U1107=2,"Principiante avanzado",U1107=3,"Competente",U1107=4,"Proficiente",U1107=5,"Master")</f>
        <v>Prenovato</v>
      </c>
      <c r="W1107" s="17">
        <v>2</v>
      </c>
      <c r="X1107" s="17" t="str" cm="1">
        <f t="array" ref="X1107">_xlfn.IFS(W1107=0,"No evidenciado",W1107=1,"Novato",W1107=2,"Principiante avanzado",W1107=3,"Competente",W1107=4,"Proficiente",W1107=5,"Master")</f>
        <v>Principiante avanzado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2</v>
      </c>
      <c r="AB1107" s="17" t="str" cm="1">
        <f t="array" ref="AB1107">_xlfn.IFS(AA1107=0,"No evidenciado",AA1107=1,"Novato",AA1107=2,"Principiante avanzado",AA1107=3,"Competente",AA1107=4,"Proficiente",AA1107=5,"Master")</f>
        <v>Principiante avanzado</v>
      </c>
      <c r="AC1107" s="17">
        <v>0</v>
      </c>
      <c r="AD1107" s="17" t="str" cm="1">
        <f t="array" ref="AD1107">_xlfn.IFS(AC1107=0,"Prenovato",AC1107=1,"Novato",AC1107=2,"Principiante avanzado",AC1107=3,"Competente",AC1107=4,"Proficiente",AC1107=5,"Master")</f>
        <v>Prenovato</v>
      </c>
      <c r="AE1107" s="17" t="s">
        <v>326</v>
      </c>
    </row>
    <row r="1108" spans="1:31" x14ac:dyDescent="0.25">
      <c r="A1108" t="s">
        <v>209</v>
      </c>
      <c r="B1108" t="s">
        <v>215</v>
      </c>
      <c r="C1108" t="s">
        <v>185</v>
      </c>
      <c r="D1108" t="s">
        <v>216</v>
      </c>
      <c r="E1108" t="s">
        <v>248</v>
      </c>
      <c r="F1108" t="s">
        <v>280</v>
      </c>
      <c r="G1108" t="s">
        <v>312</v>
      </c>
      <c r="H1108" s="4"/>
      <c r="I1108" s="1">
        <f t="shared" ca="1" si="74"/>
        <v>1483</v>
      </c>
      <c r="J1108" s="1" t="str">
        <f t="shared" ca="1" si="75"/>
        <v>3. Mayor a 6 meses</v>
      </c>
      <c r="K1108" t="str">
        <f t="shared" si="76"/>
        <v>NO</v>
      </c>
      <c r="L1108" t="s">
        <v>186</v>
      </c>
      <c r="M1108" t="s">
        <v>193</v>
      </c>
      <c r="N1108" t="s">
        <v>188</v>
      </c>
      <c r="O1108" t="s">
        <v>188</v>
      </c>
      <c r="P1108" t="str">
        <f t="shared" si="77"/>
        <v>DANIEL ANTONIO JIMÉNEZ QUINTANACloudEVALUACIÓN</v>
      </c>
      <c r="Q1108" t="str">
        <f>BASE[[#This Row],[NombresCalificado]]&amp;BASE[[#This Row],[TipoEvaluacion]]</f>
        <v>DANIEL ANTONIO JIMÉNEZ QUINTANAEVALUACIÓN</v>
      </c>
      <c r="R1108">
        <v>1</v>
      </c>
      <c r="S1108" t="s">
        <v>6</v>
      </c>
      <c r="T1108" t="s">
        <v>21</v>
      </c>
      <c r="U1108" s="17">
        <v>0</v>
      </c>
      <c r="V1108" s="17" t="str" cm="1">
        <f t="array" ref="V1108">_xlfn.IFS(U1108=0,"Prenovato",U1108=1,"Novato",U1108=2,"Principiante avanzado",U1108=3,"Competente",U1108=4,"Proficiente",U1108=5,"Master")</f>
        <v>Prenovato</v>
      </c>
      <c r="W1108" s="17">
        <v>2</v>
      </c>
      <c r="X1108" s="17" t="str" cm="1">
        <f t="array" ref="X1108">_xlfn.IFS(W1108=0,"No evidenciado",W1108=1,"Novato",W1108=2,"Principiante avanzado",W1108=3,"Competente",W1108=4,"Proficiente",W1108=5,"Master")</f>
        <v>Principiante avanzado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2</v>
      </c>
      <c r="AB1108" s="17" t="str" cm="1">
        <f t="array" ref="AB1108">_xlfn.IFS(AA1108=0,"No evidenciado",AA1108=1,"Novato",AA1108=2,"Principiante avanzado",AA1108=3,"Competente",AA1108=4,"Proficiente",AA1108=5,"Master")</f>
        <v>Principiante avanzado</v>
      </c>
      <c r="AC1108" s="17">
        <v>0</v>
      </c>
      <c r="AD1108" s="17" t="str" cm="1">
        <f t="array" ref="AD1108">_xlfn.IFS(AC1108=0,"Prenovato",AC1108=1,"Novato",AC1108=2,"Principiante avanzado",AC1108=3,"Competente",AC1108=4,"Proficiente",AC1108=5,"Master")</f>
        <v>Prenovato</v>
      </c>
      <c r="AE1108" s="17" t="s">
        <v>326</v>
      </c>
    </row>
    <row r="1109" spans="1:31" x14ac:dyDescent="0.25">
      <c r="A1109" t="s">
        <v>209</v>
      </c>
      <c r="B1109" t="s">
        <v>215</v>
      </c>
      <c r="C1109" t="s">
        <v>185</v>
      </c>
      <c r="D1109" t="s">
        <v>216</v>
      </c>
      <c r="E1109" t="s">
        <v>248</v>
      </c>
      <c r="F1109" t="s">
        <v>280</v>
      </c>
      <c r="G1109" t="s">
        <v>312</v>
      </c>
      <c r="H1109" s="4"/>
      <c r="I1109" s="1">
        <f t="shared" ca="1" si="74"/>
        <v>1483</v>
      </c>
      <c r="J1109" s="1" t="str">
        <f t="shared" ca="1" si="75"/>
        <v>3. Mayor a 6 meses</v>
      </c>
      <c r="K1109" t="str">
        <f t="shared" si="76"/>
        <v>NO</v>
      </c>
      <c r="L1109" t="s">
        <v>186</v>
      </c>
      <c r="M1109" t="s">
        <v>314</v>
      </c>
      <c r="N1109" t="s">
        <v>187</v>
      </c>
      <c r="O1109" t="s">
        <v>188</v>
      </c>
      <c r="P1109" t="str">
        <f t="shared" si="77"/>
        <v>DANIEL ANTONIO JIMÉNEZ QUINTANASoluciones de industriaEVALUACIÓN</v>
      </c>
      <c r="Q1109" t="str">
        <f>BASE[[#This Row],[NombresCalificado]]&amp;BASE[[#This Row],[TipoEvaluacion]]</f>
        <v>DANIEL ANTONIO JIMÉNEZ QUINTANAEVALUACIÓN</v>
      </c>
      <c r="R1109">
        <v>2</v>
      </c>
      <c r="S1109" t="s">
        <v>4</v>
      </c>
      <c r="T1109" t="s">
        <v>21</v>
      </c>
      <c r="U1109" s="17">
        <v>0</v>
      </c>
      <c r="V1109" s="17" t="str" cm="1">
        <f t="array" ref="V1109">_xlfn.IFS(U1109=0,"Prenovato",U1109=1,"Novato",U1109=2,"Principiante avanzado",U1109=3,"Competente",U1109=4,"Proficiente",U1109=5,"Master")</f>
        <v>Prenovato</v>
      </c>
      <c r="W1109" s="17">
        <v>2</v>
      </c>
      <c r="X1109" s="17" t="str" cm="1">
        <f t="array" ref="X1109">_xlfn.IFS(W1109=0,"No evidenciado",W1109=1,"Novato",W1109=2,"Principiante avanzado",W1109=3,"Competente",W1109=4,"Proficiente",W1109=5,"Master")</f>
        <v>Principiante avanzado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2</v>
      </c>
      <c r="AB1109" s="17" t="str" cm="1">
        <f t="array" ref="AB1109">_xlfn.IFS(AA1109=0,"No evidenciado",AA1109=1,"Novato",AA1109=2,"Principiante avanzado",AA1109=3,"Competente",AA1109=4,"Proficiente",AA1109=5,"Master")</f>
        <v>Principiante avanzado</v>
      </c>
      <c r="AC1109" s="17">
        <v>0</v>
      </c>
      <c r="AD1109" s="17" t="str" cm="1">
        <f t="array" ref="AD1109">_xlfn.IFS(AC1109=0,"Prenovato",AC1109=1,"Novato",AC1109=2,"Principiante avanzado",AC1109=3,"Competente",AC1109=4,"Proficiente",AC1109=5,"Master")</f>
        <v>Prenovato</v>
      </c>
      <c r="AE1109" s="17" t="s">
        <v>326</v>
      </c>
    </row>
    <row r="1110" spans="1:31" x14ac:dyDescent="0.25">
      <c r="A1110" t="s">
        <v>209</v>
      </c>
      <c r="B1110" t="s">
        <v>215</v>
      </c>
      <c r="C1110" t="s">
        <v>185</v>
      </c>
      <c r="D1110" t="s">
        <v>216</v>
      </c>
      <c r="E1110" t="s">
        <v>248</v>
      </c>
      <c r="F1110" t="s">
        <v>280</v>
      </c>
      <c r="G1110" t="s">
        <v>312</v>
      </c>
      <c r="H1110" s="4"/>
      <c r="I1110" s="1">
        <f t="shared" ca="1" si="74"/>
        <v>1483</v>
      </c>
      <c r="J1110" s="1" t="str">
        <f t="shared" ca="1" si="75"/>
        <v>3. Mayor a 6 meses</v>
      </c>
      <c r="K1110" t="str">
        <f t="shared" si="76"/>
        <v>NO</v>
      </c>
      <c r="L1110" t="s">
        <v>186</v>
      </c>
      <c r="M1110" t="s">
        <v>316</v>
      </c>
      <c r="N1110" t="s">
        <v>187</v>
      </c>
      <c r="O1110" t="s">
        <v>188</v>
      </c>
      <c r="P1110" t="str">
        <f t="shared" si="77"/>
        <v>DANIEL ANTONIO JIMÉNEZ QUINTANAPlataforma de soluciones BCPEVALUACIÓN</v>
      </c>
      <c r="Q1110" t="str">
        <f>BASE[[#This Row],[NombresCalificado]]&amp;BASE[[#This Row],[TipoEvaluacion]]</f>
        <v>DANIEL ANTONIO JIMÉNEZ QUINTANAEVALUACIÓN</v>
      </c>
      <c r="R1110">
        <v>2</v>
      </c>
      <c r="S1110" t="s">
        <v>4</v>
      </c>
      <c r="T1110" t="s">
        <v>21</v>
      </c>
      <c r="U1110" s="17">
        <v>0</v>
      </c>
      <c r="V1110" s="17" t="str" cm="1">
        <f t="array" ref="V1110">_xlfn.IFS(U1110=0,"Prenovato",U1110=1,"Novato",U1110=2,"Principiante avanzado",U1110=3,"Competente",U1110=4,"Proficiente",U1110=5,"Master")</f>
        <v>Prenovato</v>
      </c>
      <c r="W1110" s="17">
        <v>2</v>
      </c>
      <c r="X1110" s="17" t="str" cm="1">
        <f t="array" ref="X1110">_xlfn.IFS(W1110=0,"No evidenciado",W1110=1,"Novato",W1110=2,"Principiante avanzado",W1110=3,"Competente",W1110=4,"Proficiente",W1110=5,"Master")</f>
        <v>Principiante avanzado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2</v>
      </c>
      <c r="AB1110" s="17" t="str" cm="1">
        <f t="array" ref="AB1110">_xlfn.IFS(AA1110=0,"No evidenciado",AA1110=1,"Novato",AA1110=2,"Principiante avanzado",AA1110=3,"Competente",AA1110=4,"Proficiente",AA1110=5,"Master")</f>
        <v>Principiante avanzado</v>
      </c>
      <c r="AC1110" s="17">
        <v>0</v>
      </c>
      <c r="AD1110" s="17" t="str" cm="1">
        <f t="array" ref="AD1110">_xlfn.IFS(AC1110=0,"Prenovato",AC1110=1,"Novato",AC1110=2,"Principiante avanzado",AC1110=3,"Competente",AC1110=4,"Proficiente",AC1110=5,"Master")</f>
        <v>Prenovato</v>
      </c>
      <c r="AE1110" s="17" t="s">
        <v>326</v>
      </c>
    </row>
    <row r="1111" spans="1:31" x14ac:dyDescent="0.25">
      <c r="A1111" t="s">
        <v>209</v>
      </c>
      <c r="B1111" t="s">
        <v>215</v>
      </c>
      <c r="C1111" t="s">
        <v>185</v>
      </c>
      <c r="D1111" t="s">
        <v>216</v>
      </c>
      <c r="E1111" t="s">
        <v>248</v>
      </c>
      <c r="F1111" t="s">
        <v>280</v>
      </c>
      <c r="G1111" t="s">
        <v>312</v>
      </c>
      <c r="H1111" s="4"/>
      <c r="I1111" s="1">
        <f t="shared" ca="1" si="74"/>
        <v>1483</v>
      </c>
      <c r="J1111" s="1" t="str">
        <f t="shared" ca="1" si="75"/>
        <v>3. Mayor a 6 meses</v>
      </c>
      <c r="K1111" t="str">
        <f t="shared" si="76"/>
        <v>NO</v>
      </c>
      <c r="L1111" t="s">
        <v>186</v>
      </c>
      <c r="M1111" t="s">
        <v>197</v>
      </c>
      <c r="N1111" t="s">
        <v>187</v>
      </c>
      <c r="O1111" t="s">
        <v>188</v>
      </c>
      <c r="P1111" t="str">
        <f t="shared" si="77"/>
        <v>DANIEL ANTONIO JIMÉNEZ QUINTANAArquitectura de datos BCPEVALUACIÓN</v>
      </c>
      <c r="Q1111" t="str">
        <f>BASE[[#This Row],[NombresCalificado]]&amp;BASE[[#This Row],[TipoEvaluacion]]</f>
        <v>DANIEL ANTONIO JIMÉNEZ QUINTANAEVALUACIÓN</v>
      </c>
      <c r="R1111">
        <v>2</v>
      </c>
      <c r="S1111" t="s">
        <v>4</v>
      </c>
      <c r="T1111" t="s">
        <v>21</v>
      </c>
      <c r="U1111" s="17">
        <v>0</v>
      </c>
      <c r="V1111" s="17" t="str" cm="1">
        <f t="array" ref="V1111">_xlfn.IFS(U1111=0,"Prenovato",U1111=1,"Novato",U1111=2,"Principiante avanzado",U1111=3,"Competente",U1111=4,"Proficiente",U1111=5,"Master")</f>
        <v>Prenovato</v>
      </c>
      <c r="W1111" s="17">
        <v>2</v>
      </c>
      <c r="X1111" s="17" t="str" cm="1">
        <f t="array" ref="X1111">_xlfn.IFS(W1111=0,"No evidenciado",W1111=1,"Novato",W1111=2,"Principiante avanzado",W1111=3,"Competente",W1111=4,"Proficiente",W1111=5,"Master")</f>
        <v>Principiante avanzado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2</v>
      </c>
      <c r="AB1111" s="17" t="str" cm="1">
        <f t="array" ref="AB1111">_xlfn.IFS(AA1111=0,"No evidenciado",AA1111=1,"Novato",AA1111=2,"Principiante avanzado",AA1111=3,"Competente",AA1111=4,"Proficiente",AA1111=5,"Master")</f>
        <v>Principiante avanzado</v>
      </c>
      <c r="AC1111" s="17">
        <v>0</v>
      </c>
      <c r="AD1111" s="17" t="str" cm="1">
        <f t="array" ref="AD1111">_xlfn.IFS(AC1111=0,"Prenovato",AC1111=1,"Novato",AC1111=2,"Principiante avanzado",AC1111=3,"Competente",AC1111=4,"Proficiente",AC1111=5,"Master")</f>
        <v>Prenovato</v>
      </c>
      <c r="AE1111" s="17" t="s">
        <v>326</v>
      </c>
    </row>
    <row r="1112" spans="1:31" x14ac:dyDescent="0.25">
      <c r="A1112" t="s">
        <v>209</v>
      </c>
      <c r="B1112" t="s">
        <v>215</v>
      </c>
      <c r="C1112" t="s">
        <v>185</v>
      </c>
      <c r="D1112" t="s">
        <v>216</v>
      </c>
      <c r="E1112" t="s">
        <v>248</v>
      </c>
      <c r="F1112" t="s">
        <v>280</v>
      </c>
      <c r="G1112" t="s">
        <v>312</v>
      </c>
      <c r="H1112" s="4"/>
      <c r="I1112" s="1">
        <f t="shared" ca="1" si="74"/>
        <v>1483</v>
      </c>
      <c r="J1112" s="1" t="str">
        <f t="shared" ca="1" si="75"/>
        <v>3. Mayor a 6 meses</v>
      </c>
      <c r="K1112" t="str">
        <f t="shared" si="76"/>
        <v>NO</v>
      </c>
      <c r="L1112" t="s">
        <v>186</v>
      </c>
      <c r="M1112" t="s">
        <v>315</v>
      </c>
      <c r="N1112" t="s">
        <v>29</v>
      </c>
      <c r="O1112" t="s">
        <v>29</v>
      </c>
      <c r="P1112" t="str">
        <f t="shared" si="77"/>
        <v>DANIEL ANTONIO JIMÉNEZ QUINTANAModeladoEVALUACIÓN</v>
      </c>
      <c r="Q1112" t="str">
        <f>BASE[[#This Row],[NombresCalificado]]&amp;BASE[[#This Row],[TipoEvaluacion]]</f>
        <v>DANIEL ANTONIO JIMÉNEZ QUINTANAEVALUACIÓN</v>
      </c>
      <c r="R1112">
        <v>2</v>
      </c>
      <c r="S1112" t="s">
        <v>4</v>
      </c>
      <c r="T1112" t="s">
        <v>21</v>
      </c>
      <c r="U1112" s="17">
        <v>0</v>
      </c>
      <c r="V1112" s="17" t="str" cm="1">
        <f t="array" ref="V1112">_xlfn.IFS(U1112=0,"Prenovato",U1112=1,"Novato",U1112=2,"Principiante avanzado",U1112=3,"Competente",U1112=4,"Proficiente",U1112=5,"Master")</f>
        <v>Prenovato</v>
      </c>
      <c r="W1112" s="17">
        <v>2</v>
      </c>
      <c r="X1112" s="17" t="str" cm="1">
        <f t="array" ref="X1112">_xlfn.IFS(W1112=0,"No evidenciado",W1112=1,"Novato",W1112=2,"Principiante avanzado",W1112=3,"Competente",W1112=4,"Proficiente",W1112=5,"Master")</f>
        <v>Principiante avanzado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2</v>
      </c>
      <c r="AB1112" s="17" t="str" cm="1">
        <f t="array" ref="AB1112">_xlfn.IFS(AA1112=0,"No evidenciado",AA1112=1,"Novato",AA1112=2,"Principiante avanzado",AA1112=3,"Competente",AA1112=4,"Proficiente",AA1112=5,"Master")</f>
        <v>Principiante avanzado</v>
      </c>
      <c r="AC1112" s="17">
        <v>0</v>
      </c>
      <c r="AD1112" s="17" t="str" cm="1">
        <f t="array" ref="AD1112">_xlfn.IFS(AC1112=0,"Prenovato",AC1112=1,"Novato",AC1112=2,"Principiante avanzado",AC1112=3,"Competente",AC1112=4,"Proficiente",AC1112=5,"Master")</f>
        <v>Prenovato</v>
      </c>
      <c r="AE1112" s="17" t="s">
        <v>326</v>
      </c>
    </row>
    <row r="1113" spans="1:31" x14ac:dyDescent="0.25">
      <c r="A1113" t="s">
        <v>209</v>
      </c>
      <c r="B1113" t="s">
        <v>215</v>
      </c>
      <c r="C1113" t="s">
        <v>185</v>
      </c>
      <c r="D1113" t="s">
        <v>216</v>
      </c>
      <c r="E1113" t="s">
        <v>248</v>
      </c>
      <c r="F1113" t="s">
        <v>280</v>
      </c>
      <c r="G1113" t="s">
        <v>312</v>
      </c>
      <c r="H1113" s="4"/>
      <c r="I1113" s="1">
        <f t="shared" ca="1" si="74"/>
        <v>1483</v>
      </c>
      <c r="J1113" s="1" t="str">
        <f t="shared" ca="1" si="75"/>
        <v>3. Mayor a 6 meses</v>
      </c>
      <c r="K1113" t="str">
        <f t="shared" si="76"/>
        <v>NO</v>
      </c>
      <c r="L1113" t="s">
        <v>186</v>
      </c>
      <c r="M1113" t="s">
        <v>199</v>
      </c>
      <c r="N1113" t="s">
        <v>188</v>
      </c>
      <c r="O1113" t="s">
        <v>188</v>
      </c>
      <c r="P1113" t="str">
        <f t="shared" si="77"/>
        <v>DANIEL ANTONIO JIMÉNEZ QUINTANAComplianceEVALUACIÓN</v>
      </c>
      <c r="Q1113" t="str">
        <f>BASE[[#This Row],[NombresCalificado]]&amp;BASE[[#This Row],[TipoEvaluacion]]</f>
        <v>DANIEL ANTONIO JIMÉNEZ QUINTANAEVALUACIÓN</v>
      </c>
      <c r="R1113">
        <v>2</v>
      </c>
      <c r="S1113" t="s">
        <v>4</v>
      </c>
      <c r="T1113" t="s">
        <v>21</v>
      </c>
      <c r="U1113" s="17">
        <v>0</v>
      </c>
      <c r="V1113" s="17" t="str" cm="1">
        <f t="array" ref="V1113">_xlfn.IFS(U1113=0,"Prenovato",U1113=1,"Novato",U1113=2,"Principiante avanzado",U1113=3,"Competente",U1113=4,"Proficiente",U1113=5,"Master")</f>
        <v>Prenovato</v>
      </c>
      <c r="W1113" s="17">
        <v>2</v>
      </c>
      <c r="X1113" s="17" t="str" cm="1">
        <f t="array" ref="X1113">_xlfn.IFS(W1113=0,"No evidenciado",W1113=1,"Novato",W1113=2,"Principiante avanzado",W1113=3,"Competente",W1113=4,"Proficiente",W1113=5,"Master")</f>
        <v>Principiante avanzado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2</v>
      </c>
      <c r="AB1113" s="17" t="str" cm="1">
        <f t="array" ref="AB1113">_xlfn.IFS(AA1113=0,"No evidenciado",AA1113=1,"Novato",AA1113=2,"Principiante avanzado",AA1113=3,"Competente",AA1113=4,"Proficiente",AA1113=5,"Master")</f>
        <v>Principiante avanzado</v>
      </c>
      <c r="AC1113" s="17">
        <v>0</v>
      </c>
      <c r="AD1113" s="17" t="str" cm="1">
        <f t="array" ref="AD1113">_xlfn.IFS(AC1113=0,"Prenovato",AC1113=1,"Novato",AC1113=2,"Principiante avanzado",AC1113=3,"Competente",AC1113=4,"Proficiente",AC1113=5,"Master")</f>
        <v>Prenovato</v>
      </c>
      <c r="AE1113" s="17" t="s">
        <v>326</v>
      </c>
    </row>
    <row r="1114" spans="1:31" x14ac:dyDescent="0.25">
      <c r="A1114" t="s">
        <v>209</v>
      </c>
      <c r="B1114" t="s">
        <v>215</v>
      </c>
      <c r="C1114" t="s">
        <v>185</v>
      </c>
      <c r="D1114" t="s">
        <v>216</v>
      </c>
      <c r="E1114" t="s">
        <v>248</v>
      </c>
      <c r="F1114" t="s">
        <v>280</v>
      </c>
      <c r="G1114" t="s">
        <v>312</v>
      </c>
      <c r="H1114" s="4"/>
      <c r="I1114" s="1">
        <f t="shared" ca="1" si="74"/>
        <v>1483</v>
      </c>
      <c r="J1114" s="1" t="str">
        <f t="shared" ca="1" si="75"/>
        <v>3. Mayor a 6 meses</v>
      </c>
      <c r="K1114" t="str">
        <f t="shared" si="76"/>
        <v>NO</v>
      </c>
      <c r="L1114" t="s">
        <v>186</v>
      </c>
      <c r="M1114" t="s">
        <v>317</v>
      </c>
      <c r="N1114" t="s">
        <v>29</v>
      </c>
      <c r="O1114" t="s">
        <v>29</v>
      </c>
      <c r="P1114" t="str">
        <f t="shared" si="77"/>
        <v>DANIEL ANTONIO JIMÉNEZ QUINTANANegocio bancarioEVALUACIÓN</v>
      </c>
      <c r="Q1114" t="str">
        <f>BASE[[#This Row],[NombresCalificado]]&amp;BASE[[#This Row],[TipoEvaluacion]]</f>
        <v>DANIEL ANTONIO JIMÉNEZ QUINTANAEVALUACIÓN</v>
      </c>
      <c r="R1114">
        <v>2</v>
      </c>
      <c r="S1114" t="s">
        <v>4</v>
      </c>
      <c r="T1114" t="s">
        <v>21</v>
      </c>
      <c r="U1114" s="17">
        <v>0</v>
      </c>
      <c r="V1114" s="17" t="str" cm="1">
        <f t="array" ref="V1114">_xlfn.IFS(U1114=0,"Prenovato",U1114=1,"Novato",U1114=2,"Principiante avanzado",U1114=3,"Competente",U1114=4,"Proficiente",U1114=5,"Master")</f>
        <v>Prenovato</v>
      </c>
      <c r="W1114" s="17">
        <v>2</v>
      </c>
      <c r="X1114" s="17" t="str" cm="1">
        <f t="array" ref="X1114">_xlfn.IFS(W1114=0,"No evidenciado",W1114=1,"Novato",W1114=2,"Principiante avanzado",W1114=3,"Competente",W1114=4,"Proficiente",W1114=5,"Master")</f>
        <v>Principiante avanzado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2</v>
      </c>
      <c r="AB1114" s="17" t="str" cm="1">
        <f t="array" ref="AB1114">_xlfn.IFS(AA1114=0,"No evidenciado",AA1114=1,"Novato",AA1114=2,"Principiante avanzado",AA1114=3,"Competente",AA1114=4,"Proficiente",AA1114=5,"Master")</f>
        <v>Principiante avanzado</v>
      </c>
      <c r="AC1114" s="17">
        <v>0</v>
      </c>
      <c r="AD1114" s="17" t="str" cm="1">
        <f t="array" ref="AD1114">_xlfn.IFS(AC1114=0,"Prenovato",AC1114=1,"Novato",AC1114=2,"Principiante avanzado",AC1114=3,"Competente",AC1114=4,"Proficiente",AC1114=5,"Master")</f>
        <v>Prenovato</v>
      </c>
      <c r="AE1114" s="17" t="s">
        <v>326</v>
      </c>
    </row>
    <row r="1115" spans="1:31" x14ac:dyDescent="0.25">
      <c r="A1115" t="s">
        <v>209</v>
      </c>
      <c r="B1115" t="s">
        <v>215</v>
      </c>
      <c r="C1115" t="s">
        <v>185</v>
      </c>
      <c r="D1115" t="s">
        <v>216</v>
      </c>
      <c r="E1115" t="s">
        <v>248</v>
      </c>
      <c r="F1115" t="s">
        <v>280</v>
      </c>
      <c r="G1115" t="s">
        <v>312</v>
      </c>
      <c r="H1115" s="4"/>
      <c r="I1115" s="1">
        <f t="shared" ca="1" si="74"/>
        <v>1483</v>
      </c>
      <c r="J1115" s="1" t="str">
        <f t="shared" ca="1" si="75"/>
        <v>3. Mayor a 6 meses</v>
      </c>
      <c r="K1115" t="str">
        <f t="shared" si="76"/>
        <v>NO</v>
      </c>
      <c r="L1115" t="s">
        <v>186</v>
      </c>
      <c r="M1115" t="s">
        <v>318</v>
      </c>
      <c r="N1115" t="s">
        <v>188</v>
      </c>
      <c r="O1115" t="s">
        <v>188</v>
      </c>
      <c r="P1115" t="str">
        <f t="shared" si="77"/>
        <v>DANIEL ANTONIO JIMÉNEZ QUINTANAEvolución ágil de productos digitalesEVALUACIÓN</v>
      </c>
      <c r="Q1115" t="str">
        <f>BASE[[#This Row],[NombresCalificado]]&amp;BASE[[#This Row],[TipoEvaluacion]]</f>
        <v>DANIEL ANTONIO JIMÉNEZ QUINTANAEVALUACIÓN</v>
      </c>
      <c r="R1115">
        <v>1</v>
      </c>
      <c r="S1115" t="s">
        <v>6</v>
      </c>
      <c r="T1115" t="s">
        <v>21</v>
      </c>
      <c r="U1115" s="17">
        <v>0</v>
      </c>
      <c r="V1115" s="17" t="str" cm="1">
        <f t="array" ref="V1115">_xlfn.IFS(U1115=0,"Prenovato",U1115=1,"Novato",U1115=2,"Principiante avanzado",U1115=3,"Competente",U1115=4,"Proficiente",U1115=5,"Master")</f>
        <v>Prenovato</v>
      </c>
      <c r="W1115" s="17">
        <v>2</v>
      </c>
      <c r="X1115" s="17" t="str" cm="1">
        <f t="array" ref="X1115">_xlfn.IFS(W1115=0,"No evidenciado",W1115=1,"Novato",W1115=2,"Principiante avanzado",W1115=3,"Competente",W1115=4,"Proficiente",W1115=5,"Master")</f>
        <v>Principiante avanzado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2</v>
      </c>
      <c r="AB1115" s="17" t="str" cm="1">
        <f t="array" ref="AB1115">_xlfn.IFS(AA1115=0,"No evidenciado",AA1115=1,"Novato",AA1115=2,"Principiante avanzado",AA1115=3,"Competente",AA1115=4,"Proficiente",AA1115=5,"Master")</f>
        <v>Principiante avanzado</v>
      </c>
      <c r="AC1115" s="17">
        <v>0</v>
      </c>
      <c r="AD1115" s="17" t="str" cm="1">
        <f t="array" ref="AD1115">_xlfn.IFS(AC1115=0,"Prenovato",AC1115=1,"Novato",AC1115=2,"Principiante avanzado",AC1115=3,"Competente",AC1115=4,"Proficiente",AC1115=5,"Master")</f>
        <v>Prenovato</v>
      </c>
      <c r="AE1115" s="17" t="s">
        <v>326</v>
      </c>
    </row>
    <row r="1116" spans="1:31" x14ac:dyDescent="0.25">
      <c r="A1116" t="s">
        <v>209</v>
      </c>
      <c r="B1116" t="s">
        <v>215</v>
      </c>
      <c r="C1116" t="s">
        <v>185</v>
      </c>
      <c r="D1116" t="s">
        <v>216</v>
      </c>
      <c r="E1116" t="s">
        <v>248</v>
      </c>
      <c r="F1116" t="s">
        <v>280</v>
      </c>
      <c r="G1116" t="s">
        <v>312</v>
      </c>
      <c r="H1116" s="4"/>
      <c r="I1116" s="1">
        <f t="shared" ca="1" si="74"/>
        <v>1483</v>
      </c>
      <c r="J1116" s="1" t="str">
        <f t="shared" ca="1" si="75"/>
        <v>3. Mayor a 6 meses</v>
      </c>
      <c r="K1116" t="str">
        <f t="shared" si="76"/>
        <v>NO</v>
      </c>
      <c r="L1116" t="s">
        <v>186</v>
      </c>
      <c r="M1116" t="s">
        <v>320</v>
      </c>
      <c r="N1116" t="s">
        <v>188</v>
      </c>
      <c r="O1116" t="s">
        <v>188</v>
      </c>
      <c r="P1116" t="str">
        <f t="shared" si="77"/>
        <v>DANIEL ANTONIO JIMÉNEZ QUINTANAGestión de cambiosEVALUACIÓN</v>
      </c>
      <c r="Q1116" t="str">
        <f>BASE[[#This Row],[NombresCalificado]]&amp;BASE[[#This Row],[TipoEvaluacion]]</f>
        <v>DANIEL ANTONIO JIMÉNEZ QUINTANAEVALUACIÓN</v>
      </c>
      <c r="R1116">
        <v>1</v>
      </c>
      <c r="S1116" t="s">
        <v>6</v>
      </c>
      <c r="T1116" t="s">
        <v>21</v>
      </c>
      <c r="U1116" s="17">
        <v>0</v>
      </c>
      <c r="V1116" s="17" t="str" cm="1">
        <f t="array" ref="V1116">_xlfn.IFS(U1116=0,"Prenovato",U1116=1,"Novato",U1116=2,"Principiante avanzado",U1116=3,"Competente",U1116=4,"Proficiente",U1116=5,"Master")</f>
        <v>Prenovato</v>
      </c>
      <c r="W1116" s="17">
        <v>2</v>
      </c>
      <c r="X1116" s="17" t="str" cm="1">
        <f t="array" ref="X1116">_xlfn.IFS(W1116=0,"No evidenciado",W1116=1,"Novato",W1116=2,"Principiante avanzado",W1116=3,"Competente",W1116=4,"Proficiente",W1116=5,"Master")</f>
        <v>Principiante avanzado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2</v>
      </c>
      <c r="AB1116" s="17" t="str" cm="1">
        <f t="array" ref="AB1116">_xlfn.IFS(AA1116=0,"No evidenciado",AA1116=1,"Novato",AA1116=2,"Principiante avanzado",AA1116=3,"Competente",AA1116=4,"Proficiente",AA1116=5,"Master")</f>
        <v>Principiante avanzado</v>
      </c>
      <c r="AC1116" s="17">
        <v>0</v>
      </c>
      <c r="AD1116" s="17" t="str" cm="1">
        <f t="array" ref="AD1116">_xlfn.IFS(AC1116=0,"Prenovato",AC1116=1,"Novato",AC1116=2,"Principiante avanzado",AC1116=3,"Competente",AC1116=4,"Proficiente",AC1116=5,"Master")</f>
        <v>Prenovato</v>
      </c>
      <c r="AE1116" s="17" t="s">
        <v>326</v>
      </c>
    </row>
    <row r="1117" spans="1:31" x14ac:dyDescent="0.25">
      <c r="A1117" t="s">
        <v>209</v>
      </c>
      <c r="B1117" t="s">
        <v>215</v>
      </c>
      <c r="C1117" t="s">
        <v>185</v>
      </c>
      <c r="D1117" t="s">
        <v>216</v>
      </c>
      <c r="E1117" t="s">
        <v>248</v>
      </c>
      <c r="F1117" t="s">
        <v>280</v>
      </c>
      <c r="G1117" t="s">
        <v>312</v>
      </c>
      <c r="H1117" s="4"/>
      <c r="I1117" s="1">
        <f t="shared" ca="1" si="74"/>
        <v>1483</v>
      </c>
      <c r="J1117" s="1" t="str">
        <f t="shared" ca="1" si="75"/>
        <v>3. Mayor a 6 meses</v>
      </c>
      <c r="K1117" t="str">
        <f t="shared" si="76"/>
        <v>NO</v>
      </c>
      <c r="L1117" t="s">
        <v>186</v>
      </c>
      <c r="M1117" t="s">
        <v>200</v>
      </c>
      <c r="N1117" t="s">
        <v>187</v>
      </c>
      <c r="O1117" t="s">
        <v>188</v>
      </c>
      <c r="P1117" t="str">
        <f t="shared" si="77"/>
        <v>DANIEL ANTONIO JIMÉNEZ QUINTANACustomer ExperienceEVALUACIÓN</v>
      </c>
      <c r="Q1117" t="str">
        <f>BASE[[#This Row],[NombresCalificado]]&amp;BASE[[#This Row],[TipoEvaluacion]]</f>
        <v>DANIEL ANTONIO JIMÉNEZ QUINTANAEVALUACIÓN</v>
      </c>
      <c r="R1117">
        <v>1</v>
      </c>
      <c r="S1117" t="s">
        <v>6</v>
      </c>
      <c r="T1117" t="s">
        <v>21</v>
      </c>
      <c r="U1117" s="17">
        <v>0</v>
      </c>
      <c r="V1117" s="17" t="str" cm="1">
        <f t="array" ref="V1117">_xlfn.IFS(U1117=0,"Prenovato",U1117=1,"Novato",U1117=2,"Principiante avanzado",U1117=3,"Competente",U1117=4,"Proficiente",U1117=5,"Master")</f>
        <v>Prenovato</v>
      </c>
      <c r="W1117" s="17">
        <v>2</v>
      </c>
      <c r="X1117" s="17" t="str" cm="1">
        <f t="array" ref="X1117">_xlfn.IFS(W1117=0,"No evidenciado",W1117=1,"Novato",W1117=2,"Principiante avanzado",W1117=3,"Competente",W1117=4,"Proficiente",W1117=5,"Master")</f>
        <v>Principiante avanzado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2</v>
      </c>
      <c r="AB1117" s="17" t="str" cm="1">
        <f t="array" ref="AB1117">_xlfn.IFS(AA1117=0,"No evidenciado",AA1117=1,"Novato",AA1117=2,"Principiante avanzado",AA1117=3,"Competente",AA1117=4,"Proficiente",AA1117=5,"Master")</f>
        <v>Principiante avanzado</v>
      </c>
      <c r="AC1117" s="17">
        <v>0</v>
      </c>
      <c r="AD1117" s="17" t="str" cm="1">
        <f t="array" ref="AD1117">_xlfn.IFS(AC1117=0,"Prenovato",AC1117=1,"Novato",AC1117=2,"Principiante avanzado",AC1117=3,"Competente",AC1117=4,"Proficiente",AC1117=5,"Master")</f>
        <v>Prenovato</v>
      </c>
      <c r="AE1117" s="17" t="s">
        <v>326</v>
      </c>
    </row>
    <row r="1118" spans="1:31" x14ac:dyDescent="0.25">
      <c r="A1118" t="s">
        <v>209</v>
      </c>
      <c r="B1118" t="s">
        <v>215</v>
      </c>
      <c r="C1118" t="s">
        <v>185</v>
      </c>
      <c r="D1118" t="s">
        <v>216</v>
      </c>
      <c r="E1118" t="s">
        <v>248</v>
      </c>
      <c r="F1118" t="s">
        <v>280</v>
      </c>
      <c r="G1118" t="s">
        <v>312</v>
      </c>
      <c r="H1118" s="4"/>
      <c r="I1118" s="1">
        <f t="shared" ca="1" si="74"/>
        <v>1483</v>
      </c>
      <c r="J1118" s="1" t="str">
        <f t="shared" ca="1" si="75"/>
        <v>3. Mayor a 6 meses</v>
      </c>
      <c r="K1118" t="str">
        <f t="shared" si="76"/>
        <v>NO</v>
      </c>
      <c r="L1118" t="s">
        <v>186</v>
      </c>
      <c r="M1118" t="s">
        <v>321</v>
      </c>
      <c r="N1118" t="s">
        <v>29</v>
      </c>
      <c r="O1118" t="s">
        <v>29</v>
      </c>
      <c r="P1118" t="str">
        <f t="shared" si="77"/>
        <v>DANIEL ANTONIO JIMÉNEZ QUINTANAInnovaciónEVALUACIÓN</v>
      </c>
      <c r="Q1118" t="str">
        <f>BASE[[#This Row],[NombresCalificado]]&amp;BASE[[#This Row],[TipoEvaluacion]]</f>
        <v>DANIEL ANTONIO JIMÉNEZ QUINTANAEVALUACIÓN</v>
      </c>
      <c r="R1118">
        <v>1</v>
      </c>
      <c r="S1118" t="s">
        <v>6</v>
      </c>
      <c r="T1118" t="s">
        <v>21</v>
      </c>
      <c r="U1118" s="17">
        <v>0</v>
      </c>
      <c r="V1118" s="17" t="str" cm="1">
        <f t="array" ref="V1118">_xlfn.IFS(U1118=0,"Prenovato",U1118=1,"Novato",U1118=2,"Principiante avanzado",U1118=3,"Competente",U1118=4,"Proficiente",U1118=5,"Master")</f>
        <v>Prenovato</v>
      </c>
      <c r="W1118" s="17">
        <v>2</v>
      </c>
      <c r="X1118" s="17" t="str" cm="1">
        <f t="array" ref="X1118">_xlfn.IFS(W1118=0,"No evidenciado",W1118=1,"Novato",W1118=2,"Principiante avanzado",W1118=3,"Competente",W1118=4,"Proficiente",W1118=5,"Master")</f>
        <v>Principiante avanzado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2</v>
      </c>
      <c r="AB1118" s="17" t="str" cm="1">
        <f t="array" ref="AB1118">_xlfn.IFS(AA1118=0,"No evidenciado",AA1118=1,"Novato",AA1118=2,"Principiante avanzado",AA1118=3,"Competente",AA1118=4,"Proficiente",AA1118=5,"Master")</f>
        <v>Principiante avanzado</v>
      </c>
      <c r="AC1118" s="17">
        <v>0</v>
      </c>
      <c r="AD1118" s="17" t="str" cm="1">
        <f t="array" ref="AD1118">_xlfn.IFS(AC1118=0,"Prenovato",AC1118=1,"Novato",AC1118=2,"Principiante avanzado",AC1118=3,"Competente",AC1118=4,"Proficiente",AC1118=5,"Master")</f>
        <v>Prenovato</v>
      </c>
      <c r="AE1118" s="17" t="s">
        <v>326</v>
      </c>
    </row>
    <row r="1119" spans="1:31" x14ac:dyDescent="0.25">
      <c r="A1119" t="s">
        <v>209</v>
      </c>
      <c r="B1119" t="s">
        <v>215</v>
      </c>
      <c r="C1119" t="s">
        <v>185</v>
      </c>
      <c r="D1119" t="s">
        <v>216</v>
      </c>
      <c r="E1119" t="s">
        <v>248</v>
      </c>
      <c r="F1119" t="s">
        <v>280</v>
      </c>
      <c r="G1119" t="s">
        <v>312</v>
      </c>
      <c r="H1119" s="4"/>
      <c r="I1119" s="1">
        <f t="shared" ca="1" si="74"/>
        <v>1483</v>
      </c>
      <c r="J1119" s="1" t="str">
        <f t="shared" ca="1" si="75"/>
        <v>3. Mayor a 6 meses</v>
      </c>
      <c r="K1119" t="str">
        <f t="shared" si="76"/>
        <v>NO</v>
      </c>
      <c r="L1119" t="s">
        <v>186</v>
      </c>
      <c r="M1119" t="s">
        <v>319</v>
      </c>
      <c r="N1119" t="s">
        <v>187</v>
      </c>
      <c r="O1119" t="s">
        <v>188</v>
      </c>
      <c r="P1119" t="str">
        <f t="shared" si="77"/>
        <v>DANIEL ANTONIO JIMÉNEZ QUINTANAStory TellingEVALUACIÓN</v>
      </c>
      <c r="Q1119" t="str">
        <f>BASE[[#This Row],[NombresCalificado]]&amp;BASE[[#This Row],[TipoEvaluacion]]</f>
        <v>DANIEL ANTONIO JIMÉNEZ QUINTANAEVALUACIÓN</v>
      </c>
      <c r="R1119">
        <v>2</v>
      </c>
      <c r="S1119" t="s">
        <v>4</v>
      </c>
      <c r="T1119" t="s">
        <v>21</v>
      </c>
      <c r="U1119" s="17">
        <v>0</v>
      </c>
      <c r="V1119" s="17" t="str" cm="1">
        <f t="array" ref="V1119">_xlfn.IFS(U1119=0,"Prenovato",U1119=1,"Novato",U1119=2,"Principiante avanzado",U1119=3,"Competente",U1119=4,"Proficiente",U1119=5,"Master")</f>
        <v>Prenovato</v>
      </c>
      <c r="W1119" s="17">
        <v>2</v>
      </c>
      <c r="X1119" s="17" t="str" cm="1">
        <f t="array" ref="X1119">_xlfn.IFS(W1119=0,"No evidenciado",W1119=1,"Novato",W1119=2,"Principiante avanzado",W1119=3,"Competente",W1119=4,"Proficiente",W1119=5,"Master")</f>
        <v>Principiante avanzado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2</v>
      </c>
      <c r="AB1119" s="17" t="str" cm="1">
        <f t="array" ref="AB1119">_xlfn.IFS(AA1119=0,"No evidenciado",AA1119=1,"Novato",AA1119=2,"Principiante avanzado",AA1119=3,"Competente",AA1119=4,"Proficiente",AA1119=5,"Master")</f>
        <v>Principiante avanzado</v>
      </c>
      <c r="AC1119" s="17">
        <v>0</v>
      </c>
      <c r="AD1119" s="17" t="str" cm="1">
        <f t="array" ref="AD1119">_xlfn.IFS(AC1119=0,"Prenovato",AC1119=1,"Novato",AC1119=2,"Principiante avanzado",AC1119=3,"Competente",AC1119=4,"Proficiente",AC1119=5,"Master")</f>
        <v>Prenovato</v>
      </c>
      <c r="AE1119" s="17" t="s">
        <v>326</v>
      </c>
    </row>
    <row r="1120" spans="1:31" x14ac:dyDescent="0.25">
      <c r="A1120" t="s">
        <v>209</v>
      </c>
      <c r="B1120" t="s">
        <v>215</v>
      </c>
      <c r="C1120" t="s">
        <v>185</v>
      </c>
      <c r="D1120" t="s">
        <v>216</v>
      </c>
      <c r="E1120" t="s">
        <v>248</v>
      </c>
      <c r="F1120" t="s">
        <v>280</v>
      </c>
      <c r="G1120" t="s">
        <v>312</v>
      </c>
      <c r="H1120" s="4"/>
      <c r="I1120" s="1">
        <f t="shared" ca="1" si="74"/>
        <v>1483</v>
      </c>
      <c r="J1120" s="1" t="str">
        <f t="shared" ca="1" si="75"/>
        <v>3. Mayor a 6 meses</v>
      </c>
      <c r="K1120" t="str">
        <f t="shared" si="76"/>
        <v>NO</v>
      </c>
      <c r="L1120" t="s">
        <v>186</v>
      </c>
      <c r="M1120" t="s">
        <v>198</v>
      </c>
      <c r="N1120" t="s">
        <v>187</v>
      </c>
      <c r="O1120" t="s">
        <v>188</v>
      </c>
      <c r="P1120" t="str">
        <f t="shared" si="77"/>
        <v>DANIEL ANTONIO JIMÉNEZ QUINTANACaptura de valorEVALUACIÓN</v>
      </c>
      <c r="Q1120" t="str">
        <f>BASE[[#This Row],[NombresCalificado]]&amp;BASE[[#This Row],[TipoEvaluacion]]</f>
        <v>DANIEL ANTONIO JIMÉNEZ QUINTANAEVALUACIÓN</v>
      </c>
      <c r="R1120">
        <v>1</v>
      </c>
      <c r="S1120" t="s">
        <v>6</v>
      </c>
      <c r="T1120" t="s">
        <v>21</v>
      </c>
      <c r="U1120" s="17">
        <v>0</v>
      </c>
      <c r="V1120" s="17" t="str" cm="1">
        <f t="array" ref="V1120">_xlfn.IFS(U1120=0,"Prenovato",U1120=1,"Novato",U1120=2,"Principiante avanzado",U1120=3,"Competente",U1120=4,"Proficiente",U1120=5,"Master")</f>
        <v>Prenovato</v>
      </c>
      <c r="W1120" s="17">
        <v>2</v>
      </c>
      <c r="X1120" s="17" t="str" cm="1">
        <f t="array" ref="X1120">_xlfn.IFS(W1120=0,"No evidenciado",W1120=1,"Novato",W1120=2,"Principiante avanzado",W1120=3,"Competente",W1120=4,"Proficiente",W1120=5,"Master")</f>
        <v>Principiante avanzado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2</v>
      </c>
      <c r="AB1120" s="17" t="str" cm="1">
        <f t="array" ref="AB1120">_xlfn.IFS(AA1120=0,"No evidenciado",AA1120=1,"Novato",AA1120=2,"Principiante avanzado",AA1120=3,"Competente",AA1120=4,"Proficiente",AA1120=5,"Master")</f>
        <v>Principiante avanzado</v>
      </c>
      <c r="AC1120" s="17">
        <v>0</v>
      </c>
      <c r="AD1120" s="17" t="str" cm="1">
        <f t="array" ref="AD1120">_xlfn.IFS(AC1120=0,"Prenovato",AC1120=1,"Novato",AC1120=2,"Principiante avanzado",AC1120=3,"Competente",AC1120=4,"Proficiente",AC1120=5,"Master")</f>
        <v>Prenovato</v>
      </c>
      <c r="AE1120" s="17" t="s">
        <v>326</v>
      </c>
    </row>
    <row r="1121" spans="1:31" x14ac:dyDescent="0.25">
      <c r="A1121" t="s">
        <v>209</v>
      </c>
      <c r="B1121" t="s">
        <v>215</v>
      </c>
      <c r="C1121" t="s">
        <v>185</v>
      </c>
      <c r="D1121" t="s">
        <v>216</v>
      </c>
      <c r="E1121" t="s">
        <v>248</v>
      </c>
      <c r="F1121" t="s">
        <v>280</v>
      </c>
      <c r="G1121" t="s">
        <v>312</v>
      </c>
      <c r="H1121" s="4"/>
      <c r="I1121" s="1">
        <f t="shared" ca="1" si="74"/>
        <v>1483</v>
      </c>
      <c r="J1121" s="1" t="str">
        <f t="shared" ca="1" si="75"/>
        <v>3. Mayor a 6 meses</v>
      </c>
      <c r="K1121" t="str">
        <f t="shared" si="76"/>
        <v>NO</v>
      </c>
      <c r="L1121" t="s">
        <v>186</v>
      </c>
      <c r="M1121" t="s">
        <v>322</v>
      </c>
      <c r="N1121" t="s">
        <v>29</v>
      </c>
      <c r="O1121" t="s">
        <v>29</v>
      </c>
      <c r="P1121" t="str">
        <f t="shared" si="77"/>
        <v>DANIEL ANTONIO JIMÉNEZ QUINTANAModelos BancariosEVALUACIÓN</v>
      </c>
      <c r="Q1121" t="str">
        <f>BASE[[#This Row],[NombresCalificado]]&amp;BASE[[#This Row],[TipoEvaluacion]]</f>
        <v>DANIEL ANTONIO JIMÉNEZ QUINTANAEVALUACIÓN</v>
      </c>
      <c r="R1121">
        <v>1</v>
      </c>
      <c r="S1121" t="s">
        <v>6</v>
      </c>
      <c r="T1121" t="s">
        <v>21</v>
      </c>
      <c r="U1121" s="17">
        <v>0</v>
      </c>
      <c r="V1121" s="17" t="str" cm="1">
        <f t="array" ref="V1121">_xlfn.IFS(U1121=0,"Prenovato",U1121=1,"Novato",U1121=2,"Principiante avanzado",U1121=3,"Competente",U1121=4,"Proficiente",U1121=5,"Master")</f>
        <v>Prenovato</v>
      </c>
      <c r="W1121" s="17">
        <v>2</v>
      </c>
      <c r="X1121" s="17" t="str" cm="1">
        <f t="array" ref="X1121">_xlfn.IFS(W1121=0,"No evidenciado",W1121=1,"Novato",W1121=2,"Principiante avanzado",W1121=3,"Competente",W1121=4,"Proficiente",W1121=5,"Master")</f>
        <v>Principiante avanzado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2</v>
      </c>
      <c r="AB1121" s="17" t="str" cm="1">
        <f t="array" ref="AB1121">_xlfn.IFS(AA1121=0,"No evidenciado",AA1121=1,"Novato",AA1121=2,"Principiante avanzado",AA1121=3,"Competente",AA1121=4,"Proficiente",AA1121=5,"Master")</f>
        <v>Principiante avanzado</v>
      </c>
      <c r="AC1121" s="17">
        <v>0</v>
      </c>
      <c r="AD1121" s="17" t="str" cm="1">
        <f t="array" ref="AD1121">_xlfn.IFS(AC1121=0,"Prenovato",AC1121=1,"Novato",AC1121=2,"Principiante avanzado",AC1121=3,"Competente",AC1121=4,"Proficiente",AC1121=5,"Master")</f>
        <v>Prenovato</v>
      </c>
      <c r="AE1121" s="17" t="s">
        <v>326</v>
      </c>
    </row>
    <row r="1122" spans="1:31" x14ac:dyDescent="0.25">
      <c r="A1122" t="s">
        <v>209</v>
      </c>
      <c r="B1122" t="s">
        <v>215</v>
      </c>
      <c r="C1122" t="s">
        <v>185</v>
      </c>
      <c r="D1122" t="s">
        <v>216</v>
      </c>
      <c r="E1122" t="s">
        <v>248</v>
      </c>
      <c r="F1122" t="s">
        <v>280</v>
      </c>
      <c r="G1122" t="s">
        <v>312</v>
      </c>
      <c r="H1122" s="4"/>
      <c r="I1122" s="1">
        <f t="shared" ca="1" si="74"/>
        <v>1483</v>
      </c>
      <c r="J1122" s="1" t="str">
        <f t="shared" ca="1" si="75"/>
        <v>3. Mayor a 6 meses</v>
      </c>
      <c r="K1122" t="str">
        <f t="shared" si="76"/>
        <v>NO</v>
      </c>
      <c r="L1122" t="s">
        <v>186</v>
      </c>
      <c r="M1122" t="s">
        <v>323</v>
      </c>
      <c r="N1122" t="s">
        <v>188</v>
      </c>
      <c r="O1122" t="s">
        <v>188</v>
      </c>
      <c r="P1122" t="str">
        <f t="shared" si="77"/>
        <v>DANIEL ANTONIO JIMÉNEZ QUINTANAPrincipios de seguridadEVALUACIÓN</v>
      </c>
      <c r="Q1122" t="str">
        <f>BASE[[#This Row],[NombresCalificado]]&amp;BASE[[#This Row],[TipoEvaluacion]]</f>
        <v>DANIEL ANTONIO JIMÉNEZ QUINTANAEVALUACIÓN</v>
      </c>
      <c r="R1122">
        <v>2</v>
      </c>
      <c r="S1122" t="s">
        <v>4</v>
      </c>
      <c r="T1122" t="s">
        <v>21</v>
      </c>
      <c r="U1122" s="17">
        <v>0</v>
      </c>
      <c r="V1122" s="17" t="str" cm="1">
        <f t="array" ref="V1122">_xlfn.IFS(U1122=0,"Prenovato",U1122=1,"Novato",U1122=2,"Principiante avanzado",U1122=3,"Competente",U1122=4,"Proficiente",U1122=5,"Master")</f>
        <v>Prenovato</v>
      </c>
      <c r="W1122" s="17">
        <v>2</v>
      </c>
      <c r="X1122" s="17" t="str" cm="1">
        <f t="array" ref="X1122">_xlfn.IFS(W1122=0,"No evidenciado",W1122=1,"Novato",W1122=2,"Principiante avanzado",W1122=3,"Competente",W1122=4,"Proficiente",W1122=5,"Master")</f>
        <v>Principiante avanzado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2</v>
      </c>
      <c r="AB1122" s="17" t="str" cm="1">
        <f t="array" ref="AB1122">_xlfn.IFS(AA1122=0,"No evidenciado",AA1122=1,"Novato",AA1122=2,"Principiante avanzado",AA1122=3,"Competente",AA1122=4,"Proficiente",AA1122=5,"Master")</f>
        <v>Principiante avanzado</v>
      </c>
      <c r="AC1122" s="17">
        <v>0</v>
      </c>
      <c r="AD1122" s="17" t="str" cm="1">
        <f t="array" ref="AD1122">_xlfn.IFS(AC1122=0,"Prenovato",AC1122=1,"Novato",AC1122=2,"Principiante avanzado",AC1122=3,"Competente",AC1122=4,"Proficiente",AC1122=5,"Master")</f>
        <v>Prenovato</v>
      </c>
      <c r="AE1122" s="17" t="s">
        <v>326</v>
      </c>
    </row>
    <row r="1123" spans="1:31" x14ac:dyDescent="0.25">
      <c r="A1123" t="s">
        <v>209</v>
      </c>
      <c r="B1123" t="s">
        <v>215</v>
      </c>
      <c r="C1123" t="s">
        <v>185</v>
      </c>
      <c r="D1123" t="s">
        <v>216</v>
      </c>
      <c r="E1123" t="s">
        <v>248</v>
      </c>
      <c r="F1123" t="s">
        <v>280</v>
      </c>
      <c r="G1123" t="s">
        <v>312</v>
      </c>
      <c r="H1123" s="4"/>
      <c r="I1123" s="1">
        <f t="shared" ca="1" si="74"/>
        <v>1483</v>
      </c>
      <c r="J1123" s="1" t="str">
        <f t="shared" ca="1" si="75"/>
        <v>3. Mayor a 6 meses</v>
      </c>
      <c r="K1123" t="str">
        <f t="shared" si="76"/>
        <v>NO</v>
      </c>
      <c r="L1123" t="s">
        <v>186</v>
      </c>
      <c r="M1123" t="s">
        <v>324</v>
      </c>
      <c r="N1123" t="s">
        <v>29</v>
      </c>
      <c r="O1123" t="s">
        <v>29</v>
      </c>
      <c r="P1123" t="str">
        <f t="shared" si="77"/>
        <v>DANIEL ANTONIO JIMÉNEZ QUINTANAFrameworks de arquitectura empresarialEVALUACIÓN</v>
      </c>
      <c r="Q1123" t="str">
        <f>BASE[[#This Row],[NombresCalificado]]&amp;BASE[[#This Row],[TipoEvaluacion]]</f>
        <v>DANIEL ANTONIO JIMÉNEZ QUINTANAEVALUACIÓN</v>
      </c>
      <c r="R1123">
        <v>1</v>
      </c>
      <c r="S1123" t="s">
        <v>6</v>
      </c>
      <c r="T1123" t="s">
        <v>21</v>
      </c>
      <c r="U1123" s="17">
        <v>0</v>
      </c>
      <c r="V1123" s="17" t="str" cm="1">
        <f t="array" ref="V1123">_xlfn.IFS(U1123=0,"Prenovato",U1123=1,"Novato",U1123=2,"Principiante avanzado",U1123=3,"Competente",U1123=4,"Proficiente",U1123=5,"Master")</f>
        <v>Prenovato</v>
      </c>
      <c r="W1123" s="17">
        <v>2</v>
      </c>
      <c r="X1123" s="17" t="str" cm="1">
        <f t="array" ref="X1123">_xlfn.IFS(W1123=0,"No evidenciado",W1123=1,"Novato",W1123=2,"Principiante avanzado",W1123=3,"Competente",W1123=4,"Proficiente",W1123=5,"Master")</f>
        <v>Principiante avanzado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2</v>
      </c>
      <c r="AB1123" s="17" t="str" cm="1">
        <f t="array" ref="AB1123">_xlfn.IFS(AA1123=0,"No evidenciado",AA1123=1,"Novato",AA1123=2,"Principiante avanzado",AA1123=3,"Competente",AA1123=4,"Proficiente",AA1123=5,"Master")</f>
        <v>Principiante avanzado</v>
      </c>
      <c r="AC1123" s="17">
        <v>0</v>
      </c>
      <c r="AD1123" s="17" t="str" cm="1">
        <f t="array" ref="AD1123">_xlfn.IFS(AC1123=0,"Prenovato",AC1123=1,"Novato",AC1123=2,"Principiante avanzado",AC1123=3,"Competente",AC1123=4,"Proficiente",AC1123=5,"Master")</f>
        <v>Prenovato</v>
      </c>
      <c r="AE1123" s="17" t="s">
        <v>326</v>
      </c>
    </row>
    <row r="1124" spans="1:31" x14ac:dyDescent="0.25">
      <c r="A1124" t="s">
        <v>209</v>
      </c>
      <c r="B1124" t="s">
        <v>215</v>
      </c>
      <c r="C1124" t="s">
        <v>185</v>
      </c>
      <c r="D1124" t="s">
        <v>216</v>
      </c>
      <c r="E1124" t="s">
        <v>244</v>
      </c>
      <c r="F1124" t="s">
        <v>276</v>
      </c>
      <c r="G1124" t="s">
        <v>307</v>
      </c>
      <c r="H1124" s="4"/>
      <c r="I1124" s="1">
        <f t="shared" ca="1" si="74"/>
        <v>1483</v>
      </c>
      <c r="J1124" s="1" t="str">
        <f t="shared" ca="1" si="75"/>
        <v>3. Mayor a 6 meses</v>
      </c>
      <c r="K1124" t="str">
        <f t="shared" si="76"/>
        <v>NO</v>
      </c>
      <c r="L1124" t="s">
        <v>186</v>
      </c>
      <c r="M1124" t="s">
        <v>322</v>
      </c>
      <c r="N1124" t="s">
        <v>29</v>
      </c>
      <c r="O1124" t="s">
        <v>29</v>
      </c>
      <c r="P1124" t="str">
        <f t="shared" si="77"/>
        <v>CAREN SOTIL POZOModelos BancariosEVALUACIÓN</v>
      </c>
      <c r="Q1124" t="str">
        <f>BASE[[#This Row],[NombresCalificado]]&amp;BASE[[#This Row],[TipoEvaluacion]]</f>
        <v>CAREN SOTIL POZOEVALUACIÓN</v>
      </c>
      <c r="R1124">
        <v>3</v>
      </c>
      <c r="S1124" t="s">
        <v>5</v>
      </c>
      <c r="T1124" t="s">
        <v>21</v>
      </c>
      <c r="U1124" s="17">
        <v>1</v>
      </c>
      <c r="V1124" s="17" t="str" cm="1">
        <f t="array" ref="V1124">_xlfn.IFS(U1124=0,"Prenovato",U1124=1,"Novato",U1124=2,"Principiante avanzado",U1124=3,"Competente",U1124=4,"Proficiente",U1124=5,"Master")</f>
        <v>Novato</v>
      </c>
      <c r="W1124" s="17">
        <v>2</v>
      </c>
      <c r="X1124" s="17" t="str" cm="1">
        <f t="array" ref="X1124">_xlfn.IFS(W1124=0,"No evidenciado",W1124=1,"Novato",W1124=2,"Principiante avanzado",W1124=3,"Competente",W1124=4,"Proficiente",W1124=5,"Master")</f>
        <v>Principiante avanzado</v>
      </c>
      <c r="Y1124" s="17">
        <v>3</v>
      </c>
      <c r="Z1124" s="17" t="str" cm="1">
        <f t="array" ref="Z1124">_xlfn.IFS(Y1124=0,"No evidenciado",Y1124=1,"Novato",Y1124=2,"Principiante avanzado",Y1124=3,"Competente",Y1124=4,"Proficiente",Y1124=5,"Master")</f>
        <v>Competente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1</v>
      </c>
      <c r="AD1124" s="17" t="str" cm="1">
        <f t="array" ref="AD1124">_xlfn.IFS(AC1124=0,"Prenovato",AC1124=1,"Novato",AC1124=2,"Principiante avanzado",AC1124=3,"Competente",AC1124=4,"Proficiente",AC1124=5,"Master")</f>
        <v>Novato</v>
      </c>
      <c r="AE1124" s="17" t="s">
        <v>326</v>
      </c>
    </row>
    <row r="1125" spans="1:31" x14ac:dyDescent="0.25">
      <c r="A1125" t="s">
        <v>209</v>
      </c>
      <c r="B1125" t="s">
        <v>215</v>
      </c>
      <c r="C1125" t="s">
        <v>185</v>
      </c>
      <c r="D1125" t="s">
        <v>216</v>
      </c>
      <c r="E1125" t="s">
        <v>244</v>
      </c>
      <c r="F1125" t="s">
        <v>276</v>
      </c>
      <c r="G1125" t="s">
        <v>307</v>
      </c>
      <c r="H1125" s="4"/>
      <c r="I1125" s="1">
        <f t="shared" ca="1" si="74"/>
        <v>1483</v>
      </c>
      <c r="J1125" s="1" t="str">
        <f t="shared" ca="1" si="75"/>
        <v>3. Mayor a 6 meses</v>
      </c>
      <c r="K1125" t="str">
        <f t="shared" si="76"/>
        <v>NO</v>
      </c>
      <c r="L1125" t="s">
        <v>186</v>
      </c>
      <c r="M1125" t="s">
        <v>324</v>
      </c>
      <c r="N1125" t="s">
        <v>29</v>
      </c>
      <c r="O1125" t="s">
        <v>29</v>
      </c>
      <c r="P1125" t="str">
        <f t="shared" si="77"/>
        <v>CAREN SOTIL POZOFrameworks de arquitectura empresarialEVALUACIÓN</v>
      </c>
      <c r="Q1125" t="str">
        <f>BASE[[#This Row],[NombresCalificado]]&amp;BASE[[#This Row],[TipoEvaluacion]]</f>
        <v>CAREN SOTIL POZOEVALUACIÓN</v>
      </c>
      <c r="R1125">
        <v>2</v>
      </c>
      <c r="S1125" t="s">
        <v>4</v>
      </c>
      <c r="T1125" t="s">
        <v>21</v>
      </c>
      <c r="U1125" s="17">
        <v>1</v>
      </c>
      <c r="V1125" s="17" t="str" cm="1">
        <f t="array" ref="V1125">_xlfn.IFS(U1125=0,"Prenovato",U1125=1,"Novato",U1125=2,"Principiante avanzado",U1125=3,"Competente",U1125=4,"Proficiente",U1125=5,"Master")</f>
        <v>Novato</v>
      </c>
      <c r="W1125" s="17">
        <v>2</v>
      </c>
      <c r="X1125" s="17" t="str" cm="1">
        <f t="array" ref="X1125">_xlfn.IFS(W1125=0,"No evidenciado",W1125=1,"Novato",W1125=2,"Principiante avanzado",W1125=3,"Competente",W1125=4,"Proficiente",W1125=5,"Master")</f>
        <v>Principiante avanzado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1</v>
      </c>
      <c r="AD1125" s="17" t="str" cm="1">
        <f t="array" ref="AD1125">_xlfn.IFS(AC1125=0,"Prenovato",AC1125=1,"Novato",AC1125=2,"Principiante avanzado",AC1125=3,"Competente",AC1125=4,"Proficiente",AC1125=5,"Master")</f>
        <v>Novato</v>
      </c>
      <c r="AE1125" s="17" t="s">
        <v>326</v>
      </c>
    </row>
    <row r="1126" spans="1:31" x14ac:dyDescent="0.25">
      <c r="A1126" t="s">
        <v>209</v>
      </c>
      <c r="B1126" t="s">
        <v>215</v>
      </c>
      <c r="C1126" t="s">
        <v>185</v>
      </c>
      <c r="D1126" t="s">
        <v>216</v>
      </c>
      <c r="E1126" t="s">
        <v>244</v>
      </c>
      <c r="F1126" t="s">
        <v>276</v>
      </c>
      <c r="G1126" t="s">
        <v>307</v>
      </c>
      <c r="H1126" s="4"/>
      <c r="I1126" s="1">
        <f t="shared" ca="1" si="74"/>
        <v>1483</v>
      </c>
      <c r="J1126" s="1" t="str">
        <f t="shared" ca="1" si="75"/>
        <v>3. Mayor a 6 meses</v>
      </c>
      <c r="K1126" t="str">
        <f t="shared" si="76"/>
        <v>NO</v>
      </c>
      <c r="L1126" t="s">
        <v>186</v>
      </c>
      <c r="M1126" t="s">
        <v>321</v>
      </c>
      <c r="N1126" t="s">
        <v>29</v>
      </c>
      <c r="O1126" t="s">
        <v>29</v>
      </c>
      <c r="P1126" t="str">
        <f t="shared" si="77"/>
        <v>CAREN SOTIL POZOInnovaciónEVALUACIÓN</v>
      </c>
      <c r="Q1126" t="str">
        <f>BASE[[#This Row],[NombresCalificado]]&amp;BASE[[#This Row],[TipoEvaluacion]]</f>
        <v>CAREN SOTIL POZOEVALUACIÓN</v>
      </c>
      <c r="R1126">
        <v>2</v>
      </c>
      <c r="S1126" t="s">
        <v>4</v>
      </c>
      <c r="T1126" t="s">
        <v>21</v>
      </c>
      <c r="U1126" s="17">
        <v>1</v>
      </c>
      <c r="V1126" s="17" t="str" cm="1">
        <f t="array" ref="V1126">_xlfn.IFS(U1126=0,"Prenovato",U1126=1,"Novato",U1126=2,"Principiante avanzado",U1126=3,"Competente",U1126=4,"Proficiente",U1126=5,"Master")</f>
        <v>Novato</v>
      </c>
      <c r="W1126" s="17">
        <v>2</v>
      </c>
      <c r="X1126" s="17" t="str" cm="1">
        <f t="array" ref="X1126">_xlfn.IFS(W1126=0,"No evidenciado",W1126=1,"Novato",W1126=2,"Principiante avanzado",W1126=3,"Competente",W1126=4,"Proficiente",W1126=5,"Master")</f>
        <v>Principiante avanzado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1</v>
      </c>
      <c r="AD1126" s="17" t="str" cm="1">
        <f t="array" ref="AD1126">_xlfn.IFS(AC1126=0,"Prenovato",AC1126=1,"Novato",AC1126=2,"Principiante avanzado",AC1126=3,"Competente",AC1126=4,"Proficiente",AC1126=5,"Master")</f>
        <v>Novato</v>
      </c>
      <c r="AE1126" s="17" t="s">
        <v>326</v>
      </c>
    </row>
    <row r="1127" spans="1:31" x14ac:dyDescent="0.25">
      <c r="A1127" t="s">
        <v>209</v>
      </c>
      <c r="B1127" t="s">
        <v>215</v>
      </c>
      <c r="C1127" t="s">
        <v>185</v>
      </c>
      <c r="D1127" t="s">
        <v>216</v>
      </c>
      <c r="E1127" t="s">
        <v>244</v>
      </c>
      <c r="F1127" t="s">
        <v>276</v>
      </c>
      <c r="G1127" t="s">
        <v>307</v>
      </c>
      <c r="H1127" s="4"/>
      <c r="I1127" s="1">
        <f t="shared" ca="1" si="74"/>
        <v>1483</v>
      </c>
      <c r="J1127" s="1" t="str">
        <f t="shared" ca="1" si="75"/>
        <v>3. Mayor a 6 meses</v>
      </c>
      <c r="K1127" t="str">
        <f t="shared" si="76"/>
        <v>NO</v>
      </c>
      <c r="L1127" t="s">
        <v>186</v>
      </c>
      <c r="M1127" t="s">
        <v>323</v>
      </c>
      <c r="N1127" t="s">
        <v>188</v>
      </c>
      <c r="O1127" t="s">
        <v>188</v>
      </c>
      <c r="P1127" t="str">
        <f t="shared" si="77"/>
        <v>CAREN SOTIL POZOPrincipios de seguridadEVALUACIÓN</v>
      </c>
      <c r="Q1127" t="str">
        <f>BASE[[#This Row],[NombresCalificado]]&amp;BASE[[#This Row],[TipoEvaluacion]]</f>
        <v>CAREN SOTIL POZOEVALUACIÓN</v>
      </c>
      <c r="R1127">
        <v>2</v>
      </c>
      <c r="S1127" t="s">
        <v>4</v>
      </c>
      <c r="T1127" t="s">
        <v>21</v>
      </c>
      <c r="U1127" s="17">
        <v>1</v>
      </c>
      <c r="V1127" s="17" t="str" cm="1">
        <f t="array" ref="V1127">_xlfn.IFS(U1127=0,"Prenovato",U1127=1,"Novato",U1127=2,"Principiante avanzado",U1127=3,"Competente",U1127=4,"Proficiente",U1127=5,"Master")</f>
        <v>Novato</v>
      </c>
      <c r="W1127" s="17">
        <v>2</v>
      </c>
      <c r="X1127" s="17" t="str" cm="1">
        <f t="array" ref="X1127">_xlfn.IFS(W1127=0,"No evidenciado",W1127=1,"Novato",W1127=2,"Principiante avanzado",W1127=3,"Competente",W1127=4,"Proficiente",W1127=5,"Master")</f>
        <v>Principiante avanzado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1</v>
      </c>
      <c r="AD1127" s="17" t="str" cm="1">
        <f t="array" ref="AD1127">_xlfn.IFS(AC1127=0,"Prenovato",AC1127=1,"Novato",AC1127=2,"Principiante avanzado",AC1127=3,"Competente",AC1127=4,"Proficiente",AC1127=5,"Master")</f>
        <v>Novato</v>
      </c>
      <c r="AE1127" s="17" t="s">
        <v>326</v>
      </c>
    </row>
    <row r="1128" spans="1:31" x14ac:dyDescent="0.25">
      <c r="A1128" t="s">
        <v>209</v>
      </c>
      <c r="B1128" t="s">
        <v>215</v>
      </c>
      <c r="C1128" t="s">
        <v>185</v>
      </c>
      <c r="D1128" t="s">
        <v>216</v>
      </c>
      <c r="E1128" t="s">
        <v>244</v>
      </c>
      <c r="F1128" t="s">
        <v>276</v>
      </c>
      <c r="G1128" t="s">
        <v>307</v>
      </c>
      <c r="H1128" s="4"/>
      <c r="I1128" s="1">
        <f t="shared" ca="1" si="74"/>
        <v>1483</v>
      </c>
      <c r="J1128" s="1" t="str">
        <f t="shared" ca="1" si="75"/>
        <v>3. Mayor a 6 meses</v>
      </c>
      <c r="K1128" t="str">
        <f t="shared" si="76"/>
        <v>NO</v>
      </c>
      <c r="L1128" t="s">
        <v>186</v>
      </c>
      <c r="M1128" t="s">
        <v>319</v>
      </c>
      <c r="N1128" t="s">
        <v>187</v>
      </c>
      <c r="O1128" t="s">
        <v>188</v>
      </c>
      <c r="P1128" t="str">
        <f t="shared" si="77"/>
        <v>CAREN SOTIL POZOStory TellingEVALUACIÓN</v>
      </c>
      <c r="Q1128" t="str">
        <f>BASE[[#This Row],[NombresCalificado]]&amp;BASE[[#This Row],[TipoEvaluacion]]</f>
        <v>CAREN SOTIL POZOEVALUACIÓN</v>
      </c>
      <c r="R1128">
        <v>2</v>
      </c>
      <c r="S1128" t="s">
        <v>4</v>
      </c>
      <c r="T1128" t="s">
        <v>21</v>
      </c>
      <c r="U1128" s="17">
        <v>1</v>
      </c>
      <c r="V1128" s="17" t="str" cm="1">
        <f t="array" ref="V1128">_xlfn.IFS(U1128=0,"Prenovato",U1128=1,"Novato",U1128=2,"Principiante avanzado",U1128=3,"Competente",U1128=4,"Proficiente",U1128=5,"Master")</f>
        <v>Novato</v>
      </c>
      <c r="W1128" s="17">
        <v>2</v>
      </c>
      <c r="X1128" s="17" t="str" cm="1">
        <f t="array" ref="X1128">_xlfn.IFS(W1128=0,"No evidenciado",W1128=1,"Novato",W1128=2,"Principiante avanzado",W1128=3,"Competente",W1128=4,"Proficiente",W1128=5,"Master")</f>
        <v>Principiante avanzado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1</v>
      </c>
      <c r="AD1128" s="17" t="str" cm="1">
        <f t="array" ref="AD1128">_xlfn.IFS(AC1128=0,"Prenovato",AC1128=1,"Novato",AC1128=2,"Principiante avanzado",AC1128=3,"Competente",AC1128=4,"Proficiente",AC1128=5,"Master")</f>
        <v>Novato</v>
      </c>
      <c r="AE1128" s="17" t="s">
        <v>326</v>
      </c>
    </row>
    <row r="1129" spans="1:31" x14ac:dyDescent="0.25">
      <c r="A1129" t="s">
        <v>209</v>
      </c>
      <c r="B1129" t="s">
        <v>215</v>
      </c>
      <c r="C1129" t="s">
        <v>185</v>
      </c>
      <c r="D1129" t="s">
        <v>216</v>
      </c>
      <c r="E1129" t="s">
        <v>244</v>
      </c>
      <c r="F1129" t="s">
        <v>276</v>
      </c>
      <c r="G1129" t="s">
        <v>307</v>
      </c>
      <c r="H1129" s="4"/>
      <c r="I1129" s="1">
        <f t="shared" ca="1" si="74"/>
        <v>1483</v>
      </c>
      <c r="J1129" s="1" t="str">
        <f t="shared" ca="1" si="75"/>
        <v>3. Mayor a 6 meses</v>
      </c>
      <c r="K1129" t="str">
        <f t="shared" si="76"/>
        <v>NO</v>
      </c>
      <c r="L1129" t="s">
        <v>186</v>
      </c>
      <c r="M1129" t="s">
        <v>198</v>
      </c>
      <c r="N1129" t="s">
        <v>187</v>
      </c>
      <c r="O1129" t="s">
        <v>188</v>
      </c>
      <c r="P1129" t="str">
        <f t="shared" si="77"/>
        <v>CAREN SOTIL POZOCaptura de valorEVALUACIÓN</v>
      </c>
      <c r="Q1129" t="str">
        <f>BASE[[#This Row],[NombresCalificado]]&amp;BASE[[#This Row],[TipoEvaluacion]]</f>
        <v>CAREN SOTIL POZOEVALUACIÓN</v>
      </c>
      <c r="R1129">
        <v>1</v>
      </c>
      <c r="S1129" t="s">
        <v>6</v>
      </c>
      <c r="T1129" t="s">
        <v>21</v>
      </c>
      <c r="U1129" s="17">
        <v>1</v>
      </c>
      <c r="V1129" s="17" t="str" cm="1">
        <f t="array" ref="V1129">_xlfn.IFS(U1129=0,"Prenovato",U1129=1,"Novato",U1129=2,"Principiante avanzado",U1129=3,"Competente",U1129=4,"Proficiente",U1129=5,"Master")</f>
        <v>Novato</v>
      </c>
      <c r="W1129" s="17">
        <v>2</v>
      </c>
      <c r="X1129" s="17" t="str" cm="1">
        <f t="array" ref="X1129">_xlfn.IFS(W1129=0,"No evidenciado",W1129=1,"Novato",W1129=2,"Principiante avanzado",W1129=3,"Competente",W1129=4,"Proficiente",W1129=5,"Master")</f>
        <v>Principiante avanzado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1</v>
      </c>
      <c r="AD1129" s="17" t="str" cm="1">
        <f t="array" ref="AD1129">_xlfn.IFS(AC1129=0,"Prenovato",AC1129=1,"Novato",AC1129=2,"Principiante avanzado",AC1129=3,"Competente",AC1129=4,"Proficiente",AC1129=5,"Master")</f>
        <v>Novato</v>
      </c>
      <c r="AE1129" s="17" t="s">
        <v>326</v>
      </c>
    </row>
    <row r="1130" spans="1:31" x14ac:dyDescent="0.25">
      <c r="A1130" t="s">
        <v>209</v>
      </c>
      <c r="B1130" t="s">
        <v>215</v>
      </c>
      <c r="C1130" t="s">
        <v>185</v>
      </c>
      <c r="D1130" t="s">
        <v>216</v>
      </c>
      <c r="E1130" t="s">
        <v>244</v>
      </c>
      <c r="F1130" t="s">
        <v>276</v>
      </c>
      <c r="G1130" t="s">
        <v>307</v>
      </c>
      <c r="H1130" s="4"/>
      <c r="I1130" s="1">
        <f t="shared" ca="1" si="74"/>
        <v>1483</v>
      </c>
      <c r="J1130" s="1" t="str">
        <f t="shared" ca="1" si="75"/>
        <v>3. Mayor a 6 meses</v>
      </c>
      <c r="K1130" t="str">
        <f t="shared" si="76"/>
        <v>NO</v>
      </c>
      <c r="L1130" t="s">
        <v>186</v>
      </c>
      <c r="M1130" t="s">
        <v>320</v>
      </c>
      <c r="N1130" t="s">
        <v>188</v>
      </c>
      <c r="O1130" t="s">
        <v>188</v>
      </c>
      <c r="P1130" t="str">
        <f t="shared" si="77"/>
        <v>CAREN SOTIL POZOGestión de cambiosEVALUACIÓN</v>
      </c>
      <c r="Q1130" t="str">
        <f>BASE[[#This Row],[NombresCalificado]]&amp;BASE[[#This Row],[TipoEvaluacion]]</f>
        <v>CAREN SOTIL POZOEVALUACIÓN</v>
      </c>
      <c r="R1130">
        <v>1</v>
      </c>
      <c r="S1130" t="s">
        <v>6</v>
      </c>
      <c r="T1130" t="s">
        <v>21</v>
      </c>
      <c r="U1130" s="17">
        <v>1</v>
      </c>
      <c r="V1130" s="17" t="str" cm="1">
        <f t="array" ref="V1130">_xlfn.IFS(U1130=0,"Prenovato",U1130=1,"Novato",U1130=2,"Principiante avanzado",U1130=3,"Competente",U1130=4,"Proficiente",U1130=5,"Master")</f>
        <v>Novato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1</v>
      </c>
      <c r="AD1130" s="17" t="str" cm="1">
        <f t="array" ref="AD1130">_xlfn.IFS(AC1130=0,"Prenovato",AC1130=1,"Novato",AC1130=2,"Principiante avanzado",AC1130=3,"Competente",AC1130=4,"Proficiente",AC1130=5,"Master")</f>
        <v>Novato</v>
      </c>
      <c r="AE1130" s="17" t="s">
        <v>326</v>
      </c>
    </row>
    <row r="1131" spans="1:31" x14ac:dyDescent="0.25">
      <c r="A1131" t="s">
        <v>209</v>
      </c>
      <c r="B1131" t="s">
        <v>215</v>
      </c>
      <c r="C1131" t="s">
        <v>185</v>
      </c>
      <c r="D1131" t="s">
        <v>216</v>
      </c>
      <c r="E1131" t="s">
        <v>244</v>
      </c>
      <c r="F1131" t="s">
        <v>276</v>
      </c>
      <c r="G1131" t="s">
        <v>307</v>
      </c>
      <c r="H1131" s="4"/>
      <c r="I1131" s="1">
        <f t="shared" ca="1" si="74"/>
        <v>1483</v>
      </c>
      <c r="J1131" s="1" t="str">
        <f t="shared" ca="1" si="75"/>
        <v>3. Mayor a 6 meses</v>
      </c>
      <c r="K1131" t="str">
        <f t="shared" si="76"/>
        <v>NO</v>
      </c>
      <c r="L1131" t="s">
        <v>186</v>
      </c>
      <c r="M1131" t="s">
        <v>200</v>
      </c>
      <c r="N1131" t="s">
        <v>187</v>
      </c>
      <c r="O1131" t="s">
        <v>188</v>
      </c>
      <c r="P1131" t="str">
        <f t="shared" si="77"/>
        <v>CAREN SOTIL POZOCustomer ExperienceEVALUACIÓN</v>
      </c>
      <c r="Q1131" t="str">
        <f>BASE[[#This Row],[NombresCalificado]]&amp;BASE[[#This Row],[TipoEvaluacion]]</f>
        <v>CAREN SOTIL POZOEVALUACIÓN</v>
      </c>
      <c r="R1131">
        <v>2</v>
      </c>
      <c r="S1131" t="s">
        <v>4</v>
      </c>
      <c r="T1131" t="s">
        <v>21</v>
      </c>
      <c r="U1131" s="17">
        <v>1</v>
      </c>
      <c r="V1131" s="17" t="str" cm="1">
        <f t="array" ref="V1131">_xlfn.IFS(U1131=0,"Prenovato",U1131=1,"Novato",U1131=2,"Principiante avanzado",U1131=3,"Competente",U1131=4,"Proficiente",U1131=5,"Master")</f>
        <v>Novato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1</v>
      </c>
      <c r="AD1131" s="17" t="str" cm="1">
        <f t="array" ref="AD1131">_xlfn.IFS(AC1131=0,"Prenovato",AC1131=1,"Novato",AC1131=2,"Principiante avanzado",AC1131=3,"Competente",AC1131=4,"Proficiente",AC1131=5,"Master")</f>
        <v>Novato</v>
      </c>
      <c r="AE1131" s="17" t="s">
        <v>326</v>
      </c>
    </row>
    <row r="1132" spans="1:31" x14ac:dyDescent="0.25">
      <c r="A1132" t="s">
        <v>209</v>
      </c>
      <c r="B1132" t="s">
        <v>215</v>
      </c>
      <c r="C1132" t="s">
        <v>185</v>
      </c>
      <c r="D1132" t="s">
        <v>216</v>
      </c>
      <c r="E1132" t="s">
        <v>244</v>
      </c>
      <c r="F1132" t="s">
        <v>276</v>
      </c>
      <c r="G1132" t="s">
        <v>307</v>
      </c>
      <c r="H1132" s="4"/>
      <c r="I1132" s="1">
        <f t="shared" ca="1" si="74"/>
        <v>1483</v>
      </c>
      <c r="J1132" s="1" t="str">
        <f t="shared" ca="1" si="75"/>
        <v>3. Mayor a 6 meses</v>
      </c>
      <c r="K1132" t="str">
        <f t="shared" si="76"/>
        <v>NO</v>
      </c>
      <c r="L1132" t="s">
        <v>186</v>
      </c>
      <c r="M1132" t="s">
        <v>318</v>
      </c>
      <c r="N1132" t="s">
        <v>188</v>
      </c>
      <c r="O1132" t="s">
        <v>188</v>
      </c>
      <c r="P1132" t="str">
        <f t="shared" si="77"/>
        <v>CAREN SOTIL POZOEvolución ágil de productos digitalesEVALUACIÓN</v>
      </c>
      <c r="Q1132" t="str">
        <f>BASE[[#This Row],[NombresCalificado]]&amp;BASE[[#This Row],[TipoEvaluacion]]</f>
        <v>CAREN SOTIL POZOEVALUACIÓN</v>
      </c>
      <c r="R1132">
        <v>3</v>
      </c>
      <c r="S1132" t="s">
        <v>5</v>
      </c>
      <c r="T1132" t="s">
        <v>21</v>
      </c>
      <c r="U1132" s="17">
        <v>1</v>
      </c>
      <c r="V1132" s="17" t="str" cm="1">
        <f t="array" ref="V1132">_xlfn.IFS(U1132=0,"Prenovato",U1132=1,"Novato",U1132=2,"Principiante avanzado",U1132=3,"Competente",U1132=4,"Proficiente",U1132=5,"Master")</f>
        <v>Novato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1</v>
      </c>
      <c r="AD1132" s="17" t="str" cm="1">
        <f t="array" ref="AD1132">_xlfn.IFS(AC1132=0,"Prenovato",AC1132=1,"Novato",AC1132=2,"Principiante avanzado",AC1132=3,"Competente",AC1132=4,"Proficiente",AC1132=5,"Master")</f>
        <v>Novato</v>
      </c>
      <c r="AE1132" s="17" t="s">
        <v>326</v>
      </c>
    </row>
    <row r="1133" spans="1:31" x14ac:dyDescent="0.25">
      <c r="A1133" t="s">
        <v>209</v>
      </c>
      <c r="B1133" t="s">
        <v>215</v>
      </c>
      <c r="C1133" t="s">
        <v>185</v>
      </c>
      <c r="D1133" t="s">
        <v>216</v>
      </c>
      <c r="E1133" t="s">
        <v>244</v>
      </c>
      <c r="F1133" t="s">
        <v>276</v>
      </c>
      <c r="G1133" t="s">
        <v>307</v>
      </c>
      <c r="H1133" s="4"/>
      <c r="I1133" s="1">
        <f t="shared" ca="1" si="74"/>
        <v>1483</v>
      </c>
      <c r="J1133" s="1" t="str">
        <f t="shared" ca="1" si="75"/>
        <v>3. Mayor a 6 meses</v>
      </c>
      <c r="K1133" t="str">
        <f t="shared" si="76"/>
        <v>NO</v>
      </c>
      <c r="L1133" t="s">
        <v>186</v>
      </c>
      <c r="M1133" t="s">
        <v>317</v>
      </c>
      <c r="N1133" t="s">
        <v>29</v>
      </c>
      <c r="O1133" t="s">
        <v>29</v>
      </c>
      <c r="P1133" t="str">
        <f t="shared" si="77"/>
        <v>CAREN SOTIL POZONegocio bancarioEVALUACIÓN</v>
      </c>
      <c r="Q1133" t="str">
        <f>BASE[[#This Row],[NombresCalificado]]&amp;BASE[[#This Row],[TipoEvaluacion]]</f>
        <v>CAREN SOTIL POZOEVALUACIÓN</v>
      </c>
      <c r="R1133">
        <v>3</v>
      </c>
      <c r="S1133" t="s">
        <v>5</v>
      </c>
      <c r="T1133" t="s">
        <v>21</v>
      </c>
      <c r="U1133" s="17">
        <v>1</v>
      </c>
      <c r="V1133" s="17" t="str" cm="1">
        <f t="array" ref="V1133">_xlfn.IFS(U1133=0,"Prenovato",U1133=1,"Novato",U1133=2,"Principiante avanzado",U1133=3,"Competente",U1133=4,"Proficiente",U1133=5,"Master")</f>
        <v>Novato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1</v>
      </c>
      <c r="AD1133" s="17" t="str" cm="1">
        <f t="array" ref="AD1133">_xlfn.IFS(AC1133=0,"Prenovato",AC1133=1,"Novato",AC1133=2,"Principiante avanzado",AC1133=3,"Competente",AC1133=4,"Proficiente",AC1133=5,"Master")</f>
        <v>Novato</v>
      </c>
      <c r="AE1133" s="17" t="s">
        <v>326</v>
      </c>
    </row>
    <row r="1134" spans="1:31" x14ac:dyDescent="0.25">
      <c r="A1134" t="s">
        <v>209</v>
      </c>
      <c r="B1134" t="s">
        <v>215</v>
      </c>
      <c r="C1134" t="s">
        <v>185</v>
      </c>
      <c r="D1134" t="s">
        <v>216</v>
      </c>
      <c r="E1134" t="s">
        <v>244</v>
      </c>
      <c r="F1134" t="s">
        <v>276</v>
      </c>
      <c r="G1134" t="s">
        <v>307</v>
      </c>
      <c r="H1134" s="4"/>
      <c r="I1134" s="1">
        <f t="shared" ca="1" si="74"/>
        <v>1483</v>
      </c>
      <c r="J1134" s="1" t="str">
        <f t="shared" ca="1" si="75"/>
        <v>3. Mayor a 6 meses</v>
      </c>
      <c r="K1134" t="str">
        <f t="shared" si="76"/>
        <v>NO</v>
      </c>
      <c r="L1134" t="s">
        <v>186</v>
      </c>
      <c r="M1134" t="s">
        <v>199</v>
      </c>
      <c r="N1134" t="s">
        <v>188</v>
      </c>
      <c r="O1134" t="s">
        <v>188</v>
      </c>
      <c r="P1134" t="str">
        <f t="shared" si="77"/>
        <v>CAREN SOTIL POZOComplianceEVALUACIÓN</v>
      </c>
      <c r="Q1134" t="str">
        <f>BASE[[#This Row],[NombresCalificado]]&amp;BASE[[#This Row],[TipoEvaluacion]]</f>
        <v>CAREN SOTIL POZOEVALUACIÓN</v>
      </c>
      <c r="R1134">
        <v>2</v>
      </c>
      <c r="S1134" t="s">
        <v>4</v>
      </c>
      <c r="T1134" t="s">
        <v>21</v>
      </c>
      <c r="U1134" s="17">
        <v>1</v>
      </c>
      <c r="V1134" s="17" t="str" cm="1">
        <f t="array" ref="V1134">_xlfn.IFS(U1134=0,"Prenovato",U1134=1,"Novato",U1134=2,"Principiante avanzado",U1134=3,"Competente",U1134=4,"Proficiente",U1134=5,"Master")</f>
        <v>Novato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1</v>
      </c>
      <c r="AD1134" s="17" t="str" cm="1">
        <f t="array" ref="AD1134">_xlfn.IFS(AC1134=0,"Prenovato",AC1134=1,"Novato",AC1134=2,"Principiante avanzado",AC1134=3,"Competente",AC1134=4,"Proficiente",AC1134=5,"Master")</f>
        <v>Novato</v>
      </c>
      <c r="AE1134" s="17" t="s">
        <v>326</v>
      </c>
    </row>
    <row r="1135" spans="1:31" x14ac:dyDescent="0.25">
      <c r="A1135" t="s">
        <v>209</v>
      </c>
      <c r="B1135" t="s">
        <v>215</v>
      </c>
      <c r="C1135" t="s">
        <v>185</v>
      </c>
      <c r="D1135" t="s">
        <v>216</v>
      </c>
      <c r="E1135" t="s">
        <v>244</v>
      </c>
      <c r="F1135" t="s">
        <v>276</v>
      </c>
      <c r="G1135" t="s">
        <v>307</v>
      </c>
      <c r="H1135" s="4"/>
      <c r="I1135" s="1">
        <f t="shared" ca="1" si="74"/>
        <v>1483</v>
      </c>
      <c r="J1135" s="1" t="str">
        <f t="shared" ca="1" si="75"/>
        <v>3. Mayor a 6 meses</v>
      </c>
      <c r="K1135" t="str">
        <f t="shared" si="76"/>
        <v>NO</v>
      </c>
      <c r="L1135" t="s">
        <v>186</v>
      </c>
      <c r="M1135" t="s">
        <v>315</v>
      </c>
      <c r="N1135" t="s">
        <v>29</v>
      </c>
      <c r="O1135" t="s">
        <v>29</v>
      </c>
      <c r="P1135" t="str">
        <f t="shared" si="77"/>
        <v>CAREN SOTIL POZOModeladoEVALUACIÓN</v>
      </c>
      <c r="Q1135" t="str">
        <f>BASE[[#This Row],[NombresCalificado]]&amp;BASE[[#This Row],[TipoEvaluacion]]</f>
        <v>CAREN SOTIL POZOEVALUACIÓN</v>
      </c>
      <c r="R1135">
        <v>2</v>
      </c>
      <c r="S1135" t="s">
        <v>4</v>
      </c>
      <c r="T1135" t="s">
        <v>21</v>
      </c>
      <c r="U1135" s="17">
        <v>1</v>
      </c>
      <c r="V1135" s="17" t="str" cm="1">
        <f t="array" ref="V1135">_xlfn.IFS(U1135=0,"Prenovato",U1135=1,"Novato",U1135=2,"Principiante avanzado",U1135=3,"Competente",U1135=4,"Proficiente",U1135=5,"Master")</f>
        <v>Novato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1</v>
      </c>
      <c r="AD1135" s="17" t="str" cm="1">
        <f t="array" ref="AD1135">_xlfn.IFS(AC1135=0,"Prenovato",AC1135=1,"Novato",AC1135=2,"Principiante avanzado",AC1135=3,"Competente",AC1135=4,"Proficiente",AC1135=5,"Master")</f>
        <v>Novato</v>
      </c>
      <c r="AE1135" s="17" t="s">
        <v>326</v>
      </c>
    </row>
    <row r="1136" spans="1:31" x14ac:dyDescent="0.25">
      <c r="A1136" t="s">
        <v>209</v>
      </c>
      <c r="B1136" t="s">
        <v>215</v>
      </c>
      <c r="C1136" t="s">
        <v>185</v>
      </c>
      <c r="D1136" t="s">
        <v>216</v>
      </c>
      <c r="E1136" t="s">
        <v>244</v>
      </c>
      <c r="F1136" t="s">
        <v>276</v>
      </c>
      <c r="G1136" t="s">
        <v>307</v>
      </c>
      <c r="H1136" s="4"/>
      <c r="I1136" s="1">
        <f t="shared" ca="1" si="74"/>
        <v>1483</v>
      </c>
      <c r="J1136" s="1" t="str">
        <f t="shared" ca="1" si="75"/>
        <v>3. Mayor a 6 meses</v>
      </c>
      <c r="K1136" t="str">
        <f t="shared" si="76"/>
        <v>NO</v>
      </c>
      <c r="L1136" t="s">
        <v>186</v>
      </c>
      <c r="M1136" t="s">
        <v>316</v>
      </c>
      <c r="N1136" t="s">
        <v>187</v>
      </c>
      <c r="O1136" t="s">
        <v>188</v>
      </c>
      <c r="P1136" t="str">
        <f t="shared" si="77"/>
        <v>CAREN SOTIL POZOPlataforma de soluciones BCPEVALUACIÓN</v>
      </c>
      <c r="Q1136" t="str">
        <f>BASE[[#This Row],[NombresCalificado]]&amp;BASE[[#This Row],[TipoEvaluacion]]</f>
        <v>CAREN SOTIL POZOEVALUACIÓN</v>
      </c>
      <c r="R1136">
        <v>3</v>
      </c>
      <c r="S1136" t="s">
        <v>5</v>
      </c>
      <c r="T1136" t="s">
        <v>21</v>
      </c>
      <c r="U1136" s="17">
        <v>1</v>
      </c>
      <c r="V1136" s="17" t="str" cm="1">
        <f t="array" ref="V1136">_xlfn.IFS(U1136=0,"Prenovato",U1136=1,"Novato",U1136=2,"Principiante avanzado",U1136=3,"Competente",U1136=4,"Proficiente",U1136=5,"Master")</f>
        <v>Novato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1</v>
      </c>
      <c r="AD1136" s="17" t="str" cm="1">
        <f t="array" ref="AD1136">_xlfn.IFS(AC1136=0,"Prenovato",AC1136=1,"Novato",AC1136=2,"Principiante avanzado",AC1136=3,"Competente",AC1136=4,"Proficiente",AC1136=5,"Master")</f>
        <v>Novato</v>
      </c>
      <c r="AE1136" s="17" t="s">
        <v>326</v>
      </c>
    </row>
    <row r="1137" spans="1:31" x14ac:dyDescent="0.25">
      <c r="A1137" t="s">
        <v>209</v>
      </c>
      <c r="B1137" t="s">
        <v>215</v>
      </c>
      <c r="C1137" t="s">
        <v>185</v>
      </c>
      <c r="D1137" t="s">
        <v>216</v>
      </c>
      <c r="E1137" t="s">
        <v>244</v>
      </c>
      <c r="F1137" t="s">
        <v>276</v>
      </c>
      <c r="G1137" t="s">
        <v>307</v>
      </c>
      <c r="H1137" s="4"/>
      <c r="I1137" s="1">
        <f t="shared" ca="1" si="74"/>
        <v>1483</v>
      </c>
      <c r="J1137" s="1" t="str">
        <f t="shared" ca="1" si="75"/>
        <v>3. Mayor a 6 meses</v>
      </c>
      <c r="K1137" t="str">
        <f t="shared" si="76"/>
        <v>NO</v>
      </c>
      <c r="L1137" t="s">
        <v>186</v>
      </c>
      <c r="M1137" t="s">
        <v>193</v>
      </c>
      <c r="N1137" t="s">
        <v>188</v>
      </c>
      <c r="O1137" t="s">
        <v>188</v>
      </c>
      <c r="P1137" t="str">
        <f t="shared" si="77"/>
        <v>CAREN SOTIL POZOCloudEVALUACIÓN</v>
      </c>
      <c r="Q1137" t="str">
        <f>BASE[[#This Row],[NombresCalificado]]&amp;BASE[[#This Row],[TipoEvaluacion]]</f>
        <v>CAREN SOTIL POZOEVALUACIÓN</v>
      </c>
      <c r="R1137">
        <v>1</v>
      </c>
      <c r="S1137" t="s">
        <v>6</v>
      </c>
      <c r="T1137" t="s">
        <v>21</v>
      </c>
      <c r="U1137" s="17">
        <v>1</v>
      </c>
      <c r="V1137" s="17" t="str" cm="1">
        <f t="array" ref="V1137">_xlfn.IFS(U1137=0,"Prenovato",U1137=1,"Novato",U1137=2,"Principiante avanzado",U1137=3,"Competente",U1137=4,"Proficiente",U1137=5,"Master")</f>
        <v>Novato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1</v>
      </c>
      <c r="AD1137" s="17" t="str" cm="1">
        <f t="array" ref="AD1137">_xlfn.IFS(AC1137=0,"Prenovato",AC1137=1,"Novato",AC1137=2,"Principiante avanzado",AC1137=3,"Competente",AC1137=4,"Proficiente",AC1137=5,"Master")</f>
        <v>Novato</v>
      </c>
      <c r="AE1137" s="17" t="s">
        <v>326</v>
      </c>
    </row>
    <row r="1138" spans="1:31" x14ac:dyDescent="0.25">
      <c r="A1138" t="s">
        <v>209</v>
      </c>
      <c r="B1138" t="s">
        <v>215</v>
      </c>
      <c r="C1138" t="s">
        <v>185</v>
      </c>
      <c r="D1138" t="s">
        <v>216</v>
      </c>
      <c r="E1138" t="s">
        <v>244</v>
      </c>
      <c r="F1138" t="s">
        <v>276</v>
      </c>
      <c r="G1138" t="s">
        <v>307</v>
      </c>
      <c r="H1138" s="4"/>
      <c r="I1138" s="1">
        <f t="shared" ca="1" si="74"/>
        <v>1483</v>
      </c>
      <c r="J1138" s="1" t="str">
        <f t="shared" ca="1" si="75"/>
        <v>3. Mayor a 6 meses</v>
      </c>
      <c r="K1138" t="str">
        <f t="shared" si="76"/>
        <v>NO</v>
      </c>
      <c r="L1138" t="s">
        <v>186</v>
      </c>
      <c r="M1138" t="s">
        <v>313</v>
      </c>
      <c r="N1138" t="s">
        <v>188</v>
      </c>
      <c r="O1138" t="s">
        <v>188</v>
      </c>
      <c r="P1138" t="str">
        <f t="shared" si="77"/>
        <v>CAREN SOTIL POZOPatrones de arquitectura tecnológicaEVALUACIÓN</v>
      </c>
      <c r="Q1138" t="str">
        <f>BASE[[#This Row],[NombresCalificado]]&amp;BASE[[#This Row],[TipoEvaluacion]]</f>
        <v>CAREN SOTIL POZOEVALUACIÓN</v>
      </c>
      <c r="R1138">
        <v>2</v>
      </c>
      <c r="S1138" t="s">
        <v>4</v>
      </c>
      <c r="T1138" t="s">
        <v>21</v>
      </c>
      <c r="U1138" s="17">
        <v>1</v>
      </c>
      <c r="V1138" s="17" t="str" cm="1">
        <f t="array" ref="V1138">_xlfn.IFS(U1138=0,"Prenovato",U1138=1,"Novato",U1138=2,"Principiante avanzado",U1138=3,"Competente",U1138=4,"Proficiente",U1138=5,"Master")</f>
        <v>Novato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1</v>
      </c>
      <c r="AD1138" s="17" t="str" cm="1">
        <f t="array" ref="AD1138">_xlfn.IFS(AC1138=0,"Prenovato",AC1138=1,"Novato",AC1138=2,"Principiante avanzado",AC1138=3,"Competente",AC1138=4,"Proficiente",AC1138=5,"Master")</f>
        <v>Novato</v>
      </c>
      <c r="AE1138" s="17" t="s">
        <v>326</v>
      </c>
    </row>
    <row r="1139" spans="1:31" x14ac:dyDescent="0.25">
      <c r="A1139" t="s">
        <v>209</v>
      </c>
      <c r="B1139" t="s">
        <v>215</v>
      </c>
      <c r="C1139" t="s">
        <v>185</v>
      </c>
      <c r="D1139" t="s">
        <v>216</v>
      </c>
      <c r="E1139" t="s">
        <v>244</v>
      </c>
      <c r="F1139" t="s">
        <v>276</v>
      </c>
      <c r="G1139" t="s">
        <v>307</v>
      </c>
      <c r="H1139" s="4"/>
      <c r="I1139" s="1">
        <f t="shared" ca="1" si="74"/>
        <v>1483</v>
      </c>
      <c r="J1139" s="1" t="str">
        <f t="shared" ca="1" si="75"/>
        <v>3. Mayor a 6 meses</v>
      </c>
      <c r="K1139" t="str">
        <f t="shared" si="76"/>
        <v>NO</v>
      </c>
      <c r="L1139" t="s">
        <v>186</v>
      </c>
      <c r="M1139" t="s">
        <v>197</v>
      </c>
      <c r="N1139" t="s">
        <v>187</v>
      </c>
      <c r="O1139" t="s">
        <v>188</v>
      </c>
      <c r="P1139" t="str">
        <f t="shared" si="77"/>
        <v>CAREN SOTIL POZOArquitectura de datos BCPEVALUACIÓN</v>
      </c>
      <c r="Q1139" t="str">
        <f>BASE[[#This Row],[NombresCalificado]]&amp;BASE[[#This Row],[TipoEvaluacion]]</f>
        <v>CAREN SOTIL POZOEVALUACIÓN</v>
      </c>
      <c r="R1139">
        <v>3</v>
      </c>
      <c r="S1139" t="s">
        <v>5</v>
      </c>
      <c r="T1139" t="s">
        <v>21</v>
      </c>
      <c r="U1139" s="17">
        <v>1</v>
      </c>
      <c r="V1139" s="17" t="str" cm="1">
        <f t="array" ref="V1139">_xlfn.IFS(U1139=0,"Prenovato",U1139=1,"Novato",U1139=2,"Principiante avanzado",U1139=3,"Competente",U1139=4,"Proficiente",U1139=5,"Master")</f>
        <v>Novato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1</v>
      </c>
      <c r="AD1139" s="17" t="str" cm="1">
        <f t="array" ref="AD1139">_xlfn.IFS(AC1139=0,"Prenovato",AC1139=1,"Novato",AC1139=2,"Principiante avanzado",AC1139=3,"Competente",AC1139=4,"Proficiente",AC1139=5,"Master")</f>
        <v>Novato</v>
      </c>
      <c r="AE1139" s="17" t="s">
        <v>326</v>
      </c>
    </row>
    <row r="1140" spans="1:31" x14ac:dyDescent="0.25">
      <c r="A1140" t="s">
        <v>209</v>
      </c>
      <c r="B1140" t="s">
        <v>215</v>
      </c>
      <c r="C1140" t="s">
        <v>185</v>
      </c>
      <c r="D1140" t="s">
        <v>216</v>
      </c>
      <c r="E1140" t="s">
        <v>244</v>
      </c>
      <c r="F1140" t="s">
        <v>276</v>
      </c>
      <c r="G1140" t="s">
        <v>307</v>
      </c>
      <c r="H1140" s="4"/>
      <c r="I1140" s="1">
        <f t="shared" ca="1" si="74"/>
        <v>1483</v>
      </c>
      <c r="J1140" s="1" t="str">
        <f t="shared" ca="1" si="75"/>
        <v>3. Mayor a 6 meses</v>
      </c>
      <c r="K1140" t="str">
        <f t="shared" si="76"/>
        <v>NO</v>
      </c>
      <c r="L1140" t="s">
        <v>186</v>
      </c>
      <c r="M1140" t="s">
        <v>314</v>
      </c>
      <c r="N1140" t="s">
        <v>187</v>
      </c>
      <c r="O1140" t="s">
        <v>188</v>
      </c>
      <c r="P1140" t="str">
        <f t="shared" si="77"/>
        <v>CAREN SOTIL POZOSoluciones de industriaEVALUACIÓN</v>
      </c>
      <c r="Q1140" t="str">
        <f>BASE[[#This Row],[NombresCalificado]]&amp;BASE[[#This Row],[TipoEvaluacion]]</f>
        <v>CAREN SOTIL POZOEVALUACIÓN</v>
      </c>
      <c r="R1140">
        <v>2</v>
      </c>
      <c r="S1140" t="s">
        <v>4</v>
      </c>
      <c r="T1140" t="s">
        <v>21</v>
      </c>
      <c r="U1140" s="17">
        <v>1</v>
      </c>
      <c r="V1140" s="17" t="str" cm="1">
        <f t="array" ref="V1140">_xlfn.IFS(U1140=0,"Prenovato",U1140=1,"Novato",U1140=2,"Principiante avanzado",U1140=3,"Competente",U1140=4,"Proficiente",U1140=5,"Master")</f>
        <v>Novato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1</v>
      </c>
      <c r="AD1140" s="17" t="str" cm="1">
        <f t="array" ref="AD1140">_xlfn.IFS(AC1140=0,"Prenovato",AC1140=1,"Novato",AC1140=2,"Principiante avanzado",AC1140=3,"Competente",AC1140=4,"Proficiente",AC1140=5,"Master")</f>
        <v>Novato</v>
      </c>
      <c r="AE1140" s="17" t="s">
        <v>326</v>
      </c>
    </row>
    <row r="1141" spans="1:31" x14ac:dyDescent="0.25">
      <c r="A1141" t="s">
        <v>208</v>
      </c>
      <c r="B1141" t="s">
        <v>214</v>
      </c>
      <c r="C1141" t="s">
        <v>192</v>
      </c>
      <c r="D1141" t="s">
        <v>216</v>
      </c>
      <c r="E1141" t="s">
        <v>205</v>
      </c>
      <c r="F1141" t="s">
        <v>211</v>
      </c>
      <c r="G1141" t="s">
        <v>309</v>
      </c>
      <c r="H1141" s="4"/>
      <c r="I1141" s="1">
        <f t="shared" ca="1" si="74"/>
        <v>1483</v>
      </c>
      <c r="J1141" s="1" t="str">
        <f t="shared" ca="1" si="75"/>
        <v>3. Mayor a 6 meses</v>
      </c>
      <c r="K1141" t="str">
        <f t="shared" si="76"/>
        <v>NO</v>
      </c>
      <c r="L1141" t="s">
        <v>185</v>
      </c>
      <c r="M1141" t="s">
        <v>193</v>
      </c>
      <c r="N1141" t="s">
        <v>188</v>
      </c>
      <c r="O1141" t="s">
        <v>188</v>
      </c>
      <c r="P1141" t="str">
        <f t="shared" si="77"/>
        <v>JAVIER ARTURO MIRANDA PEREZCloudEVALUACIÓN</v>
      </c>
      <c r="Q1141" t="str">
        <f>BASE[[#This Row],[NombresCalificado]]&amp;BASE[[#This Row],[TipoEvaluacion]]</f>
        <v>JAVIER ARTURO MIRANDA PEREZEVALUACIÓN</v>
      </c>
      <c r="R1141">
        <v>3</v>
      </c>
      <c r="S1141" t="s">
        <v>5</v>
      </c>
      <c r="T1141" t="s">
        <v>21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4</v>
      </c>
      <c r="X1141" s="17" t="str" cm="1">
        <f t="array" ref="X1141">_xlfn.IFS(W1141=0,"No evidenciado",W1141=1,"Novato",W1141=2,"Principiante avanzado",W1141=3,"Competente",W1141=4,"Proficiente",W1141=5,"Master")</f>
        <v>Proficiente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4</v>
      </c>
      <c r="AB1141" s="17" t="str" cm="1">
        <f t="array" ref="AB1141">_xlfn.IFS(AA1141=0,"No evidenciado",AA1141=1,"Novato",AA1141=2,"Principiante avanzado",AA1141=3,"Competente",AA1141=4,"Proficiente",AA1141=5,"Master")</f>
        <v>Proficiente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326</v>
      </c>
    </row>
    <row r="1142" spans="1:31" x14ac:dyDescent="0.25">
      <c r="A1142" t="s">
        <v>208</v>
      </c>
      <c r="B1142" t="s">
        <v>214</v>
      </c>
      <c r="C1142" t="s">
        <v>192</v>
      </c>
      <c r="D1142" t="s">
        <v>216</v>
      </c>
      <c r="E1142" t="s">
        <v>205</v>
      </c>
      <c r="F1142" t="s">
        <v>211</v>
      </c>
      <c r="G1142" t="s">
        <v>309</v>
      </c>
      <c r="H1142" s="4"/>
      <c r="I1142" s="1">
        <f t="shared" ca="1" si="74"/>
        <v>1483</v>
      </c>
      <c r="J1142" s="1" t="str">
        <f t="shared" ca="1" si="75"/>
        <v>3. Mayor a 6 meses</v>
      </c>
      <c r="K1142" t="str">
        <f t="shared" si="76"/>
        <v>NO</v>
      </c>
      <c r="L1142" t="s">
        <v>185</v>
      </c>
      <c r="M1142" t="s">
        <v>324</v>
      </c>
      <c r="N1142" t="s">
        <v>29</v>
      </c>
      <c r="O1142" t="s">
        <v>29</v>
      </c>
      <c r="P1142" t="str">
        <f t="shared" si="77"/>
        <v>JAVIER ARTURO MIRANDA PEREZFrameworks de arquitectura empresarialEVALUACIÓN</v>
      </c>
      <c r="Q1142" t="str">
        <f>BASE[[#This Row],[NombresCalificado]]&amp;BASE[[#This Row],[TipoEvaluacion]]</f>
        <v>JAVIER ARTURO MIRANDA PEREZEVALUACIÓN</v>
      </c>
      <c r="R1142">
        <v>3</v>
      </c>
      <c r="S1142" t="s">
        <v>5</v>
      </c>
      <c r="T1142" t="s">
        <v>21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326</v>
      </c>
    </row>
    <row r="1143" spans="1:31" x14ac:dyDescent="0.25">
      <c r="A1143" t="s">
        <v>208</v>
      </c>
      <c r="B1143" t="s">
        <v>214</v>
      </c>
      <c r="C1143" t="s">
        <v>192</v>
      </c>
      <c r="D1143" t="s">
        <v>216</v>
      </c>
      <c r="E1143" t="s">
        <v>205</v>
      </c>
      <c r="F1143" t="s">
        <v>211</v>
      </c>
      <c r="G1143" t="s">
        <v>309</v>
      </c>
      <c r="H1143" s="4"/>
      <c r="I1143" s="1">
        <f t="shared" ca="1" si="74"/>
        <v>1483</v>
      </c>
      <c r="J1143" s="1" t="str">
        <f t="shared" ca="1" si="75"/>
        <v>3. Mayor a 6 meses</v>
      </c>
      <c r="K1143" t="str">
        <f t="shared" si="76"/>
        <v>NO</v>
      </c>
      <c r="L1143" t="s">
        <v>185</v>
      </c>
      <c r="M1143" t="s">
        <v>322</v>
      </c>
      <c r="N1143" t="s">
        <v>29</v>
      </c>
      <c r="O1143" t="s">
        <v>29</v>
      </c>
      <c r="P1143" t="str">
        <f t="shared" si="77"/>
        <v>JAVIER ARTURO MIRANDA PEREZModelos BancariosEVALUACIÓN</v>
      </c>
      <c r="Q1143" t="str">
        <f>BASE[[#This Row],[NombresCalificado]]&amp;BASE[[#This Row],[TipoEvaluacion]]</f>
        <v>JAVIER ARTURO MIRANDA PEREZEVALUACIÓN</v>
      </c>
      <c r="R1143">
        <v>3</v>
      </c>
      <c r="S1143" t="s">
        <v>5</v>
      </c>
      <c r="T1143" t="s">
        <v>21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326</v>
      </c>
    </row>
    <row r="1144" spans="1:31" x14ac:dyDescent="0.25">
      <c r="A1144" t="s">
        <v>208</v>
      </c>
      <c r="B1144" t="s">
        <v>214</v>
      </c>
      <c r="C1144" t="s">
        <v>192</v>
      </c>
      <c r="D1144" t="s">
        <v>216</v>
      </c>
      <c r="E1144" t="s">
        <v>205</v>
      </c>
      <c r="F1144" t="s">
        <v>211</v>
      </c>
      <c r="G1144" t="s">
        <v>309</v>
      </c>
      <c r="H1144" s="4"/>
      <c r="I1144" s="1">
        <f t="shared" ca="1" si="74"/>
        <v>1483</v>
      </c>
      <c r="J1144" s="1" t="str">
        <f t="shared" ca="1" si="75"/>
        <v>3. Mayor a 6 meses</v>
      </c>
      <c r="K1144" t="str">
        <f t="shared" si="76"/>
        <v>NO</v>
      </c>
      <c r="L1144" t="s">
        <v>185</v>
      </c>
      <c r="M1144" t="s">
        <v>316</v>
      </c>
      <c r="N1144" t="s">
        <v>187</v>
      </c>
      <c r="O1144" t="s">
        <v>188</v>
      </c>
      <c r="P1144" t="str">
        <f t="shared" si="77"/>
        <v>JAVIER ARTURO MIRANDA PEREZPlataforma de soluciones BCPEVALUACIÓN</v>
      </c>
      <c r="Q1144" t="str">
        <f>BASE[[#This Row],[NombresCalificado]]&amp;BASE[[#This Row],[TipoEvaluacion]]</f>
        <v>JAVIER ARTURO MIRANDA PEREZEVALUACIÓN</v>
      </c>
      <c r="R1144">
        <v>4</v>
      </c>
      <c r="S1144" t="s">
        <v>7</v>
      </c>
      <c r="T1144" t="s">
        <v>21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326</v>
      </c>
    </row>
    <row r="1145" spans="1:31" x14ac:dyDescent="0.25">
      <c r="A1145" t="s">
        <v>208</v>
      </c>
      <c r="B1145" t="s">
        <v>214</v>
      </c>
      <c r="C1145" t="s">
        <v>192</v>
      </c>
      <c r="D1145" t="s">
        <v>216</v>
      </c>
      <c r="E1145" t="s">
        <v>205</v>
      </c>
      <c r="F1145" t="s">
        <v>211</v>
      </c>
      <c r="G1145" t="s">
        <v>309</v>
      </c>
      <c r="H1145" s="4"/>
      <c r="I1145" s="1">
        <f t="shared" ca="1" si="74"/>
        <v>1483</v>
      </c>
      <c r="J1145" s="1" t="str">
        <f t="shared" ca="1" si="75"/>
        <v>3. Mayor a 6 meses</v>
      </c>
      <c r="K1145" t="str">
        <f t="shared" si="76"/>
        <v>NO</v>
      </c>
      <c r="L1145" t="s">
        <v>185</v>
      </c>
      <c r="M1145" t="s">
        <v>315</v>
      </c>
      <c r="N1145" t="s">
        <v>29</v>
      </c>
      <c r="O1145" t="s">
        <v>29</v>
      </c>
      <c r="P1145" t="str">
        <f t="shared" si="77"/>
        <v>JAVIER ARTURO MIRANDA PEREZModeladoEVALUACIÓN</v>
      </c>
      <c r="Q1145" t="str">
        <f>BASE[[#This Row],[NombresCalificado]]&amp;BASE[[#This Row],[TipoEvaluacion]]</f>
        <v>JAVIER ARTURO MIRANDA PEREZEVALUACIÓN</v>
      </c>
      <c r="R1145">
        <v>4</v>
      </c>
      <c r="S1145" t="s">
        <v>7</v>
      </c>
      <c r="T1145" t="s">
        <v>21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326</v>
      </c>
    </row>
    <row r="1146" spans="1:31" x14ac:dyDescent="0.25">
      <c r="A1146" t="s">
        <v>208</v>
      </c>
      <c r="B1146" t="s">
        <v>214</v>
      </c>
      <c r="C1146" t="s">
        <v>192</v>
      </c>
      <c r="D1146" t="s">
        <v>216</v>
      </c>
      <c r="E1146" t="s">
        <v>205</v>
      </c>
      <c r="F1146" t="s">
        <v>211</v>
      </c>
      <c r="G1146" t="s">
        <v>309</v>
      </c>
      <c r="H1146" s="4"/>
      <c r="I1146" s="1">
        <f t="shared" ca="1" si="74"/>
        <v>1483</v>
      </c>
      <c r="J1146" s="1" t="str">
        <f t="shared" ca="1" si="75"/>
        <v>3. Mayor a 6 meses</v>
      </c>
      <c r="K1146" t="str">
        <f t="shared" si="76"/>
        <v>NO</v>
      </c>
      <c r="L1146" t="s">
        <v>185</v>
      </c>
      <c r="M1146" t="s">
        <v>314</v>
      </c>
      <c r="N1146" t="s">
        <v>187</v>
      </c>
      <c r="O1146" t="s">
        <v>188</v>
      </c>
      <c r="P1146" t="str">
        <f t="shared" si="77"/>
        <v>JAVIER ARTURO MIRANDA PEREZSoluciones de industriaEVALUACIÓN</v>
      </c>
      <c r="Q1146" t="str">
        <f>BASE[[#This Row],[NombresCalificado]]&amp;BASE[[#This Row],[TipoEvaluacion]]</f>
        <v>JAVIER ARTURO MIRANDA PEREZEVALUACIÓN</v>
      </c>
      <c r="R1146">
        <v>4</v>
      </c>
      <c r="S1146" t="s">
        <v>7</v>
      </c>
      <c r="T1146" t="s">
        <v>21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326</v>
      </c>
    </row>
    <row r="1147" spans="1:31" x14ac:dyDescent="0.25">
      <c r="A1147" t="s">
        <v>208</v>
      </c>
      <c r="B1147" t="s">
        <v>214</v>
      </c>
      <c r="C1147" t="s">
        <v>192</v>
      </c>
      <c r="D1147" t="s">
        <v>216</v>
      </c>
      <c r="E1147" t="s">
        <v>205</v>
      </c>
      <c r="F1147" t="s">
        <v>211</v>
      </c>
      <c r="G1147" t="s">
        <v>309</v>
      </c>
      <c r="H1147" s="4"/>
      <c r="I1147" s="1">
        <f t="shared" ca="1" si="74"/>
        <v>1483</v>
      </c>
      <c r="J1147" s="1" t="str">
        <f t="shared" ca="1" si="75"/>
        <v>3. Mayor a 6 meses</v>
      </c>
      <c r="K1147" t="str">
        <f t="shared" si="76"/>
        <v>NO</v>
      </c>
      <c r="L1147" t="s">
        <v>185</v>
      </c>
      <c r="M1147" t="s">
        <v>313</v>
      </c>
      <c r="N1147" t="s">
        <v>188</v>
      </c>
      <c r="O1147" t="s">
        <v>188</v>
      </c>
      <c r="P1147" t="str">
        <f t="shared" si="77"/>
        <v>JAVIER ARTURO MIRANDA PEREZPatrones de arquitectura tecnológicaEVALUACIÓN</v>
      </c>
      <c r="Q1147" t="str">
        <f>BASE[[#This Row],[NombresCalificado]]&amp;BASE[[#This Row],[TipoEvaluacion]]</f>
        <v>JAVIER ARTURO MIRANDA PEREZEVALUACIÓN</v>
      </c>
      <c r="R1147">
        <v>4</v>
      </c>
      <c r="S1147" t="s">
        <v>7</v>
      </c>
      <c r="T1147" t="s">
        <v>21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326</v>
      </c>
    </row>
    <row r="1148" spans="1:31" x14ac:dyDescent="0.25">
      <c r="A1148" t="s">
        <v>208</v>
      </c>
      <c r="B1148" t="s">
        <v>214</v>
      </c>
      <c r="C1148" t="s">
        <v>192</v>
      </c>
      <c r="D1148" t="s">
        <v>216</v>
      </c>
      <c r="E1148" t="s">
        <v>205</v>
      </c>
      <c r="F1148" t="s">
        <v>211</v>
      </c>
      <c r="G1148" t="s">
        <v>309</v>
      </c>
      <c r="H1148" s="4"/>
      <c r="I1148" s="1">
        <f t="shared" ca="1" si="74"/>
        <v>1483</v>
      </c>
      <c r="J1148" s="1" t="str">
        <f t="shared" ca="1" si="75"/>
        <v>3. Mayor a 6 meses</v>
      </c>
      <c r="K1148" t="str">
        <f t="shared" si="76"/>
        <v>NO</v>
      </c>
      <c r="L1148" t="s">
        <v>185</v>
      </c>
      <c r="M1148" t="s">
        <v>198</v>
      </c>
      <c r="N1148" t="s">
        <v>187</v>
      </c>
      <c r="O1148" t="s">
        <v>188</v>
      </c>
      <c r="P1148" t="str">
        <f t="shared" si="77"/>
        <v>JAVIER ARTURO MIRANDA PEREZCaptura de valorEVALUACIÓN</v>
      </c>
      <c r="Q1148" t="str">
        <f>BASE[[#This Row],[NombresCalificado]]&amp;BASE[[#This Row],[TipoEvaluacion]]</f>
        <v>JAVIER ARTURO MIRANDA PEREZEVALUACIÓN</v>
      </c>
      <c r="R1148">
        <v>2</v>
      </c>
      <c r="S1148" t="s">
        <v>4</v>
      </c>
      <c r="T1148" t="s">
        <v>21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326</v>
      </c>
    </row>
    <row r="1149" spans="1:31" x14ac:dyDescent="0.25">
      <c r="A1149" t="s">
        <v>208</v>
      </c>
      <c r="B1149" t="s">
        <v>214</v>
      </c>
      <c r="C1149" t="s">
        <v>192</v>
      </c>
      <c r="D1149" t="s">
        <v>216</v>
      </c>
      <c r="E1149" t="s">
        <v>205</v>
      </c>
      <c r="F1149" t="s">
        <v>211</v>
      </c>
      <c r="G1149" t="s">
        <v>309</v>
      </c>
      <c r="H1149" s="4"/>
      <c r="I1149" s="1">
        <f t="shared" ca="1" si="74"/>
        <v>1483</v>
      </c>
      <c r="J1149" s="1" t="str">
        <f t="shared" ca="1" si="75"/>
        <v>3. Mayor a 6 meses</v>
      </c>
      <c r="K1149" t="str">
        <f t="shared" si="76"/>
        <v>NO</v>
      </c>
      <c r="L1149" t="s">
        <v>185</v>
      </c>
      <c r="M1149" t="s">
        <v>323</v>
      </c>
      <c r="N1149" t="s">
        <v>188</v>
      </c>
      <c r="O1149" t="s">
        <v>188</v>
      </c>
      <c r="P1149" t="str">
        <f t="shared" si="77"/>
        <v>JAVIER ARTURO MIRANDA PEREZPrincipios de seguridadEVALUACIÓN</v>
      </c>
      <c r="Q1149" t="str">
        <f>BASE[[#This Row],[NombresCalificado]]&amp;BASE[[#This Row],[TipoEvaluacion]]</f>
        <v>JAVIER ARTURO MIRANDA PEREZEVALUACIÓN</v>
      </c>
      <c r="R1149">
        <v>3</v>
      </c>
      <c r="S1149" t="s">
        <v>5</v>
      </c>
      <c r="T1149" t="s">
        <v>21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326</v>
      </c>
    </row>
    <row r="1150" spans="1:31" x14ac:dyDescent="0.25">
      <c r="A1150" t="s">
        <v>208</v>
      </c>
      <c r="B1150" t="s">
        <v>214</v>
      </c>
      <c r="C1150" t="s">
        <v>192</v>
      </c>
      <c r="D1150" t="s">
        <v>216</v>
      </c>
      <c r="E1150" t="s">
        <v>205</v>
      </c>
      <c r="F1150" t="s">
        <v>211</v>
      </c>
      <c r="G1150" t="s">
        <v>309</v>
      </c>
      <c r="H1150" s="4"/>
      <c r="I1150" s="1">
        <f t="shared" ca="1" si="74"/>
        <v>1483</v>
      </c>
      <c r="J1150" s="1" t="str">
        <f t="shared" ca="1" si="75"/>
        <v>3. Mayor a 6 meses</v>
      </c>
      <c r="K1150" t="str">
        <f t="shared" si="76"/>
        <v>NO</v>
      </c>
      <c r="L1150" t="s">
        <v>185</v>
      </c>
      <c r="M1150" t="s">
        <v>321</v>
      </c>
      <c r="N1150" t="s">
        <v>29</v>
      </c>
      <c r="O1150" t="s">
        <v>29</v>
      </c>
      <c r="P1150" t="str">
        <f t="shared" si="77"/>
        <v>JAVIER ARTURO MIRANDA PEREZInnovaciónEVALUACIÓN</v>
      </c>
      <c r="Q1150" t="str">
        <f>BASE[[#This Row],[NombresCalificado]]&amp;BASE[[#This Row],[TipoEvaluacion]]</f>
        <v>JAVIER ARTURO MIRANDA PEREZEVALUACIÓN</v>
      </c>
      <c r="R1150">
        <v>2</v>
      </c>
      <c r="S1150" t="s">
        <v>4</v>
      </c>
      <c r="T1150" t="s">
        <v>21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326</v>
      </c>
    </row>
    <row r="1151" spans="1:31" x14ac:dyDescent="0.25">
      <c r="A1151" t="s">
        <v>208</v>
      </c>
      <c r="B1151" t="s">
        <v>214</v>
      </c>
      <c r="C1151" t="s">
        <v>192</v>
      </c>
      <c r="D1151" t="s">
        <v>216</v>
      </c>
      <c r="E1151" t="s">
        <v>205</v>
      </c>
      <c r="F1151" t="s">
        <v>211</v>
      </c>
      <c r="G1151" t="s">
        <v>309</v>
      </c>
      <c r="H1151" s="4"/>
      <c r="I1151" s="1">
        <f t="shared" ca="1" si="74"/>
        <v>1483</v>
      </c>
      <c r="J1151" s="1" t="str">
        <f t="shared" ca="1" si="75"/>
        <v>3. Mayor a 6 meses</v>
      </c>
      <c r="K1151" t="str">
        <f t="shared" si="76"/>
        <v>NO</v>
      </c>
      <c r="L1151" t="s">
        <v>185</v>
      </c>
      <c r="M1151" t="s">
        <v>200</v>
      </c>
      <c r="N1151" t="s">
        <v>187</v>
      </c>
      <c r="O1151" t="s">
        <v>188</v>
      </c>
      <c r="P1151" t="str">
        <f t="shared" si="77"/>
        <v>JAVIER ARTURO MIRANDA PEREZCustomer ExperienceEVALUACIÓN</v>
      </c>
      <c r="Q1151" t="str">
        <f>BASE[[#This Row],[NombresCalificado]]&amp;BASE[[#This Row],[TipoEvaluacion]]</f>
        <v>JAVIER ARTURO MIRANDA PEREZEVALUACIÓN</v>
      </c>
      <c r="R1151">
        <v>3</v>
      </c>
      <c r="S1151" t="s">
        <v>5</v>
      </c>
      <c r="T1151" t="s">
        <v>21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326</v>
      </c>
    </row>
    <row r="1152" spans="1:31" x14ac:dyDescent="0.25">
      <c r="A1152" t="s">
        <v>208</v>
      </c>
      <c r="B1152" t="s">
        <v>214</v>
      </c>
      <c r="C1152" t="s">
        <v>192</v>
      </c>
      <c r="D1152" t="s">
        <v>216</v>
      </c>
      <c r="E1152" t="s">
        <v>205</v>
      </c>
      <c r="F1152" t="s">
        <v>211</v>
      </c>
      <c r="G1152" t="s">
        <v>309</v>
      </c>
      <c r="H1152" s="4"/>
      <c r="I1152" s="1">
        <f t="shared" ca="1" si="74"/>
        <v>1483</v>
      </c>
      <c r="J1152" s="1" t="str">
        <f t="shared" ca="1" si="75"/>
        <v>3. Mayor a 6 meses</v>
      </c>
      <c r="K1152" t="str">
        <f t="shared" si="76"/>
        <v>NO</v>
      </c>
      <c r="L1152" t="s">
        <v>185</v>
      </c>
      <c r="M1152" t="s">
        <v>320</v>
      </c>
      <c r="N1152" t="s">
        <v>188</v>
      </c>
      <c r="O1152" t="s">
        <v>188</v>
      </c>
      <c r="P1152" t="str">
        <f t="shared" si="77"/>
        <v>JAVIER ARTURO MIRANDA PEREZGestión de cambiosEVALUACIÓN</v>
      </c>
      <c r="Q1152" t="str">
        <f>BASE[[#This Row],[NombresCalificado]]&amp;BASE[[#This Row],[TipoEvaluacion]]</f>
        <v>JAVIER ARTURO MIRANDA PEREZEVALUACIÓN</v>
      </c>
      <c r="R1152">
        <v>3</v>
      </c>
      <c r="S1152" t="s">
        <v>5</v>
      </c>
      <c r="T1152" t="s">
        <v>21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326</v>
      </c>
    </row>
    <row r="1153" spans="1:31" x14ac:dyDescent="0.25">
      <c r="A1153" t="s">
        <v>208</v>
      </c>
      <c r="B1153" t="s">
        <v>214</v>
      </c>
      <c r="C1153" t="s">
        <v>192</v>
      </c>
      <c r="D1153" t="s">
        <v>216</v>
      </c>
      <c r="E1153" t="s">
        <v>205</v>
      </c>
      <c r="F1153" t="s">
        <v>211</v>
      </c>
      <c r="G1153" t="s">
        <v>309</v>
      </c>
      <c r="H1153" s="4"/>
      <c r="I1153" s="1">
        <f t="shared" ca="1" si="74"/>
        <v>1483</v>
      </c>
      <c r="J1153" s="1" t="str">
        <f t="shared" ca="1" si="75"/>
        <v>3. Mayor a 6 meses</v>
      </c>
      <c r="K1153" t="str">
        <f t="shared" si="76"/>
        <v>NO</v>
      </c>
      <c r="L1153" t="s">
        <v>185</v>
      </c>
      <c r="M1153" t="s">
        <v>199</v>
      </c>
      <c r="N1153" t="s">
        <v>188</v>
      </c>
      <c r="O1153" t="s">
        <v>188</v>
      </c>
      <c r="P1153" t="str">
        <f t="shared" si="77"/>
        <v>JAVIER ARTURO MIRANDA PEREZComplianceEVALUACIÓN</v>
      </c>
      <c r="Q1153" t="str">
        <f>BASE[[#This Row],[NombresCalificado]]&amp;BASE[[#This Row],[TipoEvaluacion]]</f>
        <v>JAVIER ARTURO MIRANDA PEREZEVALUACIÓN</v>
      </c>
      <c r="R1153">
        <v>3</v>
      </c>
      <c r="S1153" t="s">
        <v>5</v>
      </c>
      <c r="T1153" t="s">
        <v>21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326</v>
      </c>
    </row>
    <row r="1154" spans="1:31" x14ac:dyDescent="0.25">
      <c r="A1154" t="s">
        <v>208</v>
      </c>
      <c r="B1154" t="s">
        <v>214</v>
      </c>
      <c r="C1154" t="s">
        <v>192</v>
      </c>
      <c r="D1154" t="s">
        <v>216</v>
      </c>
      <c r="E1154" t="s">
        <v>205</v>
      </c>
      <c r="F1154" t="s">
        <v>211</v>
      </c>
      <c r="G1154" t="s">
        <v>309</v>
      </c>
      <c r="H1154" s="4"/>
      <c r="I1154" s="1">
        <f t="shared" ca="1" si="74"/>
        <v>1483</v>
      </c>
      <c r="J1154" s="1" t="str">
        <f t="shared" ca="1" si="75"/>
        <v>3. Mayor a 6 meses</v>
      </c>
      <c r="K1154" t="str">
        <f t="shared" si="76"/>
        <v>NO</v>
      </c>
      <c r="L1154" t="s">
        <v>185</v>
      </c>
      <c r="M1154" t="s">
        <v>319</v>
      </c>
      <c r="N1154" t="s">
        <v>187</v>
      </c>
      <c r="O1154" t="s">
        <v>188</v>
      </c>
      <c r="P1154" t="str">
        <f t="shared" si="77"/>
        <v>JAVIER ARTURO MIRANDA PEREZStory TellingEVALUACIÓN</v>
      </c>
      <c r="Q1154" t="str">
        <f>BASE[[#This Row],[NombresCalificado]]&amp;BASE[[#This Row],[TipoEvaluacion]]</f>
        <v>JAVIER ARTURO MIRANDA PEREZEVALUACIÓN</v>
      </c>
      <c r="R1154">
        <v>3</v>
      </c>
      <c r="S1154" t="s">
        <v>5</v>
      </c>
      <c r="T1154" t="s">
        <v>21</v>
      </c>
      <c r="U1154" s="17">
        <v>2</v>
      </c>
      <c r="V1154" s="17" t="str" cm="1">
        <f t="array" ref="V1154">_xlfn.IFS(U1154=0,"Prenovato",U1154=1,"Novato",U1154=2,"Principiante avanzado",U1154=3,"Competente",U1154=4,"Proficiente",U1154=5,"Master")</f>
        <v>Principiante avanzado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3</v>
      </c>
      <c r="Z1154" s="17" t="str" cm="1">
        <f t="array" ref="Z1154">_xlfn.IFS(Y1154=0,"No evidenciado",Y1154=1,"Novato",Y1154=2,"Principiante avanzado",Y1154=3,"Competente",Y1154=4,"Proficiente",Y1154=5,"Master")</f>
        <v>Competente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2</v>
      </c>
      <c r="AD1154" s="17" t="str" cm="1">
        <f t="array" ref="AD1154">_xlfn.IFS(AC1154=0,"Prenovato",AC1154=1,"Novato",AC1154=2,"Principiante avanzado",AC1154=3,"Competente",AC1154=4,"Proficiente",AC1154=5,"Master")</f>
        <v>Principiante avanzado</v>
      </c>
      <c r="AE1154" s="17" t="s">
        <v>326</v>
      </c>
    </row>
    <row r="1155" spans="1:31" x14ac:dyDescent="0.25">
      <c r="A1155" t="s">
        <v>208</v>
      </c>
      <c r="B1155" t="s">
        <v>214</v>
      </c>
      <c r="C1155" t="s">
        <v>192</v>
      </c>
      <c r="D1155" t="s">
        <v>216</v>
      </c>
      <c r="E1155" t="s">
        <v>205</v>
      </c>
      <c r="F1155" t="s">
        <v>211</v>
      </c>
      <c r="G1155" t="s">
        <v>309</v>
      </c>
      <c r="H1155" s="4"/>
      <c r="I1155" s="1">
        <f t="shared" ca="1" si="74"/>
        <v>1483</v>
      </c>
      <c r="J1155" s="1" t="str">
        <f t="shared" ca="1" si="75"/>
        <v>3. Mayor a 6 meses</v>
      </c>
      <c r="K1155" t="str">
        <f t="shared" si="76"/>
        <v>NO</v>
      </c>
      <c r="L1155" t="s">
        <v>185</v>
      </c>
      <c r="M1155" t="s">
        <v>317</v>
      </c>
      <c r="N1155" t="s">
        <v>29</v>
      </c>
      <c r="O1155" t="s">
        <v>29</v>
      </c>
      <c r="P1155" t="str">
        <f t="shared" si="77"/>
        <v>JAVIER ARTURO MIRANDA PEREZNegocio bancarioEVALUACIÓN</v>
      </c>
      <c r="Q1155" t="str">
        <f>BASE[[#This Row],[NombresCalificado]]&amp;BASE[[#This Row],[TipoEvaluacion]]</f>
        <v>JAVIER ARTURO MIRANDA PEREZEVALUACIÓN</v>
      </c>
      <c r="R1155">
        <v>4</v>
      </c>
      <c r="S1155" t="s">
        <v>7</v>
      </c>
      <c r="T1155" t="s">
        <v>21</v>
      </c>
      <c r="U1155" s="17">
        <v>2</v>
      </c>
      <c r="V1155" s="17" t="str" cm="1">
        <f t="array" ref="V1155">_xlfn.IFS(U1155=0,"Prenovato",U1155=1,"Novato",U1155=2,"Principiante avanzado",U1155=3,"Competente",U1155=4,"Proficiente",U1155=5,"Master")</f>
        <v>Principiante avanzado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3</v>
      </c>
      <c r="Z1155" s="17" t="str" cm="1">
        <f t="array" ref="Z1155">_xlfn.IFS(Y1155=0,"No evidenciado",Y1155=1,"Novato",Y1155=2,"Principiante avanzado",Y1155=3,"Competente",Y1155=4,"Proficiente",Y1155=5,"Master")</f>
        <v>Competente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2</v>
      </c>
      <c r="AD1155" s="17" t="str" cm="1">
        <f t="array" ref="AD1155">_xlfn.IFS(AC1155=0,"Prenovato",AC1155=1,"Novato",AC1155=2,"Principiante avanzado",AC1155=3,"Competente",AC1155=4,"Proficiente",AC1155=5,"Master")</f>
        <v>Principiante avanzado</v>
      </c>
      <c r="AE1155" s="17" t="s">
        <v>326</v>
      </c>
    </row>
    <row r="1156" spans="1:31" x14ac:dyDescent="0.25">
      <c r="A1156" t="s">
        <v>208</v>
      </c>
      <c r="B1156" t="s">
        <v>214</v>
      </c>
      <c r="C1156" t="s">
        <v>192</v>
      </c>
      <c r="D1156" t="s">
        <v>216</v>
      </c>
      <c r="E1156" t="s">
        <v>205</v>
      </c>
      <c r="F1156" t="s">
        <v>211</v>
      </c>
      <c r="G1156" t="s">
        <v>309</v>
      </c>
      <c r="H1156" s="4"/>
      <c r="I1156" s="1">
        <f t="shared" ca="1" si="74"/>
        <v>1483</v>
      </c>
      <c r="J1156" s="1" t="str">
        <f t="shared" ca="1" si="75"/>
        <v>3. Mayor a 6 meses</v>
      </c>
      <c r="K1156" t="str">
        <f t="shared" si="76"/>
        <v>NO</v>
      </c>
      <c r="L1156" t="s">
        <v>185</v>
      </c>
      <c r="M1156" t="s">
        <v>318</v>
      </c>
      <c r="N1156" t="s">
        <v>188</v>
      </c>
      <c r="O1156" t="s">
        <v>188</v>
      </c>
      <c r="P1156" t="str">
        <f t="shared" si="77"/>
        <v>JAVIER ARTURO MIRANDA PEREZEvolución ágil de productos digitalesEVALUACIÓN</v>
      </c>
      <c r="Q1156" t="str">
        <f>BASE[[#This Row],[NombresCalificado]]&amp;BASE[[#This Row],[TipoEvaluacion]]</f>
        <v>JAVIER ARTURO MIRANDA PEREZEVALUACIÓN</v>
      </c>
      <c r="R1156">
        <v>3</v>
      </c>
      <c r="S1156" t="s">
        <v>5</v>
      </c>
      <c r="T1156" t="s">
        <v>21</v>
      </c>
      <c r="U1156" s="17">
        <v>2</v>
      </c>
      <c r="V1156" s="17" t="str" cm="1">
        <f t="array" ref="V1156">_xlfn.IFS(U1156=0,"Prenovato",U1156=1,"Novato",U1156=2,"Principiante avanzado",U1156=3,"Competente",U1156=4,"Proficiente",U1156=5,"Master")</f>
        <v>Principiante avanzado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3</v>
      </c>
      <c r="Z1156" s="17" t="str" cm="1">
        <f t="array" ref="Z1156">_xlfn.IFS(Y1156=0,"No evidenciado",Y1156=1,"Novato",Y1156=2,"Principiante avanzado",Y1156=3,"Competente",Y1156=4,"Proficiente",Y1156=5,"Master")</f>
        <v>Competente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2</v>
      </c>
      <c r="AD1156" s="17" t="str" cm="1">
        <f t="array" ref="AD1156">_xlfn.IFS(AC1156=0,"Prenovato",AC1156=1,"Novato",AC1156=2,"Principiante avanzado",AC1156=3,"Competente",AC1156=4,"Proficiente",AC1156=5,"Master")</f>
        <v>Principiante avanzado</v>
      </c>
      <c r="AE1156" s="17" t="s">
        <v>326</v>
      </c>
    </row>
    <row r="1157" spans="1:31" x14ac:dyDescent="0.25">
      <c r="A1157" t="s">
        <v>208</v>
      </c>
      <c r="B1157" t="s">
        <v>214</v>
      </c>
      <c r="C1157" t="s">
        <v>192</v>
      </c>
      <c r="D1157" t="s">
        <v>216</v>
      </c>
      <c r="E1157" t="s">
        <v>205</v>
      </c>
      <c r="F1157" t="s">
        <v>211</v>
      </c>
      <c r="G1157" t="s">
        <v>309</v>
      </c>
      <c r="H1157" s="4"/>
      <c r="I1157" s="1">
        <f t="shared" ca="1" si="74"/>
        <v>1483</v>
      </c>
      <c r="J1157" s="1" t="str">
        <f t="shared" ca="1" si="75"/>
        <v>3. Mayor a 6 meses</v>
      </c>
      <c r="K1157" t="str">
        <f t="shared" si="76"/>
        <v>NO</v>
      </c>
      <c r="L1157" t="s">
        <v>185</v>
      </c>
      <c r="M1157" t="s">
        <v>197</v>
      </c>
      <c r="N1157" t="s">
        <v>187</v>
      </c>
      <c r="O1157" t="s">
        <v>188</v>
      </c>
      <c r="P1157" t="str">
        <f t="shared" si="77"/>
        <v>JAVIER ARTURO MIRANDA PEREZArquitectura de datos BCPEVALUACIÓN</v>
      </c>
      <c r="Q1157" t="str">
        <f>BASE[[#This Row],[NombresCalificado]]&amp;BASE[[#This Row],[TipoEvaluacion]]</f>
        <v>JAVIER ARTURO MIRANDA PEREZEVALUACIÓN</v>
      </c>
      <c r="R1157">
        <v>4</v>
      </c>
      <c r="S1157" t="s">
        <v>7</v>
      </c>
      <c r="T1157" t="s">
        <v>21</v>
      </c>
      <c r="U1157" s="17">
        <v>2</v>
      </c>
      <c r="V1157" s="17" t="str" cm="1">
        <f t="array" ref="V1157">_xlfn.IFS(U1157=0,"Prenovato",U1157=1,"Novato",U1157=2,"Principiante avanzado",U1157=3,"Competente",U1157=4,"Proficiente",U1157=5,"Master")</f>
        <v>Principiante avanzado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3</v>
      </c>
      <c r="Z1157" s="17" t="str" cm="1">
        <f t="array" ref="Z1157">_xlfn.IFS(Y1157=0,"No evidenciado",Y1157=1,"Novato",Y1157=2,"Principiante avanzado",Y1157=3,"Competente",Y1157=4,"Proficiente",Y1157=5,"Master")</f>
        <v>Competente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2</v>
      </c>
      <c r="AD1157" s="17" t="str" cm="1">
        <f t="array" ref="AD1157">_xlfn.IFS(AC1157=0,"Prenovato",AC1157=1,"Novato",AC1157=2,"Principiante avanzado",AC1157=3,"Competente",AC1157=4,"Proficiente",AC1157=5,"Master")</f>
        <v>Principiante avanzado</v>
      </c>
      <c r="AE1157" s="17" t="s">
        <v>326</v>
      </c>
    </row>
    <row r="1158" spans="1:31" x14ac:dyDescent="0.25">
      <c r="A1158" t="s">
        <v>209</v>
      </c>
      <c r="B1158" t="s">
        <v>215</v>
      </c>
      <c r="C1158" t="s">
        <v>185</v>
      </c>
      <c r="D1158" t="s">
        <v>216</v>
      </c>
      <c r="E1158" t="s">
        <v>246</v>
      </c>
      <c r="F1158" t="s">
        <v>278</v>
      </c>
      <c r="G1158" t="s">
        <v>310</v>
      </c>
      <c r="H1158" s="4"/>
      <c r="I1158" s="1">
        <f t="shared" ca="1" si="74"/>
        <v>1483</v>
      </c>
      <c r="J1158" s="1" t="str">
        <f t="shared" ca="1" si="75"/>
        <v>3. Mayor a 6 meses</v>
      </c>
      <c r="K1158" t="str">
        <f t="shared" si="76"/>
        <v>NO</v>
      </c>
      <c r="L1158" t="s">
        <v>186</v>
      </c>
      <c r="M1158" t="s">
        <v>314</v>
      </c>
      <c r="N1158" t="s">
        <v>187</v>
      </c>
      <c r="O1158" t="s">
        <v>188</v>
      </c>
      <c r="P1158" t="str">
        <f t="shared" si="77"/>
        <v>SUSAN SILVA RIVERASoluciones de industriaEVALUACIÓN</v>
      </c>
      <c r="Q1158" t="str">
        <f>BASE[[#This Row],[NombresCalificado]]&amp;BASE[[#This Row],[TipoEvaluacion]]</f>
        <v>SUSAN SILVA RIVERAEVALUACIÓN</v>
      </c>
      <c r="R1158">
        <v>3</v>
      </c>
      <c r="S1158" t="s">
        <v>5</v>
      </c>
      <c r="T1158" t="s">
        <v>21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3</v>
      </c>
      <c r="X1158" s="17" t="str" cm="1">
        <f t="array" ref="X1158">_xlfn.IFS(W1158=0,"No evidenciado",W1158=1,"Novato",W1158=2,"Principiante avanzado",W1158=3,"Competente",W1158=4,"Proficiente",W1158=5,"Master")</f>
        <v>Competente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326</v>
      </c>
    </row>
    <row r="1159" spans="1:31" x14ac:dyDescent="0.25">
      <c r="A1159" t="s">
        <v>209</v>
      </c>
      <c r="B1159" t="s">
        <v>215</v>
      </c>
      <c r="C1159" t="s">
        <v>185</v>
      </c>
      <c r="D1159" t="s">
        <v>216</v>
      </c>
      <c r="E1159" t="s">
        <v>246</v>
      </c>
      <c r="F1159" t="s">
        <v>278</v>
      </c>
      <c r="G1159" t="s">
        <v>310</v>
      </c>
      <c r="H1159" s="4"/>
      <c r="I1159" s="1">
        <f t="shared" ca="1" si="74"/>
        <v>1483</v>
      </c>
      <c r="J1159" s="1" t="str">
        <f t="shared" ca="1" si="75"/>
        <v>3. Mayor a 6 meses</v>
      </c>
      <c r="K1159" t="str">
        <f t="shared" si="76"/>
        <v>NO</v>
      </c>
      <c r="L1159" t="s">
        <v>186</v>
      </c>
      <c r="M1159" t="s">
        <v>193</v>
      </c>
      <c r="N1159" t="s">
        <v>188</v>
      </c>
      <c r="O1159" t="s">
        <v>188</v>
      </c>
      <c r="P1159" t="str">
        <f t="shared" si="77"/>
        <v>SUSAN SILVA RIVERACloudEVALUACIÓN</v>
      </c>
      <c r="Q1159" t="str">
        <f>BASE[[#This Row],[NombresCalificado]]&amp;BASE[[#This Row],[TipoEvaluacion]]</f>
        <v>SUSAN SILVA RIVERAEVALUACIÓN</v>
      </c>
      <c r="R1159">
        <v>1</v>
      </c>
      <c r="S1159" t="s">
        <v>6</v>
      </c>
      <c r="T1159" t="s">
        <v>21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326</v>
      </c>
    </row>
    <row r="1160" spans="1:31" x14ac:dyDescent="0.25">
      <c r="A1160" t="s">
        <v>209</v>
      </c>
      <c r="B1160" t="s">
        <v>215</v>
      </c>
      <c r="C1160" t="s">
        <v>185</v>
      </c>
      <c r="D1160" t="s">
        <v>216</v>
      </c>
      <c r="E1160" t="s">
        <v>246</v>
      </c>
      <c r="F1160" t="s">
        <v>278</v>
      </c>
      <c r="G1160" t="s">
        <v>310</v>
      </c>
      <c r="H1160" s="4"/>
      <c r="I1160" s="1">
        <f t="shared" ca="1" si="74"/>
        <v>1483</v>
      </c>
      <c r="J1160" s="1" t="str">
        <f t="shared" ca="1" si="75"/>
        <v>3. Mayor a 6 meses</v>
      </c>
      <c r="K1160" t="str">
        <f t="shared" si="76"/>
        <v>NO</v>
      </c>
      <c r="L1160" t="s">
        <v>186</v>
      </c>
      <c r="M1160" t="s">
        <v>313</v>
      </c>
      <c r="N1160" t="s">
        <v>188</v>
      </c>
      <c r="O1160" t="s">
        <v>188</v>
      </c>
      <c r="P1160" t="str">
        <f t="shared" si="77"/>
        <v>SUSAN SILVA RIVERAPatrones de arquitectura tecnológicaEVALUACIÓN</v>
      </c>
      <c r="Q1160" t="str">
        <f>BASE[[#This Row],[NombresCalificado]]&amp;BASE[[#This Row],[TipoEvaluacion]]</f>
        <v>SUSAN SILVA RIVERAEVALUACIÓN</v>
      </c>
      <c r="R1160">
        <v>2</v>
      </c>
      <c r="S1160" t="s">
        <v>4</v>
      </c>
      <c r="T1160" t="s">
        <v>21</v>
      </c>
      <c r="U1160" s="17">
        <v>1</v>
      </c>
      <c r="V1160" s="17" t="str" cm="1">
        <f t="array" ref="V1160">_xlfn.IFS(U1160=0,"Prenovato",U1160=1,"Novato",U1160=2,"Principiante avanzado",U1160=3,"Competente",U1160=4,"Proficiente",U1160=5,"Master")</f>
        <v>Novato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2</v>
      </c>
      <c r="Z1160" s="17" t="str" cm="1">
        <f t="array" ref="Z1160">_xlfn.IFS(Y1160=0,"No evidenciado",Y1160=1,"Novato",Y1160=2,"Principiante avanzado",Y1160=3,"Competente",Y1160=4,"Proficiente",Y1160=5,"Master")</f>
        <v>Principiante avanzado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1</v>
      </c>
      <c r="AD1160" s="17" t="str" cm="1">
        <f t="array" ref="AD1160">_xlfn.IFS(AC1160=0,"Prenovato",AC1160=1,"Novato",AC1160=2,"Principiante avanzado",AC1160=3,"Competente",AC1160=4,"Proficiente",AC1160=5,"Master")</f>
        <v>Novato</v>
      </c>
      <c r="AE1160" s="17" t="s">
        <v>326</v>
      </c>
    </row>
    <row r="1161" spans="1:31" x14ac:dyDescent="0.25">
      <c r="A1161" t="s">
        <v>209</v>
      </c>
      <c r="B1161" t="s">
        <v>215</v>
      </c>
      <c r="C1161" t="s">
        <v>185</v>
      </c>
      <c r="D1161" t="s">
        <v>216</v>
      </c>
      <c r="E1161" t="s">
        <v>246</v>
      </c>
      <c r="F1161" t="s">
        <v>278</v>
      </c>
      <c r="G1161" t="s">
        <v>310</v>
      </c>
      <c r="H1161" s="4"/>
      <c r="I1161" s="1">
        <f t="shared" ca="1" si="74"/>
        <v>1483</v>
      </c>
      <c r="J1161" s="1" t="str">
        <f t="shared" ca="1" si="75"/>
        <v>3. Mayor a 6 meses</v>
      </c>
      <c r="K1161" t="str">
        <f t="shared" si="76"/>
        <v>NO</v>
      </c>
      <c r="L1161" t="s">
        <v>186</v>
      </c>
      <c r="M1161" t="s">
        <v>316</v>
      </c>
      <c r="N1161" t="s">
        <v>187</v>
      </c>
      <c r="O1161" t="s">
        <v>188</v>
      </c>
      <c r="P1161" t="str">
        <f t="shared" si="77"/>
        <v>SUSAN SILVA RIVERAPlataforma de soluciones BCPEVALUACIÓN</v>
      </c>
      <c r="Q1161" t="str">
        <f>BASE[[#This Row],[NombresCalificado]]&amp;BASE[[#This Row],[TipoEvaluacion]]</f>
        <v>SUSAN SILVA RIVERAEVALUACIÓN</v>
      </c>
      <c r="R1161">
        <v>3</v>
      </c>
      <c r="S1161" t="s">
        <v>5</v>
      </c>
      <c r="T1161" t="s">
        <v>21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2</v>
      </c>
      <c r="Z1161" s="17" t="str" cm="1">
        <f t="array" ref="Z1161">_xlfn.IFS(Y1161=0,"No evidenciado",Y1161=1,"Novato",Y1161=2,"Principiante avanzado",Y1161=3,"Competente",Y1161=4,"Proficiente",Y1161=5,"Master")</f>
        <v>Principiante avanzado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326</v>
      </c>
    </row>
    <row r="1162" spans="1:31" x14ac:dyDescent="0.25">
      <c r="A1162" t="s">
        <v>209</v>
      </c>
      <c r="B1162" t="s">
        <v>215</v>
      </c>
      <c r="C1162" t="s">
        <v>185</v>
      </c>
      <c r="D1162" t="s">
        <v>216</v>
      </c>
      <c r="E1162" t="s">
        <v>246</v>
      </c>
      <c r="F1162" t="s">
        <v>278</v>
      </c>
      <c r="G1162" t="s">
        <v>310</v>
      </c>
      <c r="H1162" s="4"/>
      <c r="I1162" s="1">
        <f t="shared" ca="1" si="74"/>
        <v>1483</v>
      </c>
      <c r="J1162" s="1" t="str">
        <f t="shared" ca="1" si="75"/>
        <v>3. Mayor a 6 meses</v>
      </c>
      <c r="K1162" t="str">
        <f t="shared" si="76"/>
        <v>NO</v>
      </c>
      <c r="L1162" t="s">
        <v>186</v>
      </c>
      <c r="M1162" t="s">
        <v>197</v>
      </c>
      <c r="N1162" t="s">
        <v>187</v>
      </c>
      <c r="O1162" t="s">
        <v>188</v>
      </c>
      <c r="P1162" t="str">
        <f t="shared" si="77"/>
        <v>SUSAN SILVA RIVERAArquitectura de datos BCPEVALUACIÓN</v>
      </c>
      <c r="Q1162" t="str">
        <f>BASE[[#This Row],[NombresCalificado]]&amp;BASE[[#This Row],[TipoEvaluacion]]</f>
        <v>SUSAN SILVA RIVERAEVALUACIÓN</v>
      </c>
      <c r="R1162">
        <v>3</v>
      </c>
      <c r="S1162" t="s">
        <v>5</v>
      </c>
      <c r="T1162" t="s">
        <v>21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2</v>
      </c>
      <c r="Z1162" s="17" t="str" cm="1">
        <f t="array" ref="Z1162">_xlfn.IFS(Y1162=0,"No evidenciado",Y1162=1,"Novato",Y1162=2,"Principiante avanzado",Y1162=3,"Competente",Y1162=4,"Proficiente",Y1162=5,"Master")</f>
        <v>Principiante avanzado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326</v>
      </c>
    </row>
    <row r="1163" spans="1:31" x14ac:dyDescent="0.25">
      <c r="A1163" t="s">
        <v>209</v>
      </c>
      <c r="B1163" t="s">
        <v>215</v>
      </c>
      <c r="C1163" t="s">
        <v>185</v>
      </c>
      <c r="D1163" t="s">
        <v>216</v>
      </c>
      <c r="E1163" t="s">
        <v>246</v>
      </c>
      <c r="F1163" t="s">
        <v>278</v>
      </c>
      <c r="G1163" t="s">
        <v>310</v>
      </c>
      <c r="H1163" s="4"/>
      <c r="I1163" s="1">
        <f t="shared" ca="1" si="74"/>
        <v>1483</v>
      </c>
      <c r="J1163" s="1" t="str">
        <f t="shared" ca="1" si="75"/>
        <v>3. Mayor a 6 meses</v>
      </c>
      <c r="K1163" t="str">
        <f t="shared" si="76"/>
        <v>NO</v>
      </c>
      <c r="L1163" t="s">
        <v>186</v>
      </c>
      <c r="M1163" t="s">
        <v>315</v>
      </c>
      <c r="N1163" t="s">
        <v>29</v>
      </c>
      <c r="O1163" t="s">
        <v>29</v>
      </c>
      <c r="P1163" t="str">
        <f t="shared" si="77"/>
        <v>SUSAN SILVA RIVERAModeladoEVALUACIÓN</v>
      </c>
      <c r="Q1163" t="str">
        <f>BASE[[#This Row],[NombresCalificado]]&amp;BASE[[#This Row],[TipoEvaluacion]]</f>
        <v>SUSAN SILVA RIVERAEVALUACIÓN</v>
      </c>
      <c r="R1163">
        <v>2</v>
      </c>
      <c r="S1163" t="s">
        <v>4</v>
      </c>
      <c r="T1163" t="s">
        <v>21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2</v>
      </c>
      <c r="Z1163" s="17" t="str" cm="1">
        <f t="array" ref="Z1163">_xlfn.IFS(Y1163=0,"No evidenciado",Y1163=1,"Novato",Y1163=2,"Principiante avanzado",Y1163=3,"Competente",Y1163=4,"Proficiente",Y1163=5,"Master")</f>
        <v>Principiante avanzado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326</v>
      </c>
    </row>
    <row r="1164" spans="1:31" x14ac:dyDescent="0.25">
      <c r="A1164" t="s">
        <v>209</v>
      </c>
      <c r="B1164" t="s">
        <v>215</v>
      </c>
      <c r="C1164" t="s">
        <v>185</v>
      </c>
      <c r="D1164" t="s">
        <v>216</v>
      </c>
      <c r="E1164" t="s">
        <v>246</v>
      </c>
      <c r="F1164" t="s">
        <v>278</v>
      </c>
      <c r="G1164" t="s">
        <v>310</v>
      </c>
      <c r="H1164" s="4"/>
      <c r="I1164" s="1">
        <f t="shared" ca="1" si="74"/>
        <v>1483</v>
      </c>
      <c r="J1164" s="1" t="str">
        <f t="shared" ca="1" si="75"/>
        <v>3. Mayor a 6 meses</v>
      </c>
      <c r="K1164" t="str">
        <f t="shared" si="76"/>
        <v>NO</v>
      </c>
      <c r="L1164" t="s">
        <v>186</v>
      </c>
      <c r="M1164" t="s">
        <v>199</v>
      </c>
      <c r="N1164" t="s">
        <v>188</v>
      </c>
      <c r="O1164" t="s">
        <v>188</v>
      </c>
      <c r="P1164" t="str">
        <f t="shared" si="77"/>
        <v>SUSAN SILVA RIVERAComplianceEVALUACIÓN</v>
      </c>
      <c r="Q1164" t="str">
        <f>BASE[[#This Row],[NombresCalificado]]&amp;BASE[[#This Row],[TipoEvaluacion]]</f>
        <v>SUSAN SILVA RIVERAEVALUACIÓN</v>
      </c>
      <c r="R1164">
        <v>3</v>
      </c>
      <c r="S1164" t="s">
        <v>5</v>
      </c>
      <c r="T1164" t="s">
        <v>21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2</v>
      </c>
      <c r="Z1164" s="17" t="str" cm="1">
        <f t="array" ref="Z1164">_xlfn.IFS(Y1164=0,"No evidenciado",Y1164=1,"Novato",Y1164=2,"Principiante avanzado",Y1164=3,"Competente",Y1164=4,"Proficiente",Y1164=5,"Master")</f>
        <v>Principiante avanzado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326</v>
      </c>
    </row>
    <row r="1165" spans="1:31" x14ac:dyDescent="0.25">
      <c r="A1165" t="s">
        <v>209</v>
      </c>
      <c r="B1165" t="s">
        <v>215</v>
      </c>
      <c r="C1165" t="s">
        <v>185</v>
      </c>
      <c r="D1165" t="s">
        <v>216</v>
      </c>
      <c r="E1165" t="s">
        <v>246</v>
      </c>
      <c r="F1165" t="s">
        <v>278</v>
      </c>
      <c r="G1165" t="s">
        <v>310</v>
      </c>
      <c r="H1165" s="4"/>
      <c r="I1165" s="1">
        <f t="shared" ca="1" si="74"/>
        <v>1483</v>
      </c>
      <c r="J1165" s="1" t="str">
        <f t="shared" ca="1" si="75"/>
        <v>3. Mayor a 6 meses</v>
      </c>
      <c r="K1165" t="str">
        <f t="shared" si="76"/>
        <v>NO</v>
      </c>
      <c r="L1165" t="s">
        <v>186</v>
      </c>
      <c r="M1165" t="s">
        <v>318</v>
      </c>
      <c r="N1165" t="s">
        <v>188</v>
      </c>
      <c r="O1165" t="s">
        <v>188</v>
      </c>
      <c r="P1165" t="str">
        <f t="shared" si="77"/>
        <v>SUSAN SILVA RIVERAEvolución ágil de productos digitalesEVALUACIÓN</v>
      </c>
      <c r="Q1165" t="str">
        <f>BASE[[#This Row],[NombresCalificado]]&amp;BASE[[#This Row],[TipoEvaluacion]]</f>
        <v>SUSAN SILVA RIVERAEVALUACIÓN</v>
      </c>
      <c r="R1165">
        <v>2</v>
      </c>
      <c r="S1165" t="s">
        <v>4</v>
      </c>
      <c r="T1165" t="s">
        <v>21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2</v>
      </c>
      <c r="Z1165" s="17" t="str" cm="1">
        <f t="array" ref="Z1165">_xlfn.IFS(Y1165=0,"No evidenciado",Y1165=1,"Novato",Y1165=2,"Principiante avanzado",Y1165=3,"Competente",Y1165=4,"Proficiente",Y1165=5,"Master")</f>
        <v>Principiante avanzado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326</v>
      </c>
    </row>
    <row r="1166" spans="1:31" x14ac:dyDescent="0.25">
      <c r="A1166" t="s">
        <v>209</v>
      </c>
      <c r="B1166" t="s">
        <v>215</v>
      </c>
      <c r="C1166" t="s">
        <v>185</v>
      </c>
      <c r="D1166" t="s">
        <v>216</v>
      </c>
      <c r="E1166" t="s">
        <v>246</v>
      </c>
      <c r="F1166" t="s">
        <v>278</v>
      </c>
      <c r="G1166" t="s">
        <v>310</v>
      </c>
      <c r="H1166" s="4"/>
      <c r="I1166" s="1">
        <f t="shared" ca="1" si="74"/>
        <v>1483</v>
      </c>
      <c r="J1166" s="1" t="str">
        <f t="shared" ca="1" si="75"/>
        <v>3. Mayor a 6 meses</v>
      </c>
      <c r="K1166" t="str">
        <f t="shared" si="76"/>
        <v>NO</v>
      </c>
      <c r="L1166" t="s">
        <v>186</v>
      </c>
      <c r="M1166" t="s">
        <v>317</v>
      </c>
      <c r="N1166" t="s">
        <v>29</v>
      </c>
      <c r="O1166" t="s">
        <v>29</v>
      </c>
      <c r="P1166" t="str">
        <f t="shared" si="77"/>
        <v>SUSAN SILVA RIVERANegocio bancarioEVALUACIÓN</v>
      </c>
      <c r="Q1166" t="str">
        <f>BASE[[#This Row],[NombresCalificado]]&amp;BASE[[#This Row],[TipoEvaluacion]]</f>
        <v>SUSAN SILVA RIVERAEVALUACIÓN</v>
      </c>
      <c r="R1166">
        <v>3</v>
      </c>
      <c r="S1166" t="s">
        <v>5</v>
      </c>
      <c r="T1166" t="s">
        <v>21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326</v>
      </c>
    </row>
    <row r="1167" spans="1:31" x14ac:dyDescent="0.25">
      <c r="A1167" t="s">
        <v>209</v>
      </c>
      <c r="B1167" t="s">
        <v>215</v>
      </c>
      <c r="C1167" t="s">
        <v>185</v>
      </c>
      <c r="D1167" t="s">
        <v>216</v>
      </c>
      <c r="E1167" t="s">
        <v>246</v>
      </c>
      <c r="F1167" t="s">
        <v>278</v>
      </c>
      <c r="G1167" t="s">
        <v>310</v>
      </c>
      <c r="H1167" s="4"/>
      <c r="I1167" s="1">
        <f t="shared" ca="1" si="74"/>
        <v>1483</v>
      </c>
      <c r="J1167" s="1" t="str">
        <f t="shared" ca="1" si="75"/>
        <v>3. Mayor a 6 meses</v>
      </c>
      <c r="K1167" t="str">
        <f t="shared" si="76"/>
        <v>NO</v>
      </c>
      <c r="L1167" t="s">
        <v>186</v>
      </c>
      <c r="M1167" t="s">
        <v>320</v>
      </c>
      <c r="N1167" t="s">
        <v>188</v>
      </c>
      <c r="O1167" t="s">
        <v>188</v>
      </c>
      <c r="P1167" t="str">
        <f t="shared" si="77"/>
        <v>SUSAN SILVA RIVERAGestión de cambiosEVALUACIÓN</v>
      </c>
      <c r="Q1167" t="str">
        <f>BASE[[#This Row],[NombresCalificado]]&amp;BASE[[#This Row],[TipoEvaluacion]]</f>
        <v>SUSAN SILVA RIVERAEVALUACIÓN</v>
      </c>
      <c r="R1167">
        <v>1</v>
      </c>
      <c r="S1167" t="s">
        <v>6</v>
      </c>
      <c r="T1167" t="s">
        <v>21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326</v>
      </c>
    </row>
    <row r="1168" spans="1:31" x14ac:dyDescent="0.25">
      <c r="A1168" t="s">
        <v>209</v>
      </c>
      <c r="B1168" t="s">
        <v>215</v>
      </c>
      <c r="C1168" t="s">
        <v>185</v>
      </c>
      <c r="D1168" t="s">
        <v>216</v>
      </c>
      <c r="E1168" t="s">
        <v>246</v>
      </c>
      <c r="F1168" t="s">
        <v>278</v>
      </c>
      <c r="G1168" t="s">
        <v>310</v>
      </c>
      <c r="H1168" s="4"/>
      <c r="I1168" s="1">
        <f t="shared" ca="1" si="74"/>
        <v>1483</v>
      </c>
      <c r="J1168" s="1" t="str">
        <f t="shared" ca="1" si="75"/>
        <v>3. Mayor a 6 meses</v>
      </c>
      <c r="K1168" t="str">
        <f t="shared" si="76"/>
        <v>NO</v>
      </c>
      <c r="L1168" t="s">
        <v>186</v>
      </c>
      <c r="M1168" t="s">
        <v>200</v>
      </c>
      <c r="N1168" t="s">
        <v>187</v>
      </c>
      <c r="O1168" t="s">
        <v>188</v>
      </c>
      <c r="P1168" t="str">
        <f t="shared" si="77"/>
        <v>SUSAN SILVA RIVERACustomer ExperienceEVALUACIÓN</v>
      </c>
      <c r="Q1168" t="str">
        <f>BASE[[#This Row],[NombresCalificado]]&amp;BASE[[#This Row],[TipoEvaluacion]]</f>
        <v>SUSAN SILVA RIVERAEVALUACIÓN</v>
      </c>
      <c r="R1168">
        <v>1</v>
      </c>
      <c r="S1168" t="s">
        <v>6</v>
      </c>
      <c r="T1168" t="s">
        <v>21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326</v>
      </c>
    </row>
    <row r="1169" spans="1:31" x14ac:dyDescent="0.25">
      <c r="A1169" t="s">
        <v>209</v>
      </c>
      <c r="B1169" t="s">
        <v>215</v>
      </c>
      <c r="C1169" t="s">
        <v>185</v>
      </c>
      <c r="D1169" t="s">
        <v>216</v>
      </c>
      <c r="E1169" t="s">
        <v>246</v>
      </c>
      <c r="F1169" t="s">
        <v>278</v>
      </c>
      <c r="G1169" t="s">
        <v>310</v>
      </c>
      <c r="H1169" s="4"/>
      <c r="I1169" s="1">
        <f t="shared" ref="I1169:I1174" ca="1" si="78">DATEDIF(H1169,TODAY(),"m")</f>
        <v>1483</v>
      </c>
      <c r="J1169" s="1" t="str">
        <f t="shared" ref="J1169:J1174" ca="1" si="79">IF(I1169&lt;=3,"1. Menor o igual a 3 meses",IF(I1169&lt;=6,"2. Entre 4 - 6 meses","3. Mayor a 6 meses"))</f>
        <v>3. Mayor a 6 meses</v>
      </c>
      <c r="K1169" t="str">
        <f t="shared" ref="K1169:K1174" si="80">IF(COUNTIFS($E$2:$E$1174,E1169,$O$2:$O$1174,"PRINCIPAL",$R$2:$R$1174,0)&gt;0,"SI","NO")</f>
        <v>NO</v>
      </c>
      <c r="L1169" t="s">
        <v>186</v>
      </c>
      <c r="M1169" t="s">
        <v>198</v>
      </c>
      <c r="N1169" t="s">
        <v>187</v>
      </c>
      <c r="O1169" t="s">
        <v>188</v>
      </c>
      <c r="P1169" t="str">
        <f t="shared" ref="P1169:P1174" si="81">F1169&amp;M1169&amp;AE1169</f>
        <v>SUSAN SILVA RIVERACaptura de valorEVALUACIÓN</v>
      </c>
      <c r="Q1169" t="str">
        <f>BASE[[#This Row],[NombresCalificado]]&amp;BASE[[#This Row],[TipoEvaluacion]]</f>
        <v>SUSAN SILVA RIVERAEVALUACIÓN</v>
      </c>
      <c r="R1169">
        <v>2</v>
      </c>
      <c r="S1169" t="s">
        <v>4</v>
      </c>
      <c r="T1169" t="s">
        <v>21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326</v>
      </c>
    </row>
    <row r="1170" spans="1:31" x14ac:dyDescent="0.25">
      <c r="A1170" t="s">
        <v>209</v>
      </c>
      <c r="B1170" t="s">
        <v>215</v>
      </c>
      <c r="C1170" t="s">
        <v>185</v>
      </c>
      <c r="D1170" t="s">
        <v>216</v>
      </c>
      <c r="E1170" t="s">
        <v>246</v>
      </c>
      <c r="F1170" t="s">
        <v>278</v>
      </c>
      <c r="G1170" t="s">
        <v>310</v>
      </c>
      <c r="H1170" s="4"/>
      <c r="I1170" s="1">
        <f t="shared" ca="1" si="78"/>
        <v>1483</v>
      </c>
      <c r="J1170" s="1" t="str">
        <f t="shared" ca="1" si="79"/>
        <v>3. Mayor a 6 meses</v>
      </c>
      <c r="K1170" t="str">
        <f t="shared" si="80"/>
        <v>NO</v>
      </c>
      <c r="L1170" t="s">
        <v>186</v>
      </c>
      <c r="M1170" t="s">
        <v>319</v>
      </c>
      <c r="N1170" t="s">
        <v>187</v>
      </c>
      <c r="O1170" t="s">
        <v>188</v>
      </c>
      <c r="P1170" t="str">
        <f t="shared" si="81"/>
        <v>SUSAN SILVA RIVERAStory TellingEVALUACIÓN</v>
      </c>
      <c r="Q1170" t="str">
        <f>BASE[[#This Row],[NombresCalificado]]&amp;BASE[[#This Row],[TipoEvaluacion]]</f>
        <v>SUSAN SILVA RIVERAEVALUACIÓN</v>
      </c>
      <c r="R1170">
        <v>3</v>
      </c>
      <c r="S1170" t="s">
        <v>5</v>
      </c>
      <c r="T1170" t="s">
        <v>21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326</v>
      </c>
    </row>
    <row r="1171" spans="1:31" x14ac:dyDescent="0.25">
      <c r="A1171" t="s">
        <v>209</v>
      </c>
      <c r="B1171" t="s">
        <v>215</v>
      </c>
      <c r="C1171" t="s">
        <v>185</v>
      </c>
      <c r="D1171" t="s">
        <v>216</v>
      </c>
      <c r="E1171" t="s">
        <v>246</v>
      </c>
      <c r="F1171" t="s">
        <v>278</v>
      </c>
      <c r="G1171" t="s">
        <v>310</v>
      </c>
      <c r="H1171" s="4"/>
      <c r="I1171" s="1">
        <f t="shared" ca="1" si="78"/>
        <v>1483</v>
      </c>
      <c r="J1171" s="1" t="str">
        <f t="shared" ca="1" si="79"/>
        <v>3. Mayor a 6 meses</v>
      </c>
      <c r="K1171" t="str">
        <f t="shared" si="80"/>
        <v>NO</v>
      </c>
      <c r="L1171" t="s">
        <v>186</v>
      </c>
      <c r="M1171" t="s">
        <v>323</v>
      </c>
      <c r="N1171" t="s">
        <v>188</v>
      </c>
      <c r="O1171" t="s">
        <v>188</v>
      </c>
      <c r="P1171" t="str">
        <f t="shared" si="81"/>
        <v>SUSAN SILVA RIVERAPrincipios de seguridadEVALUACIÓN</v>
      </c>
      <c r="Q1171" t="str">
        <f>BASE[[#This Row],[NombresCalificado]]&amp;BASE[[#This Row],[TipoEvaluacion]]</f>
        <v>SUSAN SILVA RIVERAEVALUACIÓN</v>
      </c>
      <c r="R1171">
        <v>1</v>
      </c>
      <c r="S1171" t="s">
        <v>6</v>
      </c>
      <c r="T1171" t="s">
        <v>21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326</v>
      </c>
    </row>
    <row r="1172" spans="1:31" x14ac:dyDescent="0.25">
      <c r="A1172" t="s">
        <v>209</v>
      </c>
      <c r="B1172" t="s">
        <v>215</v>
      </c>
      <c r="C1172" t="s">
        <v>185</v>
      </c>
      <c r="D1172" t="s">
        <v>216</v>
      </c>
      <c r="E1172" t="s">
        <v>246</v>
      </c>
      <c r="F1172" t="s">
        <v>278</v>
      </c>
      <c r="G1172" t="s">
        <v>310</v>
      </c>
      <c r="H1172" s="4"/>
      <c r="I1172" s="1">
        <f t="shared" ca="1" si="78"/>
        <v>1483</v>
      </c>
      <c r="J1172" s="1" t="str">
        <f t="shared" ca="1" si="79"/>
        <v>3. Mayor a 6 meses</v>
      </c>
      <c r="K1172" t="str">
        <f t="shared" si="80"/>
        <v>NO</v>
      </c>
      <c r="L1172" t="s">
        <v>186</v>
      </c>
      <c r="M1172" t="s">
        <v>321</v>
      </c>
      <c r="N1172" t="s">
        <v>29</v>
      </c>
      <c r="O1172" t="s">
        <v>29</v>
      </c>
      <c r="P1172" t="str">
        <f t="shared" si="81"/>
        <v>SUSAN SILVA RIVERAInnovaciónEVALUACIÓN</v>
      </c>
      <c r="Q1172" t="str">
        <f>BASE[[#This Row],[NombresCalificado]]&amp;BASE[[#This Row],[TipoEvaluacion]]</f>
        <v>SUSAN SILVA RIVERAEVALUACIÓN</v>
      </c>
      <c r="R1172">
        <v>2</v>
      </c>
      <c r="S1172" t="s">
        <v>4</v>
      </c>
      <c r="T1172" t="s">
        <v>21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2</v>
      </c>
      <c r="Z1172" s="17" t="str" cm="1">
        <f t="array" ref="Z1172">_xlfn.IFS(Y1172=0,"No evidenciado",Y1172=1,"Novato",Y1172=2,"Principiante avanzado",Y1172=3,"Competente",Y1172=4,"Proficiente",Y1172=5,"Master")</f>
        <v>Principiante avanzado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326</v>
      </c>
    </row>
    <row r="1173" spans="1:31" x14ac:dyDescent="0.25">
      <c r="A1173" t="s">
        <v>209</v>
      </c>
      <c r="B1173" t="s">
        <v>215</v>
      </c>
      <c r="C1173" t="s">
        <v>185</v>
      </c>
      <c r="D1173" t="s">
        <v>216</v>
      </c>
      <c r="E1173" t="s">
        <v>246</v>
      </c>
      <c r="F1173" t="s">
        <v>278</v>
      </c>
      <c r="G1173" t="s">
        <v>310</v>
      </c>
      <c r="H1173" s="4"/>
      <c r="I1173" s="1">
        <f t="shared" ca="1" si="78"/>
        <v>1483</v>
      </c>
      <c r="J1173" s="1" t="str">
        <f t="shared" ca="1" si="79"/>
        <v>3. Mayor a 6 meses</v>
      </c>
      <c r="K1173" t="str">
        <f t="shared" si="80"/>
        <v>NO</v>
      </c>
      <c r="L1173" t="s">
        <v>186</v>
      </c>
      <c r="M1173" t="s">
        <v>324</v>
      </c>
      <c r="N1173" t="s">
        <v>29</v>
      </c>
      <c r="O1173" t="s">
        <v>29</v>
      </c>
      <c r="P1173" t="str">
        <f t="shared" si="81"/>
        <v>SUSAN SILVA RIVERAFrameworks de arquitectura empresarialEVALUACIÓN</v>
      </c>
      <c r="Q1173" t="str">
        <f>BASE[[#This Row],[NombresCalificado]]&amp;BASE[[#This Row],[TipoEvaluacion]]</f>
        <v>SUSAN SILVA RIVERAEVALUACIÓN</v>
      </c>
      <c r="R1173">
        <v>2</v>
      </c>
      <c r="S1173" t="s">
        <v>4</v>
      </c>
      <c r="T1173" t="s">
        <v>21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2</v>
      </c>
      <c r="Z1173" s="17" t="str" cm="1">
        <f t="array" ref="Z1173">_xlfn.IFS(Y1173=0,"No evidenciado",Y1173=1,"Novato",Y1173=2,"Principiante avanzado",Y1173=3,"Competente",Y1173=4,"Proficiente",Y1173=5,"Master")</f>
        <v>Principiante avanzado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326</v>
      </c>
    </row>
    <row r="1174" spans="1:31" x14ac:dyDescent="0.25">
      <c r="A1174" t="s">
        <v>209</v>
      </c>
      <c r="B1174" t="s">
        <v>215</v>
      </c>
      <c r="C1174" t="s">
        <v>185</v>
      </c>
      <c r="D1174" t="s">
        <v>216</v>
      </c>
      <c r="E1174" t="s">
        <v>246</v>
      </c>
      <c r="F1174" t="s">
        <v>278</v>
      </c>
      <c r="G1174" t="s">
        <v>310</v>
      </c>
      <c r="H1174" s="4"/>
      <c r="I1174" s="1">
        <f t="shared" ca="1" si="78"/>
        <v>1483</v>
      </c>
      <c r="J1174" s="1" t="str">
        <f t="shared" ca="1" si="79"/>
        <v>3. Mayor a 6 meses</v>
      </c>
      <c r="K1174" t="str">
        <f t="shared" si="80"/>
        <v>NO</v>
      </c>
      <c r="L1174" t="s">
        <v>186</v>
      </c>
      <c r="M1174" t="s">
        <v>322</v>
      </c>
      <c r="N1174" t="s">
        <v>29</v>
      </c>
      <c r="O1174" t="s">
        <v>29</v>
      </c>
      <c r="P1174" t="str">
        <f t="shared" si="81"/>
        <v>SUSAN SILVA RIVERAModelos BancariosEVALUACIÓN</v>
      </c>
      <c r="Q1174" t="str">
        <f>BASE[[#This Row],[NombresCalificado]]&amp;BASE[[#This Row],[TipoEvaluacion]]</f>
        <v>SUSAN SILVA RIVERAEVALUACIÓN</v>
      </c>
      <c r="R1174">
        <v>3</v>
      </c>
      <c r="S1174" t="s">
        <v>5</v>
      </c>
      <c r="T1174" t="s">
        <v>21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2</v>
      </c>
      <c r="Z1174" s="17" t="str" cm="1">
        <f t="array" ref="Z1174">_xlfn.IFS(Y1174=0,"No evidenciado",Y1174=1,"Novato",Y1174=2,"Principiante avanzado",Y1174=3,"Competente",Y1174=4,"Proficiente",Y1174=5,"Master")</f>
        <v>Principiante avanzado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O30" sqref="O30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27" t="s">
        <v>39</v>
      </c>
      <c r="C3" s="27"/>
      <c r="D3" s="27"/>
      <c r="F3" s="27" t="s">
        <v>40</v>
      </c>
      <c r="G3" s="27"/>
      <c r="H3" s="27"/>
    </row>
    <row r="5" spans="2:8" x14ac:dyDescent="0.25">
      <c r="B5" s="2" t="s">
        <v>27</v>
      </c>
      <c r="C5" t="s">
        <v>194</v>
      </c>
      <c r="D5" t="s">
        <v>195</v>
      </c>
      <c r="F5" s="2" t="s">
        <v>27</v>
      </c>
      <c r="G5" t="s">
        <v>194</v>
      </c>
      <c r="H5" t="s">
        <v>195</v>
      </c>
    </row>
    <row r="6" spans="2:8" x14ac:dyDescent="0.25">
      <c r="B6" s="5" t="s">
        <v>5</v>
      </c>
      <c r="C6">
        <v>1</v>
      </c>
      <c r="D6" s="3">
        <v>2.7777777777777776E-2</v>
      </c>
      <c r="F6" s="5" t="s">
        <v>5</v>
      </c>
      <c r="G6">
        <v>23</v>
      </c>
      <c r="H6" s="3">
        <v>0.63888888888888884</v>
      </c>
    </row>
    <row r="7" spans="2:8" x14ac:dyDescent="0.25">
      <c r="B7" s="5" t="s">
        <v>6</v>
      </c>
      <c r="C7">
        <v>23</v>
      </c>
      <c r="D7" s="3">
        <v>0.63888888888888884</v>
      </c>
      <c r="F7" s="5" t="s">
        <v>4</v>
      </c>
      <c r="G7">
        <v>11</v>
      </c>
      <c r="H7" s="3">
        <v>0.30555555555555558</v>
      </c>
    </row>
    <row r="8" spans="2:8" x14ac:dyDescent="0.25">
      <c r="B8" s="5" t="s">
        <v>336</v>
      </c>
      <c r="C8">
        <v>1</v>
      </c>
      <c r="D8" s="3">
        <v>2.7777777777777776E-2</v>
      </c>
      <c r="F8" s="5" t="s">
        <v>7</v>
      </c>
      <c r="G8">
        <v>7</v>
      </c>
      <c r="H8" s="3">
        <v>0.19444444444444445</v>
      </c>
    </row>
    <row r="9" spans="2:8" x14ac:dyDescent="0.25">
      <c r="B9" s="5" t="s">
        <v>4</v>
      </c>
      <c r="C9">
        <v>14</v>
      </c>
      <c r="D9" s="3">
        <v>0.3888888888888889</v>
      </c>
      <c r="F9" s="5" t="s">
        <v>24</v>
      </c>
      <c r="G9">
        <v>36</v>
      </c>
      <c r="H9" s="3">
        <v>1</v>
      </c>
    </row>
    <row r="10" spans="2:8" x14ac:dyDescent="0.25">
      <c r="B10" s="5" t="s">
        <v>24</v>
      </c>
      <c r="C10">
        <v>36</v>
      </c>
      <c r="D10" s="3">
        <v>1</v>
      </c>
    </row>
    <row r="21" spans="2:8" ht="21" x14ac:dyDescent="0.35">
      <c r="B21" s="27" t="s">
        <v>41</v>
      </c>
      <c r="C21" s="27"/>
      <c r="D21" s="27"/>
      <c r="F21" s="27" t="s">
        <v>42</v>
      </c>
      <c r="G21" s="27"/>
      <c r="H21" s="27"/>
    </row>
    <row r="23" spans="2:8" x14ac:dyDescent="0.25">
      <c r="B23" s="2" t="s">
        <v>27</v>
      </c>
      <c r="C23" t="s">
        <v>194</v>
      </c>
      <c r="D23" t="s">
        <v>195</v>
      </c>
      <c r="F23" s="2" t="s">
        <v>27</v>
      </c>
      <c r="G23" t="s">
        <v>194</v>
      </c>
      <c r="H23" t="s">
        <v>195</v>
      </c>
    </row>
    <row r="24" spans="2:8" x14ac:dyDescent="0.25">
      <c r="B24" s="5" t="s">
        <v>5</v>
      </c>
      <c r="C24">
        <v>20</v>
      </c>
      <c r="D24" s="3">
        <v>0.55555555555555558</v>
      </c>
      <c r="F24" s="5" t="s">
        <v>5</v>
      </c>
      <c r="G24">
        <v>18</v>
      </c>
      <c r="H24" s="3">
        <v>0.5</v>
      </c>
    </row>
    <row r="25" spans="2:8" x14ac:dyDescent="0.25">
      <c r="B25" s="5" t="s">
        <v>4</v>
      </c>
      <c r="C25">
        <v>16</v>
      </c>
      <c r="D25" s="3">
        <v>0.44444444444444442</v>
      </c>
      <c r="F25" s="5" t="s">
        <v>189</v>
      </c>
      <c r="G25">
        <v>1</v>
      </c>
      <c r="H25" s="3">
        <v>2.7777777777777776E-2</v>
      </c>
    </row>
    <row r="26" spans="2:8" x14ac:dyDescent="0.25">
      <c r="B26" s="5" t="s">
        <v>7</v>
      </c>
      <c r="C26">
        <v>5</v>
      </c>
      <c r="D26" s="3">
        <v>0.1388888888888889</v>
      </c>
      <c r="F26" s="5" t="s">
        <v>4</v>
      </c>
      <c r="G26">
        <v>3</v>
      </c>
      <c r="H26" s="3">
        <v>8.3333333333333329E-2</v>
      </c>
    </row>
    <row r="27" spans="2:8" x14ac:dyDescent="0.25">
      <c r="B27" s="5" t="s">
        <v>24</v>
      </c>
      <c r="C27">
        <v>36</v>
      </c>
      <c r="D27" s="3">
        <v>1</v>
      </c>
      <c r="F27" s="5" t="s">
        <v>7</v>
      </c>
      <c r="G27">
        <v>19</v>
      </c>
      <c r="H27" s="3">
        <v>0.52777777777777779</v>
      </c>
    </row>
    <row r="28" spans="2:8" x14ac:dyDescent="0.25">
      <c r="F28" s="5" t="s">
        <v>24</v>
      </c>
      <c r="G28">
        <v>36</v>
      </c>
      <c r="H28" s="3">
        <v>1</v>
      </c>
    </row>
    <row r="38" spans="4:6" ht="19.5" x14ac:dyDescent="0.35">
      <c r="D38" s="28" t="s">
        <v>43</v>
      </c>
      <c r="E38" s="28"/>
      <c r="F38" s="28"/>
    </row>
    <row r="40" spans="4:6" x14ac:dyDescent="0.25">
      <c r="D40" s="2" t="s">
        <v>27</v>
      </c>
      <c r="E40" t="s">
        <v>194</v>
      </c>
      <c r="F40" t="s">
        <v>195</v>
      </c>
    </row>
    <row r="41" spans="4:6" x14ac:dyDescent="0.25">
      <c r="D41" s="5" t="s">
        <v>5</v>
      </c>
      <c r="E41">
        <v>1</v>
      </c>
      <c r="F41" s="3">
        <v>2.7777777777777776E-2</v>
      </c>
    </row>
    <row r="42" spans="4:6" x14ac:dyDescent="0.25">
      <c r="D42" s="5" t="s">
        <v>6</v>
      </c>
      <c r="E42">
        <v>23</v>
      </c>
      <c r="F42" s="3">
        <v>0.63888888888888884</v>
      </c>
    </row>
    <row r="43" spans="4:6" x14ac:dyDescent="0.25">
      <c r="D43" s="5" t="s">
        <v>336</v>
      </c>
      <c r="E43">
        <v>1</v>
      </c>
      <c r="F43" s="3">
        <v>2.7777777777777776E-2</v>
      </c>
    </row>
    <row r="44" spans="4:6" x14ac:dyDescent="0.25">
      <c r="D44" s="5" t="s">
        <v>4</v>
      </c>
      <c r="E44">
        <v>14</v>
      </c>
      <c r="F44" s="3">
        <v>0.3888888888888889</v>
      </c>
    </row>
    <row r="45" spans="4:6" x14ac:dyDescent="0.25">
      <c r="D45" s="5" t="s">
        <v>24</v>
      </c>
      <c r="E45">
        <v>36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7 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0"/>
  <sheetViews>
    <sheetView zoomScale="90" zoomScaleNormal="90" workbookViewId="0">
      <selection activeCell="AA4" sqref="AA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1" width="4.28515625" bestFit="1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29" t="s">
        <v>49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1"/>
    </row>
    <row r="3" spans="2:22" ht="15.75" x14ac:dyDescent="0.25">
      <c r="D3" s="9">
        <f t="shared" ref="D3:T3" si="0">AVERAGE(D5:D10)</f>
        <v>2.9100529100529102</v>
      </c>
      <c r="E3" s="9">
        <f t="shared" si="0"/>
        <v>2.6997354497354493</v>
      </c>
      <c r="F3" s="9">
        <f t="shared" si="0"/>
        <v>2.9133597883597884</v>
      </c>
      <c r="G3" s="9">
        <f t="shared" si="0"/>
        <v>3.3227513227513223</v>
      </c>
      <c r="H3" s="9">
        <f t="shared" si="0"/>
        <v>1.8888888888888886</v>
      </c>
      <c r="I3" s="9">
        <f t="shared" si="0"/>
        <v>2.607804232804233</v>
      </c>
      <c r="J3" s="9">
        <f t="shared" si="0"/>
        <v>2.0403439153439149</v>
      </c>
      <c r="K3" s="9">
        <f t="shared" si="0"/>
        <v>2.6593915343915344</v>
      </c>
      <c r="L3" s="9">
        <f t="shared" si="0"/>
        <v>1.3941798941798942</v>
      </c>
      <c r="M3" s="9">
        <f t="shared" si="0"/>
        <v>1.572089947089947</v>
      </c>
      <c r="N3" s="9">
        <f t="shared" si="0"/>
        <v>2.7989417989417986</v>
      </c>
      <c r="O3" s="9">
        <f t="shared" si="0"/>
        <v>3.3095238095238098</v>
      </c>
      <c r="P3" s="9">
        <f t="shared" si="0"/>
        <v>2.0079365079365079</v>
      </c>
      <c r="Q3" s="9">
        <f t="shared" si="0"/>
        <v>3.0403439153439158</v>
      </c>
      <c r="R3" s="9">
        <f t="shared" si="0"/>
        <v>3.2539682539682544</v>
      </c>
      <c r="S3" s="9">
        <f t="shared" si="0"/>
        <v>2.8392857142857149</v>
      </c>
      <c r="T3" s="9">
        <f t="shared" si="0"/>
        <v>1.6349206349206351</v>
      </c>
      <c r="U3" s="9"/>
    </row>
    <row r="4" spans="2:22" ht="204" x14ac:dyDescent="0.3">
      <c r="B4" s="10" t="s">
        <v>13</v>
      </c>
      <c r="C4" s="11" t="s">
        <v>196</v>
      </c>
      <c r="D4" s="23" t="s">
        <v>322</v>
      </c>
      <c r="E4" s="23" t="s">
        <v>324</v>
      </c>
      <c r="F4" s="23" t="s">
        <v>315</v>
      </c>
      <c r="G4" s="23" t="s">
        <v>317</v>
      </c>
      <c r="H4" s="11" t="s">
        <v>321</v>
      </c>
      <c r="I4" s="11" t="s">
        <v>318</v>
      </c>
      <c r="J4" s="11" t="s">
        <v>200</v>
      </c>
      <c r="K4" s="11" t="s">
        <v>319</v>
      </c>
      <c r="L4" s="11" t="s">
        <v>320</v>
      </c>
      <c r="M4" s="11" t="s">
        <v>198</v>
      </c>
      <c r="N4" s="11" t="s">
        <v>199</v>
      </c>
      <c r="O4" s="11" t="s">
        <v>316</v>
      </c>
      <c r="P4" s="11" t="s">
        <v>323</v>
      </c>
      <c r="Q4" s="11" t="s">
        <v>197</v>
      </c>
      <c r="R4" s="11" t="s">
        <v>314</v>
      </c>
      <c r="S4" s="11" t="s">
        <v>313</v>
      </c>
      <c r="T4" s="11" t="s">
        <v>193</v>
      </c>
      <c r="U4" s="18" t="s">
        <v>201</v>
      </c>
      <c r="V4" s="24" t="s">
        <v>202</v>
      </c>
    </row>
    <row r="5" spans="2:22" ht="15.75" x14ac:dyDescent="0.3">
      <c r="B5" t="s">
        <v>210</v>
      </c>
      <c r="C5">
        <v>9</v>
      </c>
      <c r="D5" s="25">
        <v>2.7777777777777777</v>
      </c>
      <c r="E5" s="25">
        <v>2.3333333333333335</v>
      </c>
      <c r="F5" s="25">
        <v>2.5555555555555554</v>
      </c>
      <c r="G5" s="25">
        <v>2.8888888888888888</v>
      </c>
      <c r="H5" s="25">
        <v>1.8888888888888888</v>
      </c>
      <c r="I5" s="25">
        <v>2.3333333333333335</v>
      </c>
      <c r="J5" s="25">
        <v>1.6666666666666667</v>
      </c>
      <c r="K5" s="25">
        <v>2.4444444444444446</v>
      </c>
      <c r="L5" s="25">
        <v>1</v>
      </c>
      <c r="M5" s="25">
        <v>1.4444444444444444</v>
      </c>
      <c r="N5" s="25">
        <v>3.2222222222222223</v>
      </c>
      <c r="O5" s="25">
        <v>3.2222222222222223</v>
      </c>
      <c r="P5" s="25">
        <v>1.6666666666666667</v>
      </c>
      <c r="Q5" s="25">
        <v>3.1111111111111112</v>
      </c>
      <c r="R5" s="25">
        <v>3</v>
      </c>
      <c r="S5" s="25">
        <v>2.6666666666666665</v>
      </c>
      <c r="T5" s="25">
        <v>1.2222222222222223</v>
      </c>
      <c r="U5" s="16">
        <f t="shared" ref="U5:U10" si="1">AVERAGE(D5:T5)</f>
        <v>2.3202614379084965</v>
      </c>
      <c r="V5" s="25">
        <v>1.3333333333333333</v>
      </c>
    </row>
    <row r="6" spans="2:22" ht="15.75" x14ac:dyDescent="0.3">
      <c r="B6" t="s">
        <v>211</v>
      </c>
      <c r="C6">
        <v>18</v>
      </c>
      <c r="D6" s="25">
        <v>2.6111111111111112</v>
      </c>
      <c r="E6" s="25">
        <v>2.2222222222222223</v>
      </c>
      <c r="F6" s="25">
        <v>2.7222222222222223</v>
      </c>
      <c r="G6" s="25">
        <v>2.8333333333333335</v>
      </c>
      <c r="H6" s="25">
        <v>1.7777777777777777</v>
      </c>
      <c r="I6" s="25">
        <v>2.7777777777777777</v>
      </c>
      <c r="J6" s="25">
        <v>1.9444444444444444</v>
      </c>
      <c r="K6" s="25">
        <v>2.3333333333333335</v>
      </c>
      <c r="L6" s="25">
        <v>1.0555555555555556</v>
      </c>
      <c r="M6" s="25">
        <v>1.3333333333333333</v>
      </c>
      <c r="N6" s="25">
        <v>2</v>
      </c>
      <c r="O6" s="25">
        <v>2.7777777777777777</v>
      </c>
      <c r="P6" s="25">
        <v>1.8333333333333333</v>
      </c>
      <c r="Q6" s="25">
        <v>2.6666666666666665</v>
      </c>
      <c r="R6" s="25">
        <v>2.5</v>
      </c>
      <c r="S6" s="25">
        <v>2.3333333333333335</v>
      </c>
      <c r="T6" s="25">
        <v>1.6111111111111112</v>
      </c>
      <c r="U6" s="16">
        <f t="shared" si="1"/>
        <v>2.1960784313725492</v>
      </c>
      <c r="V6" s="25">
        <v>1.4444444444444444</v>
      </c>
    </row>
    <row r="7" spans="2:22" ht="15.75" x14ac:dyDescent="0.3">
      <c r="B7" t="s">
        <v>214</v>
      </c>
      <c r="C7">
        <v>2</v>
      </c>
      <c r="D7" s="25">
        <v>3</v>
      </c>
      <c r="E7" s="25">
        <v>3</v>
      </c>
      <c r="F7" s="25">
        <v>3.5</v>
      </c>
      <c r="G7" s="25">
        <v>4</v>
      </c>
      <c r="H7" s="25">
        <v>2</v>
      </c>
      <c r="I7" s="25">
        <v>2.5</v>
      </c>
      <c r="J7" s="25">
        <v>2.5</v>
      </c>
      <c r="K7" s="25">
        <v>2.5</v>
      </c>
      <c r="L7" s="25">
        <v>2.5</v>
      </c>
      <c r="M7" s="25">
        <v>2</v>
      </c>
      <c r="N7" s="25">
        <v>3.5</v>
      </c>
      <c r="O7" s="25">
        <v>4</v>
      </c>
      <c r="P7" s="25">
        <v>2.5</v>
      </c>
      <c r="Q7" s="25">
        <v>3.5</v>
      </c>
      <c r="R7" s="25">
        <v>4</v>
      </c>
      <c r="S7" s="25">
        <v>3.5</v>
      </c>
      <c r="T7" s="25">
        <v>2.5</v>
      </c>
      <c r="U7" s="16">
        <f t="shared" si="1"/>
        <v>3</v>
      </c>
      <c r="V7" s="25">
        <v>2</v>
      </c>
    </row>
    <row r="8" spans="2:22" ht="15.75" x14ac:dyDescent="0.3">
      <c r="B8" t="s">
        <v>212</v>
      </c>
      <c r="C8">
        <v>12</v>
      </c>
      <c r="D8" s="25">
        <v>2.8333333333333335</v>
      </c>
      <c r="E8" s="25">
        <v>2.1666666666666665</v>
      </c>
      <c r="F8" s="25">
        <v>2.4166666666666665</v>
      </c>
      <c r="G8" s="25">
        <v>3.1666666666666665</v>
      </c>
      <c r="H8" s="25">
        <v>1.6666666666666667</v>
      </c>
      <c r="I8" s="25">
        <v>3.0833333333333335</v>
      </c>
      <c r="J8" s="25">
        <v>1.75</v>
      </c>
      <c r="K8" s="25">
        <v>2.5833333333333335</v>
      </c>
      <c r="L8" s="25">
        <v>1.3333333333333333</v>
      </c>
      <c r="M8" s="25">
        <v>1.0833333333333333</v>
      </c>
      <c r="N8" s="25">
        <v>2.5</v>
      </c>
      <c r="O8" s="25">
        <v>3</v>
      </c>
      <c r="P8" s="25">
        <v>1.6666666666666667</v>
      </c>
      <c r="Q8" s="25">
        <v>2.5833333333333335</v>
      </c>
      <c r="R8" s="25">
        <v>3.1666666666666665</v>
      </c>
      <c r="S8" s="25">
        <v>2.5833333333333335</v>
      </c>
      <c r="T8" s="25">
        <v>1</v>
      </c>
      <c r="U8" s="16">
        <f t="shared" si="1"/>
        <v>2.2696078431372548</v>
      </c>
      <c r="V8" s="25">
        <v>1.1666666666666667</v>
      </c>
    </row>
    <row r="9" spans="2:22" ht="15.75" x14ac:dyDescent="0.3">
      <c r="B9" t="s">
        <v>215</v>
      </c>
      <c r="C9">
        <v>7</v>
      </c>
      <c r="D9" s="25">
        <v>2.5714285714285716</v>
      </c>
      <c r="E9" s="25">
        <v>2.1428571428571428</v>
      </c>
      <c r="F9" s="25">
        <v>2.2857142857142856</v>
      </c>
      <c r="G9" s="25">
        <v>2.7142857142857144</v>
      </c>
      <c r="H9" s="25">
        <v>2</v>
      </c>
      <c r="I9" s="25">
        <v>2.2857142857142856</v>
      </c>
      <c r="J9" s="25">
        <v>1.7142857142857142</v>
      </c>
      <c r="K9" s="25">
        <v>2.4285714285714284</v>
      </c>
      <c r="L9" s="25">
        <v>1.1428571428571428</v>
      </c>
      <c r="M9" s="25">
        <v>1.5714285714285714</v>
      </c>
      <c r="N9" s="25">
        <v>2.5714285714285716</v>
      </c>
      <c r="O9" s="25">
        <v>2.8571428571428572</v>
      </c>
      <c r="P9" s="25">
        <v>1.7142857142857142</v>
      </c>
      <c r="Q9" s="25">
        <v>2.7142857142857144</v>
      </c>
      <c r="R9" s="25">
        <v>2.8571428571428572</v>
      </c>
      <c r="S9" s="25">
        <v>2.2857142857142856</v>
      </c>
      <c r="T9" s="25">
        <v>1.1428571428571428</v>
      </c>
      <c r="U9" s="16">
        <f t="shared" si="1"/>
        <v>2.1764705882352944</v>
      </c>
      <c r="V9" s="25">
        <v>1.2857142857142858</v>
      </c>
    </row>
    <row r="10" spans="2:22" ht="15.75" x14ac:dyDescent="0.3">
      <c r="B10" t="s">
        <v>213</v>
      </c>
      <c r="C10">
        <v>3</v>
      </c>
      <c r="D10" s="25">
        <v>3.6666666666666665</v>
      </c>
      <c r="E10" s="25">
        <v>4.333333333333333</v>
      </c>
      <c r="F10" s="25">
        <v>4</v>
      </c>
      <c r="G10" s="25">
        <v>4.333333333333333</v>
      </c>
      <c r="H10" s="25">
        <v>2</v>
      </c>
      <c r="I10" s="25">
        <v>2.6666666666666665</v>
      </c>
      <c r="J10" s="25">
        <v>2.6666666666666665</v>
      </c>
      <c r="K10" s="25">
        <v>3.6666666666666665</v>
      </c>
      <c r="L10" s="25">
        <v>1.3333333333333333</v>
      </c>
      <c r="M10" s="25">
        <v>2</v>
      </c>
      <c r="N10" s="25">
        <v>3</v>
      </c>
      <c r="O10" s="25">
        <v>4</v>
      </c>
      <c r="P10" s="25">
        <v>2.6666666666666665</v>
      </c>
      <c r="Q10" s="25">
        <v>3.6666666666666665</v>
      </c>
      <c r="R10" s="25">
        <v>4</v>
      </c>
      <c r="S10" s="25">
        <v>3.6666666666666665</v>
      </c>
      <c r="T10" s="25">
        <v>2.3333333333333335</v>
      </c>
      <c r="U10" s="16">
        <f t="shared" si="1"/>
        <v>3.1764705882352939</v>
      </c>
      <c r="V10" s="25">
        <v>2</v>
      </c>
    </row>
  </sheetData>
  <mergeCells count="1">
    <mergeCell ref="D2:U2"/>
  </mergeCells>
  <conditionalFormatting sqref="D5:T1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0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I56"/>
  <sheetViews>
    <sheetView showGridLines="0" tabSelected="1" topLeftCell="E1" zoomScale="80" zoomScaleNormal="80" workbookViewId="0">
      <selection activeCell="S55" sqref="S55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82.140625" bestFit="1" customWidth="1"/>
    <col min="35" max="35" width="21.140625" bestFit="1" customWidth="1"/>
  </cols>
  <sheetData>
    <row r="2" spans="2:35" ht="15.75" thickBot="1" x14ac:dyDescent="0.3"/>
    <row r="3" spans="2:35" ht="17.25" thickBot="1" x14ac:dyDescent="0.3">
      <c r="K3" s="29" t="s">
        <v>49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1"/>
      <c r="AC3" s="29" t="s">
        <v>50</v>
      </c>
      <c r="AD3" s="30"/>
      <c r="AE3" s="30"/>
      <c r="AF3" s="31"/>
    </row>
    <row r="4" spans="2:35" ht="15.75" x14ac:dyDescent="0.25">
      <c r="K4" s="9">
        <f t="shared" ref="K4:AA4" si="0">AVERAGEIFS(K6:K56,$J$6:$J$56,"EVALUACIÓN")</f>
        <v>2.7058823529411766</v>
      </c>
      <c r="L4" s="9">
        <f t="shared" si="0"/>
        <v>2.2941176470588234</v>
      </c>
      <c r="M4" s="9">
        <f t="shared" si="0"/>
        <v>2.6470588235294117</v>
      </c>
      <c r="N4" s="9">
        <f t="shared" si="0"/>
        <v>3</v>
      </c>
      <c r="O4" s="9">
        <f t="shared" si="0"/>
        <v>1.9411764705882353</v>
      </c>
      <c r="P4" s="9">
        <f t="shared" si="0"/>
        <v>2.6470588235294117</v>
      </c>
      <c r="Q4" s="9">
        <f t="shared" si="0"/>
        <v>1.8823529411764706</v>
      </c>
      <c r="R4" s="9">
        <f t="shared" si="0"/>
        <v>2.3529411764705883</v>
      </c>
      <c r="S4" s="9">
        <f t="shared" si="0"/>
        <v>1.2941176470588236</v>
      </c>
      <c r="T4" s="9">
        <f t="shared" si="0"/>
        <v>1.5294117647058822</v>
      </c>
      <c r="U4" s="9">
        <f t="shared" si="0"/>
        <v>2.4117647058823528</v>
      </c>
      <c r="V4" s="9">
        <f t="shared" si="0"/>
        <v>2.9411764705882355</v>
      </c>
      <c r="W4" s="9">
        <f t="shared" si="0"/>
        <v>1.8235294117647058</v>
      </c>
      <c r="X4" s="9">
        <f t="shared" si="0"/>
        <v>2.7647058823529411</v>
      </c>
      <c r="Y4" s="9">
        <f t="shared" si="0"/>
        <v>2.8823529411764706</v>
      </c>
      <c r="Z4" s="9">
        <f t="shared" si="0"/>
        <v>2.5294117647058822</v>
      </c>
      <c r="AA4" s="9">
        <f t="shared" si="0"/>
        <v>1.588235294117647</v>
      </c>
      <c r="AB4" s="9"/>
      <c r="AC4" s="9">
        <f>AVERAGEIFS(AC6:AC56,$J$6:$J$56,"EVALUACIÓN")</f>
        <v>1.4705882352941178</v>
      </c>
      <c r="AD4" s="9">
        <f>AVERAGEIFS(AD6:AD56,$J$6:$J$56,"EVALUACIÓN")</f>
        <v>2.8235294117647061</v>
      </c>
      <c r="AE4" s="9">
        <f>AVERAGEIFS(AE6:AE56,$J$6:$J$56,"EVALUACIÓN")</f>
        <v>2.4705882352941178</v>
      </c>
      <c r="AF4" s="9">
        <f>AVERAGEIFS(AF6:AF56,$J$6:$J$56,"EVALUACIÓN")</f>
        <v>3.2352941176470589</v>
      </c>
    </row>
    <row r="5" spans="2:35" ht="222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56</v>
      </c>
      <c r="J5" s="10" t="s">
        <v>184</v>
      </c>
      <c r="K5" s="22" t="s">
        <v>322</v>
      </c>
      <c r="L5" s="22" t="s">
        <v>324</v>
      </c>
      <c r="M5" s="22" t="s">
        <v>315</v>
      </c>
      <c r="N5" s="22" t="s">
        <v>317</v>
      </c>
      <c r="O5" s="22" t="s">
        <v>321</v>
      </c>
      <c r="P5" s="22" t="s">
        <v>318</v>
      </c>
      <c r="Q5" s="22" t="s">
        <v>200</v>
      </c>
      <c r="R5" s="22" t="s">
        <v>319</v>
      </c>
      <c r="S5" s="22" t="s">
        <v>320</v>
      </c>
      <c r="T5" s="11" t="s">
        <v>198</v>
      </c>
      <c r="U5" s="11" t="s">
        <v>199</v>
      </c>
      <c r="V5" s="11" t="s">
        <v>316</v>
      </c>
      <c r="W5" s="21" t="s">
        <v>323</v>
      </c>
      <c r="X5" s="21" t="s">
        <v>197</v>
      </c>
      <c r="Y5" s="21" t="s">
        <v>314</v>
      </c>
      <c r="Z5" s="21" t="s">
        <v>313</v>
      </c>
      <c r="AA5" s="21" t="s">
        <v>193</v>
      </c>
      <c r="AB5" s="18" t="s">
        <v>51</v>
      </c>
      <c r="AC5" s="12" t="s">
        <v>8</v>
      </c>
      <c r="AD5" s="12" t="s">
        <v>59</v>
      </c>
      <c r="AE5" s="12" t="s">
        <v>52</v>
      </c>
      <c r="AF5" s="12" t="s">
        <v>53</v>
      </c>
      <c r="AG5" s="13" t="s">
        <v>54</v>
      </c>
      <c r="AH5" s="26" t="s">
        <v>203</v>
      </c>
      <c r="AI5" s="14" t="s">
        <v>55</v>
      </c>
    </row>
    <row r="6" spans="2:35" ht="15.75" x14ac:dyDescent="0.3">
      <c r="B6" s="15" t="str">
        <f>BASE!$D$2</f>
        <v>ARQUITECTURA DE NEGOCIOS</v>
      </c>
      <c r="C6" s="15" t="s">
        <v>204</v>
      </c>
      <c r="D6" s="15" t="s">
        <v>210</v>
      </c>
      <c r="E6" s="15" t="s">
        <v>185</v>
      </c>
      <c r="F6" s="15" t="s">
        <v>209</v>
      </c>
      <c r="G6" s="15" t="s">
        <v>215</v>
      </c>
      <c r="H6" s="19" t="s">
        <v>186</v>
      </c>
      <c r="I6" s="15" t="s">
        <v>327</v>
      </c>
      <c r="J6" s="15" t="s">
        <v>325</v>
      </c>
      <c r="K6" s="20">
        <v>3</v>
      </c>
      <c r="L6" s="20">
        <v>3</v>
      </c>
      <c r="M6" s="20">
        <v>3</v>
      </c>
      <c r="N6" s="20">
        <v>4</v>
      </c>
      <c r="O6" s="20">
        <v>2</v>
      </c>
      <c r="P6" s="20">
        <v>2</v>
      </c>
      <c r="Q6" s="20">
        <v>2</v>
      </c>
      <c r="R6" s="20">
        <v>2</v>
      </c>
      <c r="S6" s="20">
        <v>1</v>
      </c>
      <c r="T6" s="20">
        <v>2</v>
      </c>
      <c r="U6" s="20">
        <v>4</v>
      </c>
      <c r="V6" s="20">
        <v>4</v>
      </c>
      <c r="W6" s="20">
        <v>2</v>
      </c>
      <c r="X6" s="20">
        <v>3</v>
      </c>
      <c r="Y6" s="20">
        <v>4</v>
      </c>
      <c r="Z6" s="20">
        <v>3</v>
      </c>
      <c r="AA6" s="20">
        <v>1</v>
      </c>
      <c r="AB6" s="16">
        <f t="shared" ref="AB6:AB37" si="1">AVERAGE(K6:AA6)</f>
        <v>2.6470588235294117</v>
      </c>
      <c r="AC6" s="20">
        <v>2</v>
      </c>
      <c r="AD6" s="20">
        <v>4</v>
      </c>
      <c r="AE6" s="20">
        <v>3</v>
      </c>
      <c r="AF6" s="20">
        <v>4</v>
      </c>
      <c r="AG6" s="20">
        <v>2</v>
      </c>
      <c r="AH6" s="20"/>
      <c r="AI6" s="15"/>
    </row>
    <row r="7" spans="2:35" ht="15.75" x14ac:dyDescent="0.3">
      <c r="B7" s="15" t="str">
        <f>BASE!$D$2</f>
        <v>ARQUITECTURA DE NEGOCIOS</v>
      </c>
      <c r="C7" s="15" t="s">
        <v>205</v>
      </c>
      <c r="D7" s="15" t="s">
        <v>211</v>
      </c>
      <c r="E7" s="15" t="s">
        <v>185</v>
      </c>
      <c r="F7" s="15" t="s">
        <v>217</v>
      </c>
      <c r="G7" s="15" t="s">
        <v>249</v>
      </c>
      <c r="H7" s="15" t="s">
        <v>186</v>
      </c>
      <c r="I7" s="15" t="s">
        <v>328</v>
      </c>
      <c r="J7" s="15" t="s">
        <v>325</v>
      </c>
      <c r="K7" s="20">
        <v>3</v>
      </c>
      <c r="L7" s="20">
        <v>2</v>
      </c>
      <c r="M7" s="20">
        <v>3</v>
      </c>
      <c r="N7" s="20">
        <v>4</v>
      </c>
      <c r="O7" s="20">
        <v>2</v>
      </c>
      <c r="P7" s="20">
        <v>3</v>
      </c>
      <c r="Q7" s="20">
        <v>2</v>
      </c>
      <c r="R7" s="20">
        <v>3</v>
      </c>
      <c r="S7" s="20">
        <v>1</v>
      </c>
      <c r="T7" s="20">
        <v>2</v>
      </c>
      <c r="U7" s="20">
        <v>2</v>
      </c>
      <c r="V7" s="20">
        <v>2</v>
      </c>
      <c r="W7" s="20">
        <v>1</v>
      </c>
      <c r="X7" s="20">
        <v>3</v>
      </c>
      <c r="Y7" s="20">
        <v>3</v>
      </c>
      <c r="Z7" s="20">
        <v>2</v>
      </c>
      <c r="AA7" s="20">
        <v>1</v>
      </c>
      <c r="AB7" s="16">
        <f t="shared" si="1"/>
        <v>2.2941176470588234</v>
      </c>
      <c r="AC7" s="20">
        <v>2</v>
      </c>
      <c r="AD7" s="20">
        <v>3</v>
      </c>
      <c r="AE7" s="20">
        <v>3</v>
      </c>
      <c r="AF7" s="20">
        <v>4</v>
      </c>
      <c r="AG7" s="20">
        <v>2</v>
      </c>
      <c r="AH7" s="20"/>
      <c r="AI7" s="15"/>
    </row>
    <row r="8" spans="2:35" ht="15.75" x14ac:dyDescent="0.3">
      <c r="B8" s="15" t="str">
        <f>BASE!$D$2</f>
        <v>ARQUITECTURA DE NEGOCIOS</v>
      </c>
      <c r="C8" s="15" t="s">
        <v>204</v>
      </c>
      <c r="D8" s="15" t="s">
        <v>210</v>
      </c>
      <c r="E8" s="15" t="s">
        <v>185</v>
      </c>
      <c r="F8" s="15" t="s">
        <v>218</v>
      </c>
      <c r="G8" s="15" t="s">
        <v>250</v>
      </c>
      <c r="H8" s="19" t="s">
        <v>186</v>
      </c>
      <c r="I8" s="15" t="s">
        <v>329</v>
      </c>
      <c r="J8" s="15" t="s">
        <v>325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1</v>
      </c>
      <c r="R8" s="20">
        <v>2</v>
      </c>
      <c r="S8" s="20">
        <v>1</v>
      </c>
      <c r="T8" s="20">
        <v>1</v>
      </c>
      <c r="U8" s="20">
        <v>3</v>
      </c>
      <c r="V8" s="20">
        <v>3</v>
      </c>
      <c r="W8" s="20">
        <v>2</v>
      </c>
      <c r="X8" s="20">
        <v>3</v>
      </c>
      <c r="Y8" s="20">
        <v>3</v>
      </c>
      <c r="Z8" s="20">
        <v>2</v>
      </c>
      <c r="AA8" s="20">
        <v>1</v>
      </c>
      <c r="AB8" s="16">
        <f t="shared" si="1"/>
        <v>2</v>
      </c>
      <c r="AC8" s="20">
        <v>1</v>
      </c>
      <c r="AD8" s="20">
        <v>2</v>
      </c>
      <c r="AE8" s="20">
        <v>3</v>
      </c>
      <c r="AF8" s="20">
        <v>3</v>
      </c>
      <c r="AG8" s="20">
        <v>1</v>
      </c>
      <c r="AH8" s="20"/>
      <c r="AI8" s="15"/>
    </row>
    <row r="9" spans="2:35" ht="15.75" x14ac:dyDescent="0.3">
      <c r="B9" s="15" t="str">
        <f>BASE!$D$2</f>
        <v>ARQUITECTURA DE NEGOCIOS</v>
      </c>
      <c r="C9" s="15" t="s">
        <v>206</v>
      </c>
      <c r="D9" s="15" t="s">
        <v>212</v>
      </c>
      <c r="E9" s="15" t="s">
        <v>185</v>
      </c>
      <c r="F9" s="15" t="s">
        <v>219</v>
      </c>
      <c r="G9" s="15" t="s">
        <v>251</v>
      </c>
      <c r="H9" s="19" t="s">
        <v>186</v>
      </c>
      <c r="I9" s="15" t="s">
        <v>329</v>
      </c>
      <c r="J9" s="15" t="s">
        <v>325</v>
      </c>
      <c r="K9" s="20">
        <v>2</v>
      </c>
      <c r="L9" s="20">
        <v>2</v>
      </c>
      <c r="M9" s="20">
        <v>2</v>
      </c>
      <c r="N9" s="20">
        <v>3</v>
      </c>
      <c r="O9" s="20">
        <v>1</v>
      </c>
      <c r="P9" s="20">
        <v>2</v>
      </c>
      <c r="Q9" s="20">
        <v>2</v>
      </c>
      <c r="R9" s="20">
        <v>2</v>
      </c>
      <c r="S9" s="20">
        <v>1</v>
      </c>
      <c r="T9" s="20">
        <v>1</v>
      </c>
      <c r="U9" s="20">
        <v>2</v>
      </c>
      <c r="V9" s="20">
        <v>3</v>
      </c>
      <c r="W9" s="20">
        <v>2</v>
      </c>
      <c r="X9" s="20">
        <v>2</v>
      </c>
      <c r="Y9" s="20">
        <v>2</v>
      </c>
      <c r="Z9" s="20">
        <v>3</v>
      </c>
      <c r="AA9" s="20">
        <v>1</v>
      </c>
      <c r="AB9" s="16">
        <f t="shared" si="1"/>
        <v>1.9411764705882353</v>
      </c>
      <c r="AC9" s="20">
        <v>1</v>
      </c>
      <c r="AD9" s="20">
        <v>2</v>
      </c>
      <c r="AE9" s="20">
        <v>2</v>
      </c>
      <c r="AF9" s="20">
        <v>3</v>
      </c>
      <c r="AG9" s="20">
        <v>1</v>
      </c>
      <c r="AH9" s="20"/>
      <c r="AI9" s="15"/>
    </row>
    <row r="10" spans="2:35" ht="15.75" x14ac:dyDescent="0.3">
      <c r="B10" s="15" t="str">
        <f>BASE!$D$2</f>
        <v>ARQUITECTURA DE NEGOCIOS</v>
      </c>
      <c r="C10" s="15" t="s">
        <v>206</v>
      </c>
      <c r="D10" s="15" t="s">
        <v>212</v>
      </c>
      <c r="E10" s="15" t="s">
        <v>185</v>
      </c>
      <c r="F10" s="15" t="s">
        <v>220</v>
      </c>
      <c r="G10" s="15" t="s">
        <v>252</v>
      </c>
      <c r="H10" s="19" t="s">
        <v>186</v>
      </c>
      <c r="I10" s="15" t="s">
        <v>328</v>
      </c>
      <c r="J10" s="15" t="s">
        <v>325</v>
      </c>
      <c r="K10" s="20">
        <v>2</v>
      </c>
      <c r="L10" s="20">
        <v>2</v>
      </c>
      <c r="M10" s="20">
        <v>2</v>
      </c>
      <c r="N10" s="20">
        <v>3</v>
      </c>
      <c r="O10" s="20">
        <v>2</v>
      </c>
      <c r="P10" s="20">
        <v>4</v>
      </c>
      <c r="Q10" s="20">
        <v>2</v>
      </c>
      <c r="R10" s="20">
        <v>4</v>
      </c>
      <c r="S10" s="20">
        <v>1</v>
      </c>
      <c r="T10" s="20">
        <v>1</v>
      </c>
      <c r="U10" s="20">
        <v>3</v>
      </c>
      <c r="V10" s="20">
        <v>3</v>
      </c>
      <c r="W10" s="20">
        <v>2</v>
      </c>
      <c r="X10" s="20">
        <v>2</v>
      </c>
      <c r="Y10" s="20">
        <v>3</v>
      </c>
      <c r="Z10" s="20">
        <v>2</v>
      </c>
      <c r="AA10" s="20">
        <v>1</v>
      </c>
      <c r="AB10" s="16">
        <f t="shared" si="1"/>
        <v>2.2941176470588234</v>
      </c>
      <c r="AC10" s="20">
        <v>1</v>
      </c>
      <c r="AD10" s="20">
        <v>2</v>
      </c>
      <c r="AE10" s="20">
        <v>2</v>
      </c>
      <c r="AF10" s="20">
        <v>3</v>
      </c>
      <c r="AG10" s="20">
        <v>1</v>
      </c>
      <c r="AH10" s="20"/>
      <c r="AI10" s="15"/>
    </row>
    <row r="11" spans="2:35" ht="15.75" x14ac:dyDescent="0.3">
      <c r="B11" s="15" t="str">
        <f>BASE!$D$2</f>
        <v>ARQUITECTURA DE NEGOCIOS</v>
      </c>
      <c r="C11" s="15" t="s">
        <v>205</v>
      </c>
      <c r="D11" s="15" t="s">
        <v>211</v>
      </c>
      <c r="E11" s="15" t="s">
        <v>185</v>
      </c>
      <c r="F11" s="15" t="s">
        <v>221</v>
      </c>
      <c r="G11" s="15" t="s">
        <v>253</v>
      </c>
      <c r="H11" s="19" t="s">
        <v>186</v>
      </c>
      <c r="I11" s="15" t="s">
        <v>328</v>
      </c>
      <c r="J11" s="15" t="s">
        <v>325</v>
      </c>
      <c r="K11" s="20">
        <v>3</v>
      </c>
      <c r="L11" s="20">
        <v>2</v>
      </c>
      <c r="M11" s="20">
        <v>3</v>
      </c>
      <c r="N11" s="20">
        <v>3</v>
      </c>
      <c r="O11" s="20">
        <v>2</v>
      </c>
      <c r="P11" s="20">
        <v>3</v>
      </c>
      <c r="Q11" s="20">
        <v>2</v>
      </c>
      <c r="R11" s="20">
        <v>3</v>
      </c>
      <c r="S11" s="20">
        <v>1</v>
      </c>
      <c r="T11" s="20">
        <v>1</v>
      </c>
      <c r="U11" s="20">
        <v>2</v>
      </c>
      <c r="V11" s="20">
        <v>3</v>
      </c>
      <c r="W11" s="20">
        <v>2</v>
      </c>
      <c r="X11" s="20">
        <v>3</v>
      </c>
      <c r="Y11" s="20">
        <v>2</v>
      </c>
      <c r="Z11" s="20">
        <v>2</v>
      </c>
      <c r="AA11" s="20">
        <v>2</v>
      </c>
      <c r="AB11" s="16">
        <f t="shared" si="1"/>
        <v>2.2941176470588234</v>
      </c>
      <c r="AC11" s="20">
        <v>2</v>
      </c>
      <c r="AD11" s="20">
        <v>3</v>
      </c>
      <c r="AE11" s="20">
        <v>3</v>
      </c>
      <c r="AF11" s="20">
        <v>4</v>
      </c>
      <c r="AG11" s="20">
        <v>2</v>
      </c>
      <c r="AH11" s="20"/>
      <c r="AI11" s="15"/>
    </row>
    <row r="12" spans="2:35" ht="15.75" x14ac:dyDescent="0.3">
      <c r="B12" s="15" t="str">
        <f>BASE!$D$2</f>
        <v>ARQUITECTURA DE NEGOCIOS</v>
      </c>
      <c r="C12" s="15" t="s">
        <v>204</v>
      </c>
      <c r="D12" s="15" t="s">
        <v>210</v>
      </c>
      <c r="E12" s="15" t="s">
        <v>185</v>
      </c>
      <c r="F12" s="15" t="s">
        <v>222</v>
      </c>
      <c r="G12" s="15" t="s">
        <v>254</v>
      </c>
      <c r="H12" s="19" t="s">
        <v>186</v>
      </c>
      <c r="I12" s="15" t="s">
        <v>328</v>
      </c>
      <c r="J12" s="15" t="s">
        <v>325</v>
      </c>
      <c r="K12" s="20">
        <v>2</v>
      </c>
      <c r="L12" s="20">
        <v>2</v>
      </c>
      <c r="M12" s="20">
        <v>2</v>
      </c>
      <c r="N12" s="20">
        <v>2</v>
      </c>
      <c r="O12" s="20">
        <v>1</v>
      </c>
      <c r="P12" s="20">
        <v>2</v>
      </c>
      <c r="Q12" s="20">
        <v>2</v>
      </c>
      <c r="R12" s="20">
        <v>2</v>
      </c>
      <c r="S12" s="20">
        <v>1</v>
      </c>
      <c r="T12" s="20">
        <v>2</v>
      </c>
      <c r="U12" s="20">
        <v>3</v>
      </c>
      <c r="V12" s="20">
        <v>3</v>
      </c>
      <c r="W12" s="20">
        <v>2</v>
      </c>
      <c r="X12" s="20">
        <v>3</v>
      </c>
      <c r="Y12" s="20">
        <v>2</v>
      </c>
      <c r="Z12" s="20">
        <v>3</v>
      </c>
      <c r="AA12" s="20">
        <v>1</v>
      </c>
      <c r="AB12" s="16">
        <f t="shared" si="1"/>
        <v>2.0588235294117645</v>
      </c>
      <c r="AC12" s="20">
        <v>1</v>
      </c>
      <c r="AD12" s="20">
        <v>2</v>
      </c>
      <c r="AE12" s="20">
        <v>3</v>
      </c>
      <c r="AF12" s="20">
        <v>4</v>
      </c>
      <c r="AG12" s="20">
        <v>1</v>
      </c>
      <c r="AH12" s="20"/>
      <c r="AI12" s="15"/>
    </row>
    <row r="13" spans="2:35" ht="15.75" x14ac:dyDescent="0.3">
      <c r="B13" s="15" t="str">
        <f>BASE!$D$2</f>
        <v>ARQUITECTURA DE NEGOCIOS</v>
      </c>
      <c r="C13" s="15" t="s">
        <v>207</v>
      </c>
      <c r="D13" s="15" t="s">
        <v>213</v>
      </c>
      <c r="E13" s="15" t="s">
        <v>192</v>
      </c>
      <c r="F13" s="15" t="s">
        <v>206</v>
      </c>
      <c r="G13" s="15" t="s">
        <v>212</v>
      </c>
      <c r="H13" s="19" t="s">
        <v>185</v>
      </c>
      <c r="I13" s="15"/>
      <c r="J13" s="15" t="s">
        <v>325</v>
      </c>
      <c r="K13" s="20">
        <v>5</v>
      </c>
      <c r="L13" s="20">
        <v>5</v>
      </c>
      <c r="M13" s="20">
        <v>5</v>
      </c>
      <c r="N13" s="20">
        <v>5</v>
      </c>
      <c r="O13" s="20">
        <v>2</v>
      </c>
      <c r="P13" s="20">
        <v>4</v>
      </c>
      <c r="Q13" s="20">
        <v>3</v>
      </c>
      <c r="R13" s="20">
        <v>4</v>
      </c>
      <c r="S13" s="20">
        <v>2</v>
      </c>
      <c r="T13" s="20">
        <v>2</v>
      </c>
      <c r="U13" s="20">
        <v>3</v>
      </c>
      <c r="V13" s="20">
        <v>4</v>
      </c>
      <c r="W13" s="20">
        <v>2</v>
      </c>
      <c r="X13" s="20">
        <v>3</v>
      </c>
      <c r="Y13" s="20">
        <v>4</v>
      </c>
      <c r="Z13" s="20">
        <v>4</v>
      </c>
      <c r="AA13" s="20">
        <v>2</v>
      </c>
      <c r="AB13" s="16">
        <f t="shared" si="1"/>
        <v>3.4705882352941178</v>
      </c>
      <c r="AC13" s="20">
        <v>2</v>
      </c>
      <c r="AD13" s="20">
        <v>4</v>
      </c>
      <c r="AE13" s="20">
        <v>4</v>
      </c>
      <c r="AF13" s="20">
        <v>5</v>
      </c>
      <c r="AG13" s="20">
        <v>2</v>
      </c>
      <c r="AH13" s="20"/>
      <c r="AI13" s="15"/>
    </row>
    <row r="14" spans="2:35" ht="15.75" x14ac:dyDescent="0.3">
      <c r="B14" s="15" t="str">
        <f>BASE!$D$2</f>
        <v>ARQUITECTURA DE NEGOCIOS</v>
      </c>
      <c r="C14" s="15" t="s">
        <v>206</v>
      </c>
      <c r="D14" s="15" t="s">
        <v>212</v>
      </c>
      <c r="E14" s="15" t="s">
        <v>185</v>
      </c>
      <c r="F14" s="15" t="s">
        <v>223</v>
      </c>
      <c r="G14" s="15" t="s">
        <v>255</v>
      </c>
      <c r="H14" s="19" t="s">
        <v>186</v>
      </c>
      <c r="I14" s="15" t="s">
        <v>328</v>
      </c>
      <c r="J14" s="15" t="s">
        <v>325</v>
      </c>
      <c r="K14" s="20">
        <v>3</v>
      </c>
      <c r="L14" s="20">
        <v>2</v>
      </c>
      <c r="M14" s="20">
        <v>3</v>
      </c>
      <c r="N14" s="20">
        <v>3</v>
      </c>
      <c r="O14" s="20">
        <v>1</v>
      </c>
      <c r="P14" s="20">
        <v>3</v>
      </c>
      <c r="Q14" s="20">
        <v>2</v>
      </c>
      <c r="R14" s="20">
        <v>2</v>
      </c>
      <c r="S14" s="20">
        <v>1</v>
      </c>
      <c r="T14" s="20">
        <v>1</v>
      </c>
      <c r="U14" s="20">
        <v>2</v>
      </c>
      <c r="V14" s="20">
        <v>4</v>
      </c>
      <c r="W14" s="20">
        <v>2</v>
      </c>
      <c r="X14" s="20">
        <v>3</v>
      </c>
      <c r="Y14" s="20">
        <v>2</v>
      </c>
      <c r="Z14" s="20">
        <v>3</v>
      </c>
      <c r="AA14" s="20">
        <v>1</v>
      </c>
      <c r="AB14" s="16">
        <f t="shared" si="1"/>
        <v>2.2352941176470589</v>
      </c>
      <c r="AC14" s="20">
        <v>1</v>
      </c>
      <c r="AD14" s="20">
        <v>2</v>
      </c>
      <c r="AE14" s="20">
        <v>2</v>
      </c>
      <c r="AF14" s="20">
        <v>4</v>
      </c>
      <c r="AG14" s="20">
        <v>1</v>
      </c>
      <c r="AH14" s="20"/>
      <c r="AI14" s="15"/>
    </row>
    <row r="15" spans="2:35" ht="15.75" x14ac:dyDescent="0.3">
      <c r="B15" s="15" t="str">
        <f>BASE!$D$2</f>
        <v>ARQUITECTURA DE NEGOCIOS</v>
      </c>
      <c r="C15" s="15" t="s">
        <v>205</v>
      </c>
      <c r="D15" s="15" t="s">
        <v>211</v>
      </c>
      <c r="E15" s="15" t="s">
        <v>185</v>
      </c>
      <c r="F15" s="15" t="s">
        <v>224</v>
      </c>
      <c r="G15" s="15" t="s">
        <v>256</v>
      </c>
      <c r="H15" s="19" t="s">
        <v>186</v>
      </c>
      <c r="I15" s="15" t="s">
        <v>328</v>
      </c>
      <c r="J15" s="15" t="s">
        <v>325</v>
      </c>
      <c r="K15" s="20">
        <v>2</v>
      </c>
      <c r="L15" s="20">
        <v>2</v>
      </c>
      <c r="M15" s="20">
        <v>3</v>
      </c>
      <c r="N15" s="20">
        <v>3</v>
      </c>
      <c r="O15" s="20">
        <v>1</v>
      </c>
      <c r="P15" s="20">
        <v>2</v>
      </c>
      <c r="Q15" s="20">
        <v>2</v>
      </c>
      <c r="R15" s="20">
        <v>2</v>
      </c>
      <c r="S15" s="20">
        <v>1</v>
      </c>
      <c r="T15" s="20">
        <v>1</v>
      </c>
      <c r="U15" s="20">
        <v>2</v>
      </c>
      <c r="V15" s="20">
        <v>3</v>
      </c>
      <c r="W15" s="20">
        <v>2</v>
      </c>
      <c r="X15" s="20">
        <v>3</v>
      </c>
      <c r="Y15" s="20">
        <v>3</v>
      </c>
      <c r="Z15" s="20">
        <v>2</v>
      </c>
      <c r="AA15" s="20">
        <v>1</v>
      </c>
      <c r="AB15" s="16">
        <f t="shared" si="1"/>
        <v>2.0588235294117645</v>
      </c>
      <c r="AC15" s="20">
        <v>1</v>
      </c>
      <c r="AD15" s="20">
        <v>3</v>
      </c>
      <c r="AE15" s="20">
        <v>3</v>
      </c>
      <c r="AF15" s="20">
        <v>3</v>
      </c>
      <c r="AG15" s="20">
        <v>1</v>
      </c>
      <c r="AH15" s="20"/>
      <c r="AI15" s="15"/>
    </row>
    <row r="16" spans="2:35" ht="15.75" x14ac:dyDescent="0.3">
      <c r="B16" s="15" t="str">
        <f>BASE!$D$2</f>
        <v>ARQUITECTURA DE NEGOCIOS</v>
      </c>
      <c r="C16" s="15" t="s">
        <v>207</v>
      </c>
      <c r="D16" s="15" t="s">
        <v>213</v>
      </c>
      <c r="E16" s="15" t="s">
        <v>192</v>
      </c>
      <c r="F16" s="15" t="s">
        <v>204</v>
      </c>
      <c r="G16" s="15" t="s">
        <v>210</v>
      </c>
      <c r="H16" s="19" t="s">
        <v>185</v>
      </c>
      <c r="I16" s="15"/>
      <c r="J16" s="15" t="s">
        <v>325</v>
      </c>
      <c r="K16" s="20">
        <v>3</v>
      </c>
      <c r="L16" s="20">
        <v>4</v>
      </c>
      <c r="M16" s="20">
        <v>3</v>
      </c>
      <c r="N16" s="20">
        <v>4</v>
      </c>
      <c r="O16" s="20">
        <v>2</v>
      </c>
      <c r="P16" s="20">
        <v>2</v>
      </c>
      <c r="Q16" s="20">
        <v>2</v>
      </c>
      <c r="R16" s="20">
        <v>4</v>
      </c>
      <c r="S16" s="20">
        <v>1</v>
      </c>
      <c r="T16" s="20">
        <v>2</v>
      </c>
      <c r="U16" s="20">
        <v>3</v>
      </c>
      <c r="V16" s="20">
        <v>4</v>
      </c>
      <c r="W16" s="20">
        <v>3</v>
      </c>
      <c r="X16" s="20">
        <v>4</v>
      </c>
      <c r="Y16" s="20">
        <v>4</v>
      </c>
      <c r="Z16" s="20">
        <v>3</v>
      </c>
      <c r="AA16" s="20">
        <v>2</v>
      </c>
      <c r="AB16" s="16">
        <f t="shared" si="1"/>
        <v>2.9411764705882355</v>
      </c>
      <c r="AC16" s="20">
        <v>2</v>
      </c>
      <c r="AD16" s="20">
        <v>4</v>
      </c>
      <c r="AE16" s="20">
        <v>4</v>
      </c>
      <c r="AF16" s="20">
        <v>4</v>
      </c>
      <c r="AG16" s="20">
        <v>2</v>
      </c>
      <c r="AH16" s="20"/>
      <c r="AI16" s="15"/>
    </row>
    <row r="17" spans="2:35" ht="15.75" x14ac:dyDescent="0.3">
      <c r="B17" s="15" t="str">
        <f>BASE!$D$2</f>
        <v>ARQUITECTURA DE NEGOCIOS</v>
      </c>
      <c r="C17" s="15" t="s">
        <v>205</v>
      </c>
      <c r="D17" s="15" t="s">
        <v>211</v>
      </c>
      <c r="E17" s="15" t="s">
        <v>185</v>
      </c>
      <c r="F17" s="15" t="s">
        <v>225</v>
      </c>
      <c r="G17" s="15" t="s">
        <v>257</v>
      </c>
      <c r="H17" s="19" t="s">
        <v>186</v>
      </c>
      <c r="I17" s="15" t="s">
        <v>328</v>
      </c>
      <c r="J17" s="15" t="s">
        <v>325</v>
      </c>
      <c r="K17" s="20">
        <v>3</v>
      </c>
      <c r="L17" s="20">
        <v>3</v>
      </c>
      <c r="M17" s="20">
        <v>3</v>
      </c>
      <c r="N17" s="20">
        <v>3</v>
      </c>
      <c r="O17" s="20">
        <v>2</v>
      </c>
      <c r="P17" s="20">
        <v>3</v>
      </c>
      <c r="Q17" s="20">
        <v>2</v>
      </c>
      <c r="R17" s="20">
        <v>2</v>
      </c>
      <c r="S17" s="20">
        <v>1</v>
      </c>
      <c r="T17" s="20">
        <v>2</v>
      </c>
      <c r="U17" s="20">
        <v>2</v>
      </c>
      <c r="V17" s="20">
        <v>3</v>
      </c>
      <c r="W17" s="20">
        <v>2</v>
      </c>
      <c r="X17" s="20">
        <v>2</v>
      </c>
      <c r="Y17" s="20">
        <v>2</v>
      </c>
      <c r="Z17" s="20">
        <v>2</v>
      </c>
      <c r="AA17" s="20">
        <v>1</v>
      </c>
      <c r="AB17" s="16">
        <f t="shared" si="1"/>
        <v>2.2352941176470589</v>
      </c>
      <c r="AC17" s="20">
        <v>2</v>
      </c>
      <c r="AD17" s="20">
        <v>3</v>
      </c>
      <c r="AE17" s="20">
        <v>3</v>
      </c>
      <c r="AF17" s="20">
        <v>3</v>
      </c>
      <c r="AG17" s="20">
        <v>2</v>
      </c>
      <c r="AH17" s="20"/>
      <c r="AI17" s="15"/>
    </row>
    <row r="18" spans="2:35" ht="15.75" x14ac:dyDescent="0.3">
      <c r="B18" s="15" t="str">
        <f>BASE!$D$2</f>
        <v>ARQUITECTURA DE NEGOCIOS</v>
      </c>
      <c r="C18" s="15" t="s">
        <v>205</v>
      </c>
      <c r="D18" s="15" t="s">
        <v>211</v>
      </c>
      <c r="E18" s="15" t="s">
        <v>185</v>
      </c>
      <c r="F18" s="15" t="s">
        <v>226</v>
      </c>
      <c r="G18" s="15" t="s">
        <v>258</v>
      </c>
      <c r="H18" s="19" t="s">
        <v>186</v>
      </c>
      <c r="I18" s="15" t="s">
        <v>328</v>
      </c>
      <c r="J18" s="15" t="s">
        <v>325</v>
      </c>
      <c r="K18" s="20">
        <v>2</v>
      </c>
      <c r="L18" s="20">
        <v>2</v>
      </c>
      <c r="M18" s="20">
        <v>3</v>
      </c>
      <c r="N18" s="20">
        <v>2</v>
      </c>
      <c r="O18" s="20">
        <v>2</v>
      </c>
      <c r="P18" s="20">
        <v>3</v>
      </c>
      <c r="Q18" s="20">
        <v>2</v>
      </c>
      <c r="R18" s="20">
        <v>2</v>
      </c>
      <c r="S18" s="20">
        <v>1</v>
      </c>
      <c r="T18" s="20">
        <v>1</v>
      </c>
      <c r="U18" s="20">
        <v>2</v>
      </c>
      <c r="V18" s="20">
        <v>3</v>
      </c>
      <c r="W18" s="20">
        <v>2</v>
      </c>
      <c r="X18" s="20">
        <v>3</v>
      </c>
      <c r="Y18" s="20">
        <v>2</v>
      </c>
      <c r="Z18" s="20">
        <v>2</v>
      </c>
      <c r="AA18" s="20">
        <v>2</v>
      </c>
      <c r="AB18" s="16">
        <f t="shared" si="1"/>
        <v>2.1176470588235294</v>
      </c>
      <c r="AC18" s="20">
        <v>1</v>
      </c>
      <c r="AD18" s="20">
        <v>3</v>
      </c>
      <c r="AE18" s="20">
        <v>2</v>
      </c>
      <c r="AF18" s="20">
        <v>3</v>
      </c>
      <c r="AG18" s="20">
        <v>1</v>
      </c>
      <c r="AH18" s="20"/>
      <c r="AI18" s="15"/>
    </row>
    <row r="19" spans="2:35" ht="15.75" x14ac:dyDescent="0.3">
      <c r="B19" s="15" t="str">
        <f>BASE!$D$2</f>
        <v>ARQUITECTURA DE NEGOCIOS</v>
      </c>
      <c r="C19" s="15" t="s">
        <v>204</v>
      </c>
      <c r="D19" s="15" t="s">
        <v>210</v>
      </c>
      <c r="E19" s="15" t="s">
        <v>185</v>
      </c>
      <c r="F19" s="15" t="s">
        <v>227</v>
      </c>
      <c r="G19" s="15" t="s">
        <v>259</v>
      </c>
      <c r="H19" s="19" t="s">
        <v>186</v>
      </c>
      <c r="I19" s="15" t="s">
        <v>329</v>
      </c>
      <c r="J19" s="15" t="s">
        <v>325</v>
      </c>
      <c r="K19" s="20">
        <v>3</v>
      </c>
      <c r="L19" s="20">
        <v>2</v>
      </c>
      <c r="M19" s="20">
        <v>3</v>
      </c>
      <c r="N19" s="20">
        <v>2</v>
      </c>
      <c r="O19" s="20">
        <v>2</v>
      </c>
      <c r="P19" s="20">
        <v>3</v>
      </c>
      <c r="Q19" s="20">
        <v>2</v>
      </c>
      <c r="R19" s="20">
        <v>2</v>
      </c>
      <c r="S19" s="20">
        <v>1</v>
      </c>
      <c r="T19" s="20">
        <v>1</v>
      </c>
      <c r="U19" s="20">
        <v>3</v>
      </c>
      <c r="V19" s="20">
        <v>3</v>
      </c>
      <c r="W19" s="20">
        <v>2</v>
      </c>
      <c r="X19" s="20">
        <v>3</v>
      </c>
      <c r="Y19" s="20">
        <v>3</v>
      </c>
      <c r="Z19" s="20">
        <v>3</v>
      </c>
      <c r="AA19" s="20">
        <v>2</v>
      </c>
      <c r="AB19" s="16">
        <f t="shared" si="1"/>
        <v>2.3529411764705883</v>
      </c>
      <c r="AC19" s="20">
        <v>1</v>
      </c>
      <c r="AD19" s="20">
        <v>3</v>
      </c>
      <c r="AE19" s="20">
        <v>2</v>
      </c>
      <c r="AF19" s="20">
        <v>4</v>
      </c>
      <c r="AG19" s="20">
        <v>1</v>
      </c>
      <c r="AH19" s="20"/>
      <c r="AI19" s="15"/>
    </row>
    <row r="20" spans="2:35" ht="15.75" x14ac:dyDescent="0.3">
      <c r="B20" s="15" t="str">
        <f>BASE!$D$2</f>
        <v>ARQUITECTURA DE NEGOCIOS</v>
      </c>
      <c r="C20" s="15" t="s">
        <v>206</v>
      </c>
      <c r="D20" s="15" t="s">
        <v>212</v>
      </c>
      <c r="E20" s="15" t="s">
        <v>185</v>
      </c>
      <c r="F20" s="15" t="s">
        <v>228</v>
      </c>
      <c r="G20" s="15" t="s">
        <v>260</v>
      </c>
      <c r="H20" s="19" t="s">
        <v>186</v>
      </c>
      <c r="I20" s="15" t="s">
        <v>328</v>
      </c>
      <c r="J20" s="15" t="s">
        <v>325</v>
      </c>
      <c r="K20" s="20">
        <v>3</v>
      </c>
      <c r="L20" s="20">
        <v>2</v>
      </c>
      <c r="M20" s="20">
        <v>2</v>
      </c>
      <c r="N20" s="20">
        <v>3</v>
      </c>
      <c r="O20" s="20">
        <v>2</v>
      </c>
      <c r="P20" s="20">
        <v>3</v>
      </c>
      <c r="Q20" s="20">
        <v>2</v>
      </c>
      <c r="R20" s="20">
        <v>3</v>
      </c>
      <c r="S20" s="20">
        <v>1</v>
      </c>
      <c r="T20" s="20">
        <v>1</v>
      </c>
      <c r="U20" s="20">
        <v>3</v>
      </c>
      <c r="V20" s="20">
        <v>3</v>
      </c>
      <c r="W20" s="20">
        <v>2</v>
      </c>
      <c r="X20" s="20">
        <v>3</v>
      </c>
      <c r="Y20" s="20">
        <v>4</v>
      </c>
      <c r="Z20" s="20">
        <v>3</v>
      </c>
      <c r="AA20" s="20">
        <v>1</v>
      </c>
      <c r="AB20" s="16">
        <f t="shared" si="1"/>
        <v>2.4117647058823528</v>
      </c>
      <c r="AC20" s="20">
        <v>1</v>
      </c>
      <c r="AD20" s="20">
        <v>3</v>
      </c>
      <c r="AE20" s="20">
        <v>3</v>
      </c>
      <c r="AF20" s="20">
        <v>4</v>
      </c>
      <c r="AG20" s="20">
        <v>1</v>
      </c>
      <c r="AH20" s="20"/>
      <c r="AI20" s="15"/>
    </row>
    <row r="21" spans="2:35" ht="15.75" x14ac:dyDescent="0.3">
      <c r="B21" s="15" t="str">
        <f>BASE!$D$2</f>
        <v>ARQUITECTURA DE NEGOCIOS</v>
      </c>
      <c r="C21" s="15" t="s">
        <v>206</v>
      </c>
      <c r="D21" s="15" t="s">
        <v>212</v>
      </c>
      <c r="E21" s="15" t="s">
        <v>185</v>
      </c>
      <c r="F21" s="15" t="s">
        <v>229</v>
      </c>
      <c r="G21" s="15" t="s">
        <v>261</v>
      </c>
      <c r="H21" s="19" t="s">
        <v>186</v>
      </c>
      <c r="I21" s="15" t="s">
        <v>329</v>
      </c>
      <c r="J21" s="15" t="s">
        <v>325</v>
      </c>
      <c r="K21" s="20">
        <v>2</v>
      </c>
      <c r="L21" s="20">
        <v>2</v>
      </c>
      <c r="M21" s="20">
        <v>2</v>
      </c>
      <c r="N21" s="20">
        <v>2</v>
      </c>
      <c r="O21" s="20">
        <v>1</v>
      </c>
      <c r="P21" s="20">
        <v>2</v>
      </c>
      <c r="Q21" s="20">
        <v>1</v>
      </c>
      <c r="R21" s="20">
        <v>2</v>
      </c>
      <c r="S21" s="20">
        <v>1</v>
      </c>
      <c r="T21" s="20">
        <v>1</v>
      </c>
      <c r="U21" s="20">
        <v>2</v>
      </c>
      <c r="V21" s="20">
        <v>2</v>
      </c>
      <c r="W21" s="20">
        <v>1</v>
      </c>
      <c r="X21" s="20">
        <v>2</v>
      </c>
      <c r="Y21" s="20">
        <v>2</v>
      </c>
      <c r="Z21" s="20">
        <v>2</v>
      </c>
      <c r="AA21" s="20">
        <v>1</v>
      </c>
      <c r="AB21" s="16">
        <f t="shared" si="1"/>
        <v>1.6470588235294117</v>
      </c>
      <c r="AC21" s="20">
        <v>1</v>
      </c>
      <c r="AD21" s="20">
        <v>2</v>
      </c>
      <c r="AE21" s="20">
        <v>2</v>
      </c>
      <c r="AF21" s="20">
        <v>3</v>
      </c>
      <c r="AG21" s="20">
        <v>1</v>
      </c>
      <c r="AH21" s="20"/>
      <c r="AI21" s="15"/>
    </row>
    <row r="22" spans="2:35" ht="15.75" x14ac:dyDescent="0.3">
      <c r="B22" s="15" t="str">
        <f>BASE!$D$2</f>
        <v>ARQUITECTURA DE NEGOCIOS</v>
      </c>
      <c r="C22" s="15" t="s">
        <v>206</v>
      </c>
      <c r="D22" s="15" t="s">
        <v>212</v>
      </c>
      <c r="E22" s="15" t="s">
        <v>185</v>
      </c>
      <c r="F22" s="15" t="s">
        <v>230</v>
      </c>
      <c r="G22" s="15" t="s">
        <v>262</v>
      </c>
      <c r="H22" s="19" t="s">
        <v>186</v>
      </c>
      <c r="I22" s="15" t="s">
        <v>328</v>
      </c>
      <c r="J22" s="15" t="s">
        <v>325</v>
      </c>
      <c r="K22" s="20">
        <v>4</v>
      </c>
      <c r="L22" s="20">
        <v>2</v>
      </c>
      <c r="M22" s="20">
        <v>2</v>
      </c>
      <c r="N22" s="20">
        <v>4</v>
      </c>
      <c r="O22" s="20">
        <v>2</v>
      </c>
      <c r="P22" s="20">
        <v>4</v>
      </c>
      <c r="Q22" s="20">
        <v>2</v>
      </c>
      <c r="R22" s="20">
        <v>3</v>
      </c>
      <c r="S22" s="20">
        <v>2</v>
      </c>
      <c r="T22" s="20">
        <v>1</v>
      </c>
      <c r="U22" s="20">
        <v>2</v>
      </c>
      <c r="V22" s="20">
        <v>2</v>
      </c>
      <c r="W22" s="20">
        <v>1</v>
      </c>
      <c r="X22" s="20">
        <v>3</v>
      </c>
      <c r="Y22" s="20">
        <v>4</v>
      </c>
      <c r="Z22" s="20">
        <v>2</v>
      </c>
      <c r="AA22" s="20">
        <v>1</v>
      </c>
      <c r="AB22" s="16">
        <f t="shared" si="1"/>
        <v>2.4117647058823528</v>
      </c>
      <c r="AC22" s="20">
        <v>1</v>
      </c>
      <c r="AD22" s="20">
        <v>3</v>
      </c>
      <c r="AE22" s="20">
        <v>3</v>
      </c>
      <c r="AF22" s="20">
        <v>4</v>
      </c>
      <c r="AG22" s="20">
        <v>1</v>
      </c>
      <c r="AH22" s="20"/>
      <c r="AI22" s="15"/>
    </row>
    <row r="23" spans="2:35" ht="15.75" x14ac:dyDescent="0.3">
      <c r="B23" s="15" t="str">
        <f>BASE!$D$2</f>
        <v>ARQUITECTURA DE NEGOCIOS</v>
      </c>
      <c r="C23" s="15" t="s">
        <v>205</v>
      </c>
      <c r="D23" s="15" t="s">
        <v>211</v>
      </c>
      <c r="E23" s="15" t="s">
        <v>185</v>
      </c>
      <c r="F23" s="15" t="s">
        <v>231</v>
      </c>
      <c r="G23" s="15" t="s">
        <v>263</v>
      </c>
      <c r="H23" s="19" t="s">
        <v>186</v>
      </c>
      <c r="I23" s="15" t="s">
        <v>328</v>
      </c>
      <c r="J23" s="15" t="s">
        <v>325</v>
      </c>
      <c r="K23" s="20">
        <v>3</v>
      </c>
      <c r="L23" s="20">
        <v>3</v>
      </c>
      <c r="M23" s="20">
        <v>3</v>
      </c>
      <c r="N23" s="20">
        <v>3</v>
      </c>
      <c r="O23" s="20">
        <v>2</v>
      </c>
      <c r="P23" s="20">
        <v>3</v>
      </c>
      <c r="Q23" s="20">
        <v>2</v>
      </c>
      <c r="R23" s="20">
        <v>2</v>
      </c>
      <c r="S23" s="20">
        <v>1</v>
      </c>
      <c r="T23" s="20">
        <v>2</v>
      </c>
      <c r="U23" s="20">
        <v>2</v>
      </c>
      <c r="V23" s="20">
        <v>3</v>
      </c>
      <c r="W23" s="20">
        <v>3</v>
      </c>
      <c r="X23" s="20">
        <v>3</v>
      </c>
      <c r="Y23" s="20">
        <v>2</v>
      </c>
      <c r="Z23" s="20">
        <v>3</v>
      </c>
      <c r="AA23" s="20">
        <v>3</v>
      </c>
      <c r="AB23" s="16">
        <f t="shared" si="1"/>
        <v>2.5294117647058822</v>
      </c>
      <c r="AC23" s="20">
        <v>2</v>
      </c>
      <c r="AD23" s="20">
        <v>3</v>
      </c>
      <c r="AE23" s="20">
        <v>3</v>
      </c>
      <c r="AF23" s="20">
        <v>3</v>
      </c>
      <c r="AG23" s="20">
        <v>2</v>
      </c>
      <c r="AH23" s="20"/>
      <c r="AI23" s="15"/>
    </row>
    <row r="24" spans="2:35" ht="15.75" x14ac:dyDescent="0.3">
      <c r="B24" s="15" t="str">
        <f>BASE!$D$2</f>
        <v>ARQUITECTURA DE NEGOCIOS</v>
      </c>
      <c r="C24" s="15" t="s">
        <v>206</v>
      </c>
      <c r="D24" s="15" t="s">
        <v>212</v>
      </c>
      <c r="E24" s="15" t="s">
        <v>185</v>
      </c>
      <c r="F24" s="15" t="s">
        <v>232</v>
      </c>
      <c r="G24" s="15" t="s">
        <v>264</v>
      </c>
      <c r="H24" s="19" t="s">
        <v>186</v>
      </c>
      <c r="I24" s="15" t="s">
        <v>328</v>
      </c>
      <c r="J24" s="15" t="s">
        <v>325</v>
      </c>
      <c r="K24" s="20">
        <v>4</v>
      </c>
      <c r="L24" s="20">
        <v>3</v>
      </c>
      <c r="M24" s="20">
        <v>3</v>
      </c>
      <c r="N24" s="20">
        <v>3</v>
      </c>
      <c r="O24" s="20">
        <v>2</v>
      </c>
      <c r="P24" s="20">
        <v>3</v>
      </c>
      <c r="Q24" s="20">
        <v>2</v>
      </c>
      <c r="R24" s="20">
        <v>2</v>
      </c>
      <c r="S24" s="20">
        <v>1</v>
      </c>
      <c r="T24" s="20">
        <v>1</v>
      </c>
      <c r="U24" s="20">
        <v>3</v>
      </c>
      <c r="V24" s="20">
        <v>3</v>
      </c>
      <c r="W24" s="20">
        <v>2</v>
      </c>
      <c r="X24" s="20">
        <v>3</v>
      </c>
      <c r="Y24" s="20">
        <v>4</v>
      </c>
      <c r="Z24" s="20">
        <v>3</v>
      </c>
      <c r="AA24" s="20">
        <v>1</v>
      </c>
      <c r="AB24" s="16">
        <f t="shared" si="1"/>
        <v>2.5294117647058822</v>
      </c>
      <c r="AC24" s="20">
        <v>2</v>
      </c>
      <c r="AD24" s="20">
        <v>3</v>
      </c>
      <c r="AE24" s="20">
        <v>3</v>
      </c>
      <c r="AF24" s="20">
        <v>3</v>
      </c>
      <c r="AG24" s="20">
        <v>2</v>
      </c>
      <c r="AH24" s="20"/>
      <c r="AI24" s="15"/>
    </row>
    <row r="25" spans="2:35" ht="15.75" x14ac:dyDescent="0.3">
      <c r="B25" s="15" t="str">
        <f>BASE!$D$2</f>
        <v>ARQUITECTURA DE NEGOCIOS</v>
      </c>
      <c r="C25" s="15" t="s">
        <v>205</v>
      </c>
      <c r="D25" s="15" t="s">
        <v>211</v>
      </c>
      <c r="E25" s="15" t="s">
        <v>185</v>
      </c>
      <c r="F25" s="15" t="s">
        <v>233</v>
      </c>
      <c r="G25" s="15" t="s">
        <v>265</v>
      </c>
      <c r="H25" s="19" t="s">
        <v>186</v>
      </c>
      <c r="I25" s="15" t="s">
        <v>328</v>
      </c>
      <c r="J25" s="15" t="s">
        <v>325</v>
      </c>
      <c r="K25" s="20">
        <v>2</v>
      </c>
      <c r="L25" s="20">
        <v>2</v>
      </c>
      <c r="M25" s="20">
        <v>2</v>
      </c>
      <c r="N25" s="20">
        <v>2</v>
      </c>
      <c r="O25" s="20">
        <v>2</v>
      </c>
      <c r="P25" s="20">
        <v>2</v>
      </c>
      <c r="Q25" s="20">
        <v>2</v>
      </c>
      <c r="R25" s="20">
        <v>3</v>
      </c>
      <c r="S25" s="20">
        <v>1</v>
      </c>
      <c r="T25" s="20">
        <v>1</v>
      </c>
      <c r="U25" s="20">
        <v>2</v>
      </c>
      <c r="V25" s="20">
        <v>3</v>
      </c>
      <c r="W25" s="20">
        <v>2</v>
      </c>
      <c r="X25" s="20">
        <v>3</v>
      </c>
      <c r="Y25" s="20">
        <v>3</v>
      </c>
      <c r="Z25" s="20">
        <v>3</v>
      </c>
      <c r="AA25" s="20">
        <v>2</v>
      </c>
      <c r="AB25" s="16">
        <f t="shared" si="1"/>
        <v>2.1764705882352939</v>
      </c>
      <c r="AC25" s="20">
        <v>1</v>
      </c>
      <c r="AD25" s="20">
        <v>3</v>
      </c>
      <c r="AE25" s="20">
        <v>3</v>
      </c>
      <c r="AF25" s="20">
        <v>4</v>
      </c>
      <c r="AG25" s="20">
        <v>1</v>
      </c>
      <c r="AH25" s="20"/>
      <c r="AI25" s="15"/>
    </row>
    <row r="26" spans="2:35" ht="15.75" x14ac:dyDescent="0.3">
      <c r="B26" s="15" t="str">
        <f>BASE!$D$2</f>
        <v>ARQUITECTURA DE NEGOCIOS</v>
      </c>
      <c r="C26" s="15" t="s">
        <v>204</v>
      </c>
      <c r="D26" s="15" t="s">
        <v>210</v>
      </c>
      <c r="E26" s="15" t="s">
        <v>185</v>
      </c>
      <c r="F26" s="15" t="s">
        <v>234</v>
      </c>
      <c r="G26" s="15" t="s">
        <v>266</v>
      </c>
      <c r="H26" s="19" t="s">
        <v>186</v>
      </c>
      <c r="I26" s="15" t="s">
        <v>328</v>
      </c>
      <c r="J26" s="15" t="s">
        <v>325</v>
      </c>
      <c r="K26" s="20">
        <v>3</v>
      </c>
      <c r="L26" s="20">
        <v>3</v>
      </c>
      <c r="M26" s="20">
        <v>3</v>
      </c>
      <c r="N26" s="20">
        <v>4</v>
      </c>
      <c r="O26" s="20">
        <v>2</v>
      </c>
      <c r="P26" s="20">
        <v>3</v>
      </c>
      <c r="Q26" s="20">
        <v>2</v>
      </c>
      <c r="R26" s="20">
        <v>3</v>
      </c>
      <c r="S26" s="20">
        <v>1</v>
      </c>
      <c r="T26" s="20">
        <v>2</v>
      </c>
      <c r="U26" s="20">
        <v>3</v>
      </c>
      <c r="V26" s="20">
        <v>3</v>
      </c>
      <c r="W26" s="20">
        <v>1</v>
      </c>
      <c r="X26" s="20">
        <v>3</v>
      </c>
      <c r="Y26" s="20">
        <v>3</v>
      </c>
      <c r="Z26" s="20">
        <v>3</v>
      </c>
      <c r="AA26" s="20">
        <v>1</v>
      </c>
      <c r="AB26" s="16">
        <f t="shared" si="1"/>
        <v>2.5294117647058822</v>
      </c>
      <c r="AC26" s="20">
        <v>2</v>
      </c>
      <c r="AD26" s="20">
        <v>3</v>
      </c>
      <c r="AE26" s="20">
        <v>4</v>
      </c>
      <c r="AF26" s="20">
        <v>4</v>
      </c>
      <c r="AG26" s="20">
        <v>2</v>
      </c>
      <c r="AH26" s="20"/>
      <c r="AI26" s="15"/>
    </row>
    <row r="27" spans="2:35" ht="15.75" x14ac:dyDescent="0.3">
      <c r="B27" s="15" t="str">
        <f>BASE!$D$2</f>
        <v>ARQUITECTURA DE NEGOCIOS</v>
      </c>
      <c r="C27" s="15" t="s">
        <v>205</v>
      </c>
      <c r="D27" s="15" t="s">
        <v>211</v>
      </c>
      <c r="E27" s="15" t="s">
        <v>185</v>
      </c>
      <c r="F27" s="15" t="s">
        <v>235</v>
      </c>
      <c r="G27" s="15" t="s">
        <v>267</v>
      </c>
      <c r="H27" s="19" t="s">
        <v>186</v>
      </c>
      <c r="I27" s="15" t="s">
        <v>329</v>
      </c>
      <c r="J27" s="15" t="s">
        <v>325</v>
      </c>
      <c r="K27" s="20">
        <v>2</v>
      </c>
      <c r="L27" s="20">
        <v>2</v>
      </c>
      <c r="M27" s="20">
        <v>2</v>
      </c>
      <c r="N27" s="20">
        <v>2</v>
      </c>
      <c r="O27" s="20">
        <v>1</v>
      </c>
      <c r="P27" s="20">
        <v>2</v>
      </c>
      <c r="Q27" s="20">
        <v>2</v>
      </c>
      <c r="R27" s="20">
        <v>2</v>
      </c>
      <c r="S27" s="20">
        <v>1</v>
      </c>
      <c r="T27" s="20">
        <v>1</v>
      </c>
      <c r="U27" s="20">
        <v>2</v>
      </c>
      <c r="V27" s="20">
        <v>2</v>
      </c>
      <c r="W27" s="20">
        <v>1</v>
      </c>
      <c r="X27" s="20">
        <v>2</v>
      </c>
      <c r="Y27" s="20">
        <v>2</v>
      </c>
      <c r="Z27" s="20">
        <v>2</v>
      </c>
      <c r="AA27" s="20">
        <v>1</v>
      </c>
      <c r="AB27" s="16">
        <f t="shared" si="1"/>
        <v>1.7058823529411764</v>
      </c>
      <c r="AC27" s="20">
        <v>1</v>
      </c>
      <c r="AD27" s="20">
        <v>2</v>
      </c>
      <c r="AE27" s="20">
        <v>2</v>
      </c>
      <c r="AF27" s="20">
        <v>3</v>
      </c>
      <c r="AG27" s="20">
        <v>1</v>
      </c>
      <c r="AH27" s="20"/>
      <c r="AI27" s="15"/>
    </row>
    <row r="28" spans="2:35" ht="15.75" x14ac:dyDescent="0.3">
      <c r="B28" s="15" t="str">
        <f>BASE!$D$2</f>
        <v>ARQUITECTURA DE NEGOCIOS</v>
      </c>
      <c r="C28" s="15" t="s">
        <v>206</v>
      </c>
      <c r="D28" s="15" t="s">
        <v>212</v>
      </c>
      <c r="E28" s="15" t="s">
        <v>185</v>
      </c>
      <c r="F28" s="15" t="s">
        <v>236</v>
      </c>
      <c r="G28" s="15" t="s">
        <v>268</v>
      </c>
      <c r="H28" s="19" t="s">
        <v>186</v>
      </c>
      <c r="I28" s="15" t="s">
        <v>328</v>
      </c>
      <c r="J28" s="15" t="s">
        <v>325</v>
      </c>
      <c r="K28" s="20">
        <v>4</v>
      </c>
      <c r="L28" s="20">
        <v>3</v>
      </c>
      <c r="M28" s="20">
        <v>3</v>
      </c>
      <c r="N28" s="20">
        <v>4</v>
      </c>
      <c r="O28" s="20">
        <v>2</v>
      </c>
      <c r="P28" s="20">
        <v>4</v>
      </c>
      <c r="Q28" s="20">
        <v>2</v>
      </c>
      <c r="R28" s="20">
        <v>4</v>
      </c>
      <c r="S28" s="20">
        <v>2</v>
      </c>
      <c r="T28" s="20">
        <v>2</v>
      </c>
      <c r="U28" s="20">
        <v>3</v>
      </c>
      <c r="V28" s="20">
        <v>4</v>
      </c>
      <c r="W28" s="20">
        <v>2</v>
      </c>
      <c r="X28" s="20">
        <v>3</v>
      </c>
      <c r="Y28" s="20">
        <v>4</v>
      </c>
      <c r="Z28" s="20">
        <v>3</v>
      </c>
      <c r="AA28" s="20">
        <v>1</v>
      </c>
      <c r="AB28" s="16">
        <f t="shared" si="1"/>
        <v>2.9411764705882355</v>
      </c>
      <c r="AC28" s="20">
        <v>2</v>
      </c>
      <c r="AD28" s="20">
        <v>3</v>
      </c>
      <c r="AE28" s="20">
        <v>4</v>
      </c>
      <c r="AF28" s="20">
        <v>4</v>
      </c>
      <c r="AG28" s="20">
        <v>2</v>
      </c>
      <c r="AH28" s="20"/>
      <c r="AI28" s="15"/>
    </row>
    <row r="29" spans="2:35" ht="15.75" x14ac:dyDescent="0.3">
      <c r="B29" s="15" t="str">
        <f>BASE!$D$2</f>
        <v>ARQUITECTURA DE NEGOCIOS</v>
      </c>
      <c r="C29" s="15" t="s">
        <v>204</v>
      </c>
      <c r="D29" s="15" t="s">
        <v>210</v>
      </c>
      <c r="E29" s="15" t="s">
        <v>185</v>
      </c>
      <c r="F29" s="15" t="s">
        <v>237</v>
      </c>
      <c r="G29" s="15" t="s">
        <v>269</v>
      </c>
      <c r="H29" s="19" t="s">
        <v>186</v>
      </c>
      <c r="I29" s="15"/>
      <c r="J29" s="15" t="s">
        <v>325</v>
      </c>
      <c r="K29" s="20">
        <v>3</v>
      </c>
      <c r="L29" s="20">
        <v>2</v>
      </c>
      <c r="M29" s="20">
        <v>2</v>
      </c>
      <c r="N29" s="20">
        <v>3</v>
      </c>
      <c r="O29" s="20">
        <v>2</v>
      </c>
      <c r="P29" s="20">
        <v>2</v>
      </c>
      <c r="Q29" s="20">
        <v>1</v>
      </c>
      <c r="R29" s="20">
        <v>3</v>
      </c>
      <c r="S29" s="20">
        <v>1</v>
      </c>
      <c r="T29" s="20">
        <v>1</v>
      </c>
      <c r="U29" s="20">
        <v>3</v>
      </c>
      <c r="V29" s="20">
        <v>3</v>
      </c>
      <c r="W29" s="20">
        <v>1</v>
      </c>
      <c r="X29" s="20">
        <v>3</v>
      </c>
      <c r="Y29" s="20">
        <v>3</v>
      </c>
      <c r="Z29" s="20">
        <v>2</v>
      </c>
      <c r="AA29" s="20">
        <v>1</v>
      </c>
      <c r="AB29" s="16">
        <f t="shared" si="1"/>
        <v>2.1176470588235294</v>
      </c>
      <c r="AC29" s="20">
        <v>1</v>
      </c>
      <c r="AD29" s="20">
        <v>3</v>
      </c>
      <c r="AE29" s="20">
        <v>3</v>
      </c>
      <c r="AF29" s="20">
        <v>4</v>
      </c>
      <c r="AG29" s="20">
        <v>1</v>
      </c>
      <c r="AH29" s="20"/>
      <c r="AI29" s="15"/>
    </row>
    <row r="30" spans="2:35" ht="15.75" x14ac:dyDescent="0.3">
      <c r="B30" s="15" t="str">
        <f>BASE!$D$2</f>
        <v>ARQUITECTURA DE NEGOCIOS</v>
      </c>
      <c r="C30" s="15" t="s">
        <v>205</v>
      </c>
      <c r="D30" s="15" t="s">
        <v>211</v>
      </c>
      <c r="E30" s="15" t="s">
        <v>185</v>
      </c>
      <c r="F30" s="15" t="s">
        <v>238</v>
      </c>
      <c r="G30" s="15" t="s">
        <v>270</v>
      </c>
      <c r="H30" s="19" t="s">
        <v>186</v>
      </c>
      <c r="I30" s="15" t="s">
        <v>328</v>
      </c>
      <c r="J30" s="15" t="s">
        <v>325</v>
      </c>
      <c r="K30" s="20">
        <v>2</v>
      </c>
      <c r="L30" s="20">
        <v>2</v>
      </c>
      <c r="M30" s="20">
        <v>3</v>
      </c>
      <c r="N30" s="20">
        <v>2</v>
      </c>
      <c r="O30" s="20">
        <v>2</v>
      </c>
      <c r="P30" s="20">
        <v>2</v>
      </c>
      <c r="Q30" s="20">
        <v>2</v>
      </c>
      <c r="R30" s="20">
        <v>3</v>
      </c>
      <c r="S30" s="20">
        <v>1</v>
      </c>
      <c r="T30" s="20">
        <v>1</v>
      </c>
      <c r="U30" s="20">
        <v>2</v>
      </c>
      <c r="V30" s="20">
        <v>3</v>
      </c>
      <c r="W30" s="20">
        <v>2</v>
      </c>
      <c r="X30" s="20">
        <v>2</v>
      </c>
      <c r="Y30" s="20">
        <v>3</v>
      </c>
      <c r="Z30" s="20">
        <v>2</v>
      </c>
      <c r="AA30" s="20">
        <v>1</v>
      </c>
      <c r="AB30" s="16">
        <f t="shared" si="1"/>
        <v>2.0588235294117645</v>
      </c>
      <c r="AC30" s="20">
        <v>1</v>
      </c>
      <c r="AD30" s="20">
        <v>3</v>
      </c>
      <c r="AE30" s="20">
        <v>3</v>
      </c>
      <c r="AF30" s="20">
        <v>3</v>
      </c>
      <c r="AG30" s="20">
        <v>1</v>
      </c>
      <c r="AH30" s="20"/>
      <c r="AI30" s="15"/>
    </row>
    <row r="31" spans="2:35" ht="15.75" x14ac:dyDescent="0.3">
      <c r="B31" s="15" t="str">
        <f>BASE!$D$2</f>
        <v>ARQUITECTURA DE NEGOCIOS</v>
      </c>
      <c r="C31" s="15" t="s">
        <v>206</v>
      </c>
      <c r="D31" s="15" t="s">
        <v>212</v>
      </c>
      <c r="E31" s="15" t="s">
        <v>185</v>
      </c>
      <c r="F31" s="15" t="s">
        <v>239</v>
      </c>
      <c r="G31" s="15" t="s">
        <v>271</v>
      </c>
      <c r="H31" s="19" t="s">
        <v>186</v>
      </c>
      <c r="I31" s="15"/>
      <c r="J31" s="15" t="s">
        <v>325</v>
      </c>
      <c r="K31" s="20">
        <v>3</v>
      </c>
      <c r="L31" s="20">
        <v>2</v>
      </c>
      <c r="M31" s="20">
        <v>2</v>
      </c>
      <c r="N31" s="20">
        <v>4</v>
      </c>
      <c r="O31" s="20">
        <v>2</v>
      </c>
      <c r="P31" s="20">
        <v>4</v>
      </c>
      <c r="Q31" s="20">
        <v>2</v>
      </c>
      <c r="R31" s="20">
        <v>3</v>
      </c>
      <c r="S31" s="20">
        <v>2</v>
      </c>
      <c r="T31" s="20">
        <v>1</v>
      </c>
      <c r="U31" s="20">
        <v>2</v>
      </c>
      <c r="V31" s="20">
        <v>2</v>
      </c>
      <c r="W31" s="20">
        <v>1</v>
      </c>
      <c r="X31" s="20">
        <v>2</v>
      </c>
      <c r="Y31" s="20">
        <v>4</v>
      </c>
      <c r="Z31" s="20">
        <v>2</v>
      </c>
      <c r="AA31" s="20">
        <v>1</v>
      </c>
      <c r="AB31" s="16">
        <f t="shared" si="1"/>
        <v>2.2941176470588234</v>
      </c>
      <c r="AC31" s="20">
        <v>1</v>
      </c>
      <c r="AD31" s="20">
        <v>4</v>
      </c>
      <c r="AE31" s="20">
        <v>3</v>
      </c>
      <c r="AF31" s="20">
        <v>4</v>
      </c>
      <c r="AG31" s="20">
        <v>1</v>
      </c>
      <c r="AH31" s="20"/>
      <c r="AI31" s="15"/>
    </row>
    <row r="32" spans="2:35" ht="15.75" x14ac:dyDescent="0.3">
      <c r="B32" s="15" t="str">
        <f>BASE!$D$2</f>
        <v>ARQUITECTURA DE NEGOCIOS</v>
      </c>
      <c r="C32" s="15" t="s">
        <v>204</v>
      </c>
      <c r="D32" s="15" t="s">
        <v>210</v>
      </c>
      <c r="E32" s="15" t="s">
        <v>185</v>
      </c>
      <c r="F32" s="15" t="s">
        <v>240</v>
      </c>
      <c r="G32" s="15" t="s">
        <v>272</v>
      </c>
      <c r="H32" s="19" t="s">
        <v>186</v>
      </c>
      <c r="I32" s="15" t="s">
        <v>329</v>
      </c>
      <c r="J32" s="15" t="s">
        <v>325</v>
      </c>
      <c r="K32" s="20">
        <v>3</v>
      </c>
      <c r="L32" s="20">
        <v>2</v>
      </c>
      <c r="M32" s="20">
        <v>3</v>
      </c>
      <c r="N32" s="20">
        <v>2</v>
      </c>
      <c r="O32" s="20">
        <v>2</v>
      </c>
      <c r="P32" s="20">
        <v>2</v>
      </c>
      <c r="Q32" s="20">
        <v>2</v>
      </c>
      <c r="R32" s="20">
        <v>3</v>
      </c>
      <c r="S32" s="20">
        <v>1</v>
      </c>
      <c r="T32" s="20">
        <v>1</v>
      </c>
      <c r="U32" s="20">
        <v>3</v>
      </c>
      <c r="V32" s="20">
        <v>3</v>
      </c>
      <c r="W32" s="20">
        <v>2</v>
      </c>
      <c r="X32" s="20">
        <v>3</v>
      </c>
      <c r="Y32" s="20">
        <v>2</v>
      </c>
      <c r="Z32" s="20">
        <v>3</v>
      </c>
      <c r="AA32" s="20">
        <v>2</v>
      </c>
      <c r="AB32" s="16">
        <f t="shared" si="1"/>
        <v>2.2941176470588234</v>
      </c>
      <c r="AC32" s="20">
        <v>1</v>
      </c>
      <c r="AD32" s="20">
        <v>3</v>
      </c>
      <c r="AE32" s="20">
        <v>2</v>
      </c>
      <c r="AF32" s="20">
        <v>4</v>
      </c>
      <c r="AG32" s="20">
        <v>1</v>
      </c>
      <c r="AH32" s="20"/>
      <c r="AI32" s="15"/>
    </row>
    <row r="33" spans="2:35" ht="15.75" x14ac:dyDescent="0.3">
      <c r="B33" s="15" t="str">
        <f>BASE!$D$2</f>
        <v>ARQUITECTURA DE NEGOCIOS</v>
      </c>
      <c r="C33" s="15" t="s">
        <v>206</v>
      </c>
      <c r="D33" s="15" t="s">
        <v>212</v>
      </c>
      <c r="E33" s="15" t="s">
        <v>185</v>
      </c>
      <c r="F33" s="15" t="s">
        <v>241</v>
      </c>
      <c r="G33" s="15" t="s">
        <v>273</v>
      </c>
      <c r="H33" s="19" t="s">
        <v>186</v>
      </c>
      <c r="I33" s="15" t="s">
        <v>328</v>
      </c>
      <c r="J33" s="15" t="s">
        <v>325</v>
      </c>
      <c r="K33" s="20">
        <v>3</v>
      </c>
      <c r="L33" s="20">
        <v>2</v>
      </c>
      <c r="M33" s="20">
        <v>3</v>
      </c>
      <c r="N33" s="20">
        <v>3</v>
      </c>
      <c r="O33" s="20">
        <v>1</v>
      </c>
      <c r="P33" s="20">
        <v>2</v>
      </c>
      <c r="Q33" s="20">
        <v>2</v>
      </c>
      <c r="R33" s="20">
        <v>2</v>
      </c>
      <c r="S33" s="20">
        <v>1</v>
      </c>
      <c r="T33" s="20">
        <v>1</v>
      </c>
      <c r="U33" s="20">
        <v>2</v>
      </c>
      <c r="V33" s="20">
        <v>2</v>
      </c>
      <c r="W33" s="20">
        <v>1</v>
      </c>
      <c r="X33" s="20">
        <v>2</v>
      </c>
      <c r="Y33" s="20">
        <v>3</v>
      </c>
      <c r="Z33" s="20">
        <v>2</v>
      </c>
      <c r="AA33" s="20">
        <v>1</v>
      </c>
      <c r="AB33" s="16">
        <f t="shared" si="1"/>
        <v>1.9411764705882353</v>
      </c>
      <c r="AC33" s="20">
        <v>1</v>
      </c>
      <c r="AD33" s="20">
        <v>2</v>
      </c>
      <c r="AE33" s="20">
        <v>2</v>
      </c>
      <c r="AF33" s="20">
        <v>3</v>
      </c>
      <c r="AG33" s="20">
        <v>1</v>
      </c>
      <c r="AH33" s="20"/>
      <c r="AI33" s="15"/>
    </row>
    <row r="34" spans="2:35" ht="15.75" x14ac:dyDescent="0.3">
      <c r="B34" s="15" t="str">
        <f>BASE!$D$2</f>
        <v>ARQUITECTURA DE NEGOCIOS</v>
      </c>
      <c r="C34" s="15" t="s">
        <v>206</v>
      </c>
      <c r="D34" s="15" t="s">
        <v>212</v>
      </c>
      <c r="E34" s="15" t="s">
        <v>185</v>
      </c>
      <c r="F34" s="15" t="s">
        <v>242</v>
      </c>
      <c r="G34" s="15" t="s">
        <v>274</v>
      </c>
      <c r="H34" s="19" t="s">
        <v>186</v>
      </c>
      <c r="I34" s="15" t="s">
        <v>329</v>
      </c>
      <c r="J34" s="15" t="s">
        <v>325</v>
      </c>
      <c r="K34" s="20">
        <v>2</v>
      </c>
      <c r="L34" s="20">
        <v>2</v>
      </c>
      <c r="M34" s="20">
        <v>2</v>
      </c>
      <c r="N34" s="20">
        <v>3</v>
      </c>
      <c r="O34" s="20">
        <v>2</v>
      </c>
      <c r="P34" s="20">
        <v>3</v>
      </c>
      <c r="Q34" s="20">
        <v>1</v>
      </c>
      <c r="R34" s="20">
        <v>2</v>
      </c>
      <c r="S34" s="20">
        <v>2</v>
      </c>
      <c r="T34" s="20">
        <v>1</v>
      </c>
      <c r="U34" s="20">
        <v>3</v>
      </c>
      <c r="V34" s="20">
        <v>4</v>
      </c>
      <c r="W34" s="20">
        <v>2</v>
      </c>
      <c r="X34" s="20">
        <v>3</v>
      </c>
      <c r="Y34" s="20">
        <v>3</v>
      </c>
      <c r="Z34" s="20">
        <v>3</v>
      </c>
      <c r="AA34" s="20">
        <v>1</v>
      </c>
      <c r="AB34" s="16">
        <f t="shared" si="1"/>
        <v>2.2941176470588234</v>
      </c>
      <c r="AC34" s="20">
        <v>1</v>
      </c>
      <c r="AD34" s="20">
        <v>3</v>
      </c>
      <c r="AE34" s="20">
        <v>2</v>
      </c>
      <c r="AF34" s="20">
        <v>3</v>
      </c>
      <c r="AG34" s="20">
        <v>1</v>
      </c>
      <c r="AH34" s="20"/>
      <c r="AI34" s="15"/>
    </row>
    <row r="35" spans="2:35" ht="15.75" x14ac:dyDescent="0.3">
      <c r="B35" s="15" t="str">
        <f>BASE!$D$2</f>
        <v>ARQUITECTURA DE NEGOCIOS</v>
      </c>
      <c r="C35" s="15" t="s">
        <v>206</v>
      </c>
      <c r="D35" s="15" t="s">
        <v>212</v>
      </c>
      <c r="E35" s="15" t="s">
        <v>185</v>
      </c>
      <c r="F35" s="15" t="s">
        <v>243</v>
      </c>
      <c r="G35" s="15" t="s">
        <v>275</v>
      </c>
      <c r="H35" s="19" t="s">
        <v>186</v>
      </c>
      <c r="I35" s="15" t="s">
        <v>329</v>
      </c>
      <c r="J35" s="15" t="s">
        <v>325</v>
      </c>
      <c r="K35" s="20">
        <v>2</v>
      </c>
      <c r="L35" s="20">
        <v>2</v>
      </c>
      <c r="M35" s="20">
        <v>3</v>
      </c>
      <c r="N35" s="20">
        <v>3</v>
      </c>
      <c r="O35" s="20">
        <v>2</v>
      </c>
      <c r="P35" s="20">
        <v>3</v>
      </c>
      <c r="Q35" s="20">
        <v>1</v>
      </c>
      <c r="R35" s="20">
        <v>2</v>
      </c>
      <c r="S35" s="20">
        <v>1</v>
      </c>
      <c r="T35" s="20">
        <v>1</v>
      </c>
      <c r="U35" s="20">
        <v>3</v>
      </c>
      <c r="V35" s="20">
        <v>4</v>
      </c>
      <c r="W35" s="20">
        <v>2</v>
      </c>
      <c r="X35" s="20">
        <v>3</v>
      </c>
      <c r="Y35" s="20">
        <v>3</v>
      </c>
      <c r="Z35" s="20">
        <v>3</v>
      </c>
      <c r="AA35" s="20">
        <v>1</v>
      </c>
      <c r="AB35" s="16">
        <f t="shared" si="1"/>
        <v>2.2941176470588234</v>
      </c>
      <c r="AC35" s="20">
        <v>1</v>
      </c>
      <c r="AD35" s="20">
        <v>3</v>
      </c>
      <c r="AE35" s="20">
        <v>2</v>
      </c>
      <c r="AF35" s="20">
        <v>3</v>
      </c>
      <c r="AG35" s="20">
        <v>1</v>
      </c>
      <c r="AH35" s="20"/>
      <c r="AI35" s="15"/>
    </row>
    <row r="36" spans="2:35" ht="15.75" x14ac:dyDescent="0.3">
      <c r="B36" s="15" t="str">
        <f>BASE!$D$2</f>
        <v>ARQUITECTURA DE NEGOCIOS</v>
      </c>
      <c r="C36" s="15" t="s">
        <v>205</v>
      </c>
      <c r="D36" s="15" t="s">
        <v>211</v>
      </c>
      <c r="E36" s="15" t="s">
        <v>185</v>
      </c>
      <c r="F36" s="15" t="s">
        <v>244</v>
      </c>
      <c r="G36" s="15" t="s">
        <v>276</v>
      </c>
      <c r="H36" s="19" t="s">
        <v>186</v>
      </c>
      <c r="I36" s="15" t="s">
        <v>329</v>
      </c>
      <c r="J36" s="15" t="s">
        <v>325</v>
      </c>
      <c r="K36" s="20">
        <v>3</v>
      </c>
      <c r="L36" s="20">
        <v>2</v>
      </c>
      <c r="M36" s="20">
        <v>2</v>
      </c>
      <c r="N36" s="20">
        <v>3</v>
      </c>
      <c r="O36" s="20">
        <v>1</v>
      </c>
      <c r="P36" s="20">
        <v>3</v>
      </c>
      <c r="Q36" s="20">
        <v>2</v>
      </c>
      <c r="R36" s="20">
        <v>2</v>
      </c>
      <c r="S36" s="20">
        <v>1</v>
      </c>
      <c r="T36" s="20">
        <v>1</v>
      </c>
      <c r="U36" s="20">
        <v>2</v>
      </c>
      <c r="V36" s="20">
        <v>3</v>
      </c>
      <c r="W36" s="20">
        <v>2</v>
      </c>
      <c r="X36" s="20">
        <v>3</v>
      </c>
      <c r="Y36" s="20">
        <v>2</v>
      </c>
      <c r="Z36" s="20">
        <v>2</v>
      </c>
      <c r="AA36" s="20">
        <v>1</v>
      </c>
      <c r="AB36" s="16">
        <f t="shared" si="1"/>
        <v>2.0588235294117645</v>
      </c>
      <c r="AC36" s="20">
        <v>1</v>
      </c>
      <c r="AD36" s="20">
        <v>3</v>
      </c>
      <c r="AE36" s="20">
        <v>3</v>
      </c>
      <c r="AF36" s="20">
        <v>4</v>
      </c>
      <c r="AG36" s="20">
        <v>1</v>
      </c>
      <c r="AH36" s="20"/>
      <c r="AI36" s="15"/>
    </row>
    <row r="37" spans="2:35" ht="15.75" x14ac:dyDescent="0.3">
      <c r="B37" s="15" t="str">
        <f>BASE!$D$2</f>
        <v>ARQUITECTURA DE NEGOCIOS</v>
      </c>
      <c r="C37" s="15" t="s">
        <v>204</v>
      </c>
      <c r="D37" s="15" t="s">
        <v>210</v>
      </c>
      <c r="E37" s="15" t="s">
        <v>185</v>
      </c>
      <c r="F37" s="15" t="s">
        <v>245</v>
      </c>
      <c r="G37" s="15" t="s">
        <v>277</v>
      </c>
      <c r="H37" s="19" t="s">
        <v>186</v>
      </c>
      <c r="I37" s="15" t="s">
        <v>328</v>
      </c>
      <c r="J37" s="15" t="s">
        <v>325</v>
      </c>
      <c r="K37" s="20">
        <v>3</v>
      </c>
      <c r="L37" s="20">
        <v>3</v>
      </c>
      <c r="M37" s="20">
        <v>3</v>
      </c>
      <c r="N37" s="20">
        <v>4</v>
      </c>
      <c r="O37" s="20">
        <v>2</v>
      </c>
      <c r="P37" s="20">
        <v>3</v>
      </c>
      <c r="Q37" s="20">
        <v>2</v>
      </c>
      <c r="R37" s="20">
        <v>3</v>
      </c>
      <c r="S37" s="20">
        <v>1</v>
      </c>
      <c r="T37" s="20">
        <v>2</v>
      </c>
      <c r="U37" s="20">
        <v>4</v>
      </c>
      <c r="V37" s="20">
        <v>4</v>
      </c>
      <c r="W37" s="20">
        <v>2</v>
      </c>
      <c r="X37" s="20">
        <v>4</v>
      </c>
      <c r="Y37" s="20">
        <v>4</v>
      </c>
      <c r="Z37" s="20">
        <v>3</v>
      </c>
      <c r="AA37" s="20">
        <v>1</v>
      </c>
      <c r="AB37" s="16">
        <f t="shared" si="1"/>
        <v>2.8235294117647061</v>
      </c>
      <c r="AC37" s="20">
        <v>2</v>
      </c>
      <c r="AD37" s="20">
        <v>4</v>
      </c>
      <c r="AE37" s="20">
        <v>3</v>
      </c>
      <c r="AF37" s="20">
        <v>4</v>
      </c>
      <c r="AG37" s="20">
        <v>2</v>
      </c>
      <c r="AH37" s="20"/>
      <c r="AI37" s="15"/>
    </row>
    <row r="38" spans="2:35" ht="15.75" x14ac:dyDescent="0.3">
      <c r="B38" s="15" t="str">
        <f>BASE!$D$2</f>
        <v>ARQUITECTURA DE NEGOCIOS</v>
      </c>
      <c r="C38" s="15" t="s">
        <v>207</v>
      </c>
      <c r="D38" s="15" t="s">
        <v>213</v>
      </c>
      <c r="E38" s="15" t="s">
        <v>192</v>
      </c>
      <c r="F38" s="15" t="s">
        <v>205</v>
      </c>
      <c r="G38" s="15" t="s">
        <v>211</v>
      </c>
      <c r="H38" s="19" t="s">
        <v>185</v>
      </c>
      <c r="I38" s="15" t="s">
        <v>330</v>
      </c>
      <c r="J38" s="15" t="s">
        <v>325</v>
      </c>
      <c r="K38" s="20">
        <v>3</v>
      </c>
      <c r="L38" s="20">
        <v>4</v>
      </c>
      <c r="M38" s="20">
        <v>4</v>
      </c>
      <c r="N38" s="20">
        <v>4</v>
      </c>
      <c r="O38" s="20">
        <v>2</v>
      </c>
      <c r="P38" s="20">
        <v>2</v>
      </c>
      <c r="Q38" s="20">
        <v>3</v>
      </c>
      <c r="R38" s="20">
        <v>3</v>
      </c>
      <c r="S38" s="20">
        <v>1</v>
      </c>
      <c r="T38" s="20">
        <v>2</v>
      </c>
      <c r="U38" s="20">
        <v>3</v>
      </c>
      <c r="V38" s="20">
        <v>4</v>
      </c>
      <c r="W38" s="20">
        <v>3</v>
      </c>
      <c r="X38" s="20">
        <v>4</v>
      </c>
      <c r="Y38" s="20">
        <v>4</v>
      </c>
      <c r="Z38" s="20">
        <v>4</v>
      </c>
      <c r="AA38" s="20">
        <v>3</v>
      </c>
      <c r="AB38" s="16">
        <f t="shared" ref="AB38:AB56" si="2">AVERAGE(K38:AA38)</f>
        <v>3.1176470588235294</v>
      </c>
      <c r="AC38" s="20">
        <v>2</v>
      </c>
      <c r="AD38" s="20">
        <v>4</v>
      </c>
      <c r="AE38" s="20">
        <v>4</v>
      </c>
      <c r="AF38" s="20">
        <v>4</v>
      </c>
      <c r="AG38" s="20">
        <v>2</v>
      </c>
      <c r="AH38" s="20"/>
      <c r="AI38" s="15"/>
    </row>
    <row r="39" spans="2:35" ht="15.75" x14ac:dyDescent="0.3">
      <c r="B39" s="15" t="str">
        <f>BASE!$D$2</f>
        <v>ARQUITECTURA DE NEGOCIOS</v>
      </c>
      <c r="C39" s="15" t="s">
        <v>204</v>
      </c>
      <c r="D39" s="15" t="s">
        <v>210</v>
      </c>
      <c r="E39" s="15" t="s">
        <v>185</v>
      </c>
      <c r="F39" s="15" t="s">
        <v>246</v>
      </c>
      <c r="G39" s="15" t="s">
        <v>278</v>
      </c>
      <c r="H39" s="19" t="s">
        <v>186</v>
      </c>
      <c r="I39" s="15" t="s">
        <v>328</v>
      </c>
      <c r="J39" s="15" t="s">
        <v>325</v>
      </c>
      <c r="K39" s="20">
        <v>3</v>
      </c>
      <c r="L39" s="20">
        <v>2</v>
      </c>
      <c r="M39" s="20">
        <v>2</v>
      </c>
      <c r="N39" s="20">
        <v>3</v>
      </c>
      <c r="O39" s="20">
        <v>2</v>
      </c>
      <c r="P39" s="20">
        <v>2</v>
      </c>
      <c r="Q39" s="20">
        <v>1</v>
      </c>
      <c r="R39" s="20">
        <v>2</v>
      </c>
      <c r="S39" s="20">
        <v>1</v>
      </c>
      <c r="T39" s="20">
        <v>1</v>
      </c>
      <c r="U39" s="20">
        <v>3</v>
      </c>
      <c r="V39" s="20">
        <v>3</v>
      </c>
      <c r="W39" s="20">
        <v>1</v>
      </c>
      <c r="X39" s="20">
        <v>3</v>
      </c>
      <c r="Y39" s="20">
        <v>3</v>
      </c>
      <c r="Z39" s="20">
        <v>2</v>
      </c>
      <c r="AA39" s="20">
        <v>1</v>
      </c>
      <c r="AB39" s="16">
        <f t="shared" si="2"/>
        <v>2.0588235294117645</v>
      </c>
      <c r="AC39" s="20">
        <v>1</v>
      </c>
      <c r="AD39" s="20">
        <v>3</v>
      </c>
      <c r="AE39" s="20">
        <v>3</v>
      </c>
      <c r="AF39" s="20">
        <v>3</v>
      </c>
      <c r="AG39" s="20">
        <v>1</v>
      </c>
      <c r="AH39" s="20"/>
      <c r="AI39" s="15"/>
    </row>
    <row r="40" spans="2:35" ht="15.75" x14ac:dyDescent="0.3">
      <c r="B40" s="15" t="str">
        <f>BASE!$D$2</f>
        <v>ARQUITECTURA DE NEGOCIOS</v>
      </c>
      <c r="C40" s="15" t="s">
        <v>208</v>
      </c>
      <c r="D40" s="15" t="s">
        <v>214</v>
      </c>
      <c r="E40" s="15" t="s">
        <v>192</v>
      </c>
      <c r="F40" s="15" t="s">
        <v>209</v>
      </c>
      <c r="G40" s="15" t="s">
        <v>215</v>
      </c>
      <c r="H40" s="19" t="s">
        <v>185</v>
      </c>
      <c r="I40" s="15" t="s">
        <v>327</v>
      </c>
      <c r="J40" s="15" t="s">
        <v>326</v>
      </c>
      <c r="K40" s="20">
        <v>3</v>
      </c>
      <c r="L40" s="20">
        <v>3</v>
      </c>
      <c r="M40" s="20">
        <v>3</v>
      </c>
      <c r="N40" s="20">
        <v>4</v>
      </c>
      <c r="O40" s="20">
        <v>2</v>
      </c>
      <c r="P40" s="20">
        <v>2</v>
      </c>
      <c r="Q40" s="20">
        <v>2</v>
      </c>
      <c r="R40" s="20">
        <v>2</v>
      </c>
      <c r="S40" s="20">
        <v>2</v>
      </c>
      <c r="T40" s="20">
        <v>2</v>
      </c>
      <c r="U40" s="20">
        <v>4</v>
      </c>
      <c r="V40" s="20">
        <v>4</v>
      </c>
      <c r="W40" s="20">
        <v>2</v>
      </c>
      <c r="X40" s="20">
        <v>3</v>
      </c>
      <c r="Y40" s="20">
        <v>4</v>
      </c>
      <c r="Z40" s="20">
        <v>3</v>
      </c>
      <c r="AA40" s="20">
        <v>2</v>
      </c>
      <c r="AB40" s="16">
        <f t="shared" si="2"/>
        <v>2.7647058823529411</v>
      </c>
      <c r="AC40" s="20">
        <v>2</v>
      </c>
      <c r="AD40" s="20">
        <v>3</v>
      </c>
      <c r="AE40" s="20">
        <v>3</v>
      </c>
      <c r="AF40" s="20">
        <v>3</v>
      </c>
      <c r="AG40" s="20">
        <v>2</v>
      </c>
      <c r="AH40" s="20" t="s">
        <v>331</v>
      </c>
      <c r="AI40" s="15"/>
    </row>
    <row r="41" spans="2:35" ht="15.75" x14ac:dyDescent="0.3">
      <c r="B41" s="15" t="str">
        <f>BASE!$D$2</f>
        <v>ARQUITECTURA DE NEGOCIOS</v>
      </c>
      <c r="C41" s="15" t="s">
        <v>205</v>
      </c>
      <c r="D41" s="15" t="s">
        <v>211</v>
      </c>
      <c r="E41" s="15" t="s">
        <v>185</v>
      </c>
      <c r="F41" s="15" t="s">
        <v>217</v>
      </c>
      <c r="G41" s="15" t="s">
        <v>249</v>
      </c>
      <c r="H41" s="19" t="s">
        <v>186</v>
      </c>
      <c r="I41" s="15" t="s">
        <v>328</v>
      </c>
      <c r="J41" s="15" t="s">
        <v>326</v>
      </c>
      <c r="K41" s="20">
        <v>3</v>
      </c>
      <c r="L41" s="20">
        <v>2</v>
      </c>
      <c r="M41" s="20">
        <v>3</v>
      </c>
      <c r="N41" s="20">
        <v>4</v>
      </c>
      <c r="O41" s="20">
        <v>2</v>
      </c>
      <c r="P41" s="20">
        <v>3</v>
      </c>
      <c r="Q41" s="20">
        <v>2</v>
      </c>
      <c r="R41" s="20">
        <v>3</v>
      </c>
      <c r="S41" s="20">
        <v>1</v>
      </c>
      <c r="T41" s="20">
        <v>2</v>
      </c>
      <c r="U41" s="20">
        <v>2</v>
      </c>
      <c r="V41" s="20">
        <v>2</v>
      </c>
      <c r="W41" s="20">
        <v>1</v>
      </c>
      <c r="X41" s="20">
        <v>3</v>
      </c>
      <c r="Y41" s="20">
        <v>3</v>
      </c>
      <c r="Z41" s="20">
        <v>2</v>
      </c>
      <c r="AA41" s="20">
        <v>1</v>
      </c>
      <c r="AB41" s="16">
        <f t="shared" si="2"/>
        <v>2.2941176470588234</v>
      </c>
      <c r="AC41" s="20">
        <v>2</v>
      </c>
      <c r="AD41" s="20">
        <v>3</v>
      </c>
      <c r="AE41" s="20">
        <v>3</v>
      </c>
      <c r="AF41" s="20">
        <v>4</v>
      </c>
      <c r="AG41" s="20">
        <v>2</v>
      </c>
      <c r="AH41" s="20"/>
      <c r="AI41" s="15"/>
    </row>
    <row r="42" spans="2:35" ht="15.75" x14ac:dyDescent="0.3">
      <c r="B42" s="15" t="str">
        <f>BASE!$D$2</f>
        <v>ARQUITECTURA DE NEGOCIOS</v>
      </c>
      <c r="C42" s="15" t="s">
        <v>209</v>
      </c>
      <c r="D42" s="15" t="s">
        <v>215</v>
      </c>
      <c r="E42" s="15" t="s">
        <v>185</v>
      </c>
      <c r="F42" s="15" t="s">
        <v>218</v>
      </c>
      <c r="G42" s="15" t="s">
        <v>250</v>
      </c>
      <c r="H42" s="19" t="s">
        <v>186</v>
      </c>
      <c r="I42" s="15" t="s">
        <v>329</v>
      </c>
      <c r="J42" s="15" t="s">
        <v>326</v>
      </c>
      <c r="K42" s="20">
        <v>2</v>
      </c>
      <c r="L42" s="20">
        <v>2</v>
      </c>
      <c r="M42" s="20">
        <v>2</v>
      </c>
      <c r="N42" s="20">
        <v>2</v>
      </c>
      <c r="O42" s="20">
        <v>2</v>
      </c>
      <c r="P42" s="20">
        <v>2</v>
      </c>
      <c r="Q42" s="20">
        <v>1</v>
      </c>
      <c r="R42" s="20">
        <v>2</v>
      </c>
      <c r="S42" s="20">
        <v>1</v>
      </c>
      <c r="T42" s="20">
        <v>1</v>
      </c>
      <c r="U42" s="20">
        <v>3</v>
      </c>
      <c r="V42" s="20">
        <v>3</v>
      </c>
      <c r="W42" s="20">
        <v>2</v>
      </c>
      <c r="X42" s="20">
        <v>3</v>
      </c>
      <c r="Y42" s="20">
        <v>3</v>
      </c>
      <c r="Z42" s="20">
        <v>2</v>
      </c>
      <c r="AA42" s="20">
        <v>1</v>
      </c>
      <c r="AB42" s="16">
        <f t="shared" si="2"/>
        <v>2</v>
      </c>
      <c r="AC42" s="20">
        <v>1</v>
      </c>
      <c r="AD42" s="20">
        <v>2</v>
      </c>
      <c r="AE42" s="20">
        <v>2</v>
      </c>
      <c r="AF42" s="20">
        <v>2</v>
      </c>
      <c r="AG42" s="20">
        <v>1</v>
      </c>
      <c r="AH42" s="20" t="s">
        <v>332</v>
      </c>
      <c r="AI42" s="15"/>
    </row>
    <row r="43" spans="2:35" ht="15.75" x14ac:dyDescent="0.3">
      <c r="B43" s="15" t="str">
        <f>BASE!$D$2</f>
        <v>ARQUITECTURA DE NEGOCIOS</v>
      </c>
      <c r="C43" s="15" t="s">
        <v>209</v>
      </c>
      <c r="D43" s="15" t="s">
        <v>215</v>
      </c>
      <c r="E43" s="15" t="s">
        <v>185</v>
      </c>
      <c r="F43" s="15" t="s">
        <v>222</v>
      </c>
      <c r="G43" s="15" t="s">
        <v>254</v>
      </c>
      <c r="H43" s="19" t="s">
        <v>186</v>
      </c>
      <c r="I43" s="15" t="s">
        <v>328</v>
      </c>
      <c r="J43" s="15" t="s">
        <v>326</v>
      </c>
      <c r="K43" s="20">
        <v>2</v>
      </c>
      <c r="L43" s="20">
        <v>2</v>
      </c>
      <c r="M43" s="20">
        <v>2</v>
      </c>
      <c r="N43" s="20">
        <v>2</v>
      </c>
      <c r="O43" s="20">
        <v>2</v>
      </c>
      <c r="P43" s="20">
        <v>2</v>
      </c>
      <c r="Q43" s="20">
        <v>2</v>
      </c>
      <c r="R43" s="20">
        <v>2</v>
      </c>
      <c r="S43" s="20">
        <v>1</v>
      </c>
      <c r="T43" s="20">
        <v>2</v>
      </c>
      <c r="U43" s="20">
        <v>3</v>
      </c>
      <c r="V43" s="20">
        <v>3</v>
      </c>
      <c r="W43" s="20">
        <v>2</v>
      </c>
      <c r="X43" s="20">
        <v>3</v>
      </c>
      <c r="Y43" s="20">
        <v>3</v>
      </c>
      <c r="Z43" s="20">
        <v>3</v>
      </c>
      <c r="AA43" s="20">
        <v>1</v>
      </c>
      <c r="AB43" s="16">
        <f t="shared" si="2"/>
        <v>2.1764705882352939</v>
      </c>
      <c r="AC43" s="20">
        <v>1</v>
      </c>
      <c r="AD43" s="20">
        <v>3</v>
      </c>
      <c r="AE43" s="20">
        <v>2</v>
      </c>
      <c r="AF43" s="20">
        <v>3</v>
      </c>
      <c r="AG43" s="20">
        <v>1</v>
      </c>
      <c r="AH43" s="20" t="s">
        <v>332</v>
      </c>
      <c r="AI43" s="15"/>
    </row>
    <row r="44" spans="2:35" ht="15.75" x14ac:dyDescent="0.3">
      <c r="B44" s="15" t="str">
        <f>BASE!$D$2</f>
        <v>ARQUITECTURA DE NEGOCIOS</v>
      </c>
      <c r="C44" s="15" t="s">
        <v>205</v>
      </c>
      <c r="D44" s="15" t="s">
        <v>211</v>
      </c>
      <c r="E44" s="15" t="s">
        <v>185</v>
      </c>
      <c r="F44" s="15" t="s">
        <v>223</v>
      </c>
      <c r="G44" s="15" t="s">
        <v>255</v>
      </c>
      <c r="H44" s="19" t="s">
        <v>186</v>
      </c>
      <c r="I44" s="15" t="s">
        <v>328</v>
      </c>
      <c r="J44" s="15" t="s">
        <v>326</v>
      </c>
      <c r="K44" s="20">
        <v>3</v>
      </c>
      <c r="L44" s="20">
        <v>2</v>
      </c>
      <c r="M44" s="20">
        <v>3</v>
      </c>
      <c r="N44" s="20">
        <v>3</v>
      </c>
      <c r="O44" s="20">
        <v>2</v>
      </c>
      <c r="P44" s="20">
        <v>3</v>
      </c>
      <c r="Q44" s="20">
        <v>2</v>
      </c>
      <c r="R44" s="20">
        <v>2</v>
      </c>
      <c r="S44" s="20">
        <v>1</v>
      </c>
      <c r="T44" s="20">
        <v>1</v>
      </c>
      <c r="U44" s="20">
        <v>2</v>
      </c>
      <c r="V44" s="20">
        <v>4</v>
      </c>
      <c r="W44" s="20">
        <v>2</v>
      </c>
      <c r="X44" s="20">
        <v>3</v>
      </c>
      <c r="Y44" s="20">
        <v>2</v>
      </c>
      <c r="Z44" s="20">
        <v>3</v>
      </c>
      <c r="AA44" s="20">
        <v>2</v>
      </c>
      <c r="AB44" s="16">
        <f t="shared" si="2"/>
        <v>2.3529411764705883</v>
      </c>
      <c r="AC44" s="20">
        <v>2</v>
      </c>
      <c r="AD44" s="20">
        <v>3</v>
      </c>
      <c r="AE44" s="20">
        <v>2</v>
      </c>
      <c r="AF44" s="20">
        <v>4</v>
      </c>
      <c r="AG44" s="20">
        <v>2</v>
      </c>
      <c r="AH44" s="20"/>
      <c r="AI44" s="15"/>
    </row>
    <row r="45" spans="2:35" ht="15.75" x14ac:dyDescent="0.3">
      <c r="B45" s="15" t="str">
        <f>BASE!$D$2</f>
        <v>ARQUITECTURA DE NEGOCIOS</v>
      </c>
      <c r="C45" s="15" t="s">
        <v>205</v>
      </c>
      <c r="D45" s="15" t="s">
        <v>211</v>
      </c>
      <c r="E45" s="15" t="s">
        <v>185</v>
      </c>
      <c r="F45" s="15" t="s">
        <v>225</v>
      </c>
      <c r="G45" s="15" t="s">
        <v>257</v>
      </c>
      <c r="H45" s="19" t="s">
        <v>186</v>
      </c>
      <c r="I45" s="15" t="s">
        <v>328</v>
      </c>
      <c r="J45" s="15" t="s">
        <v>326</v>
      </c>
      <c r="K45" s="20">
        <v>3</v>
      </c>
      <c r="L45" s="20">
        <v>3</v>
      </c>
      <c r="M45" s="20">
        <v>3</v>
      </c>
      <c r="N45" s="20">
        <v>3</v>
      </c>
      <c r="O45" s="20">
        <v>2</v>
      </c>
      <c r="P45" s="20">
        <v>3</v>
      </c>
      <c r="Q45" s="20">
        <v>2</v>
      </c>
      <c r="R45" s="20">
        <v>2</v>
      </c>
      <c r="S45" s="20">
        <v>1</v>
      </c>
      <c r="T45" s="20">
        <v>2</v>
      </c>
      <c r="U45" s="20">
        <v>2</v>
      </c>
      <c r="V45" s="20">
        <v>3</v>
      </c>
      <c r="W45" s="20">
        <v>2</v>
      </c>
      <c r="X45" s="20">
        <v>2</v>
      </c>
      <c r="Y45" s="20">
        <v>2</v>
      </c>
      <c r="Z45" s="20">
        <v>2</v>
      </c>
      <c r="AA45" s="20">
        <v>1</v>
      </c>
      <c r="AB45" s="16">
        <f t="shared" si="2"/>
        <v>2.2352941176470589</v>
      </c>
      <c r="AC45" s="20">
        <v>2</v>
      </c>
      <c r="AD45" s="20">
        <v>3</v>
      </c>
      <c r="AE45" s="20">
        <v>3</v>
      </c>
      <c r="AF45" s="20">
        <v>3</v>
      </c>
      <c r="AG45" s="20">
        <v>2</v>
      </c>
      <c r="AH45" s="20"/>
      <c r="AI45" s="15"/>
    </row>
    <row r="46" spans="2:35" ht="15.75" x14ac:dyDescent="0.3">
      <c r="B46" s="15" t="str">
        <f>BASE!$D$2</f>
        <v>ARQUITECTURA DE NEGOCIOS</v>
      </c>
      <c r="C46" s="15" t="s">
        <v>205</v>
      </c>
      <c r="D46" s="15" t="s">
        <v>211</v>
      </c>
      <c r="E46" s="15" t="s">
        <v>185</v>
      </c>
      <c r="F46" s="15" t="s">
        <v>227</v>
      </c>
      <c r="G46" s="15" t="s">
        <v>259</v>
      </c>
      <c r="H46" s="19" t="s">
        <v>186</v>
      </c>
      <c r="I46" s="15" t="s">
        <v>329</v>
      </c>
      <c r="J46" s="15" t="s">
        <v>326</v>
      </c>
      <c r="K46" s="20">
        <v>3</v>
      </c>
      <c r="L46" s="20">
        <v>2</v>
      </c>
      <c r="M46" s="20">
        <v>3</v>
      </c>
      <c r="N46" s="20">
        <v>2</v>
      </c>
      <c r="O46" s="20">
        <v>2</v>
      </c>
      <c r="P46" s="20">
        <v>3</v>
      </c>
      <c r="Q46" s="20">
        <v>2</v>
      </c>
      <c r="R46" s="20">
        <v>2</v>
      </c>
      <c r="S46" s="20">
        <v>1</v>
      </c>
      <c r="T46" s="20">
        <v>1</v>
      </c>
      <c r="U46" s="20">
        <v>3</v>
      </c>
      <c r="V46" s="20">
        <v>3</v>
      </c>
      <c r="W46" s="20">
        <v>2</v>
      </c>
      <c r="X46" s="20">
        <v>3</v>
      </c>
      <c r="Y46" s="20">
        <v>3</v>
      </c>
      <c r="Z46" s="20">
        <v>3</v>
      </c>
      <c r="AA46" s="20">
        <v>2</v>
      </c>
      <c r="AB46" s="16">
        <f t="shared" si="2"/>
        <v>2.3529411764705883</v>
      </c>
      <c r="AC46" s="20">
        <v>1</v>
      </c>
      <c r="AD46" s="20">
        <v>3</v>
      </c>
      <c r="AE46" s="20">
        <v>2</v>
      </c>
      <c r="AF46" s="20">
        <v>4</v>
      </c>
      <c r="AG46" s="20">
        <v>1</v>
      </c>
      <c r="AH46" s="20"/>
      <c r="AI46" s="15"/>
    </row>
    <row r="47" spans="2:35" ht="15.75" x14ac:dyDescent="0.3">
      <c r="B47" s="15" t="str">
        <f>BASE!$D$2</f>
        <v>ARQUITECTURA DE NEGOCIOS</v>
      </c>
      <c r="C47" s="15" t="s">
        <v>205</v>
      </c>
      <c r="D47" s="15" t="s">
        <v>211</v>
      </c>
      <c r="E47" s="15" t="s">
        <v>185</v>
      </c>
      <c r="F47" s="15" t="s">
        <v>247</v>
      </c>
      <c r="G47" s="15" t="s">
        <v>279</v>
      </c>
      <c r="H47" s="19" t="s">
        <v>186</v>
      </c>
      <c r="I47" s="15" t="s">
        <v>329</v>
      </c>
      <c r="J47" s="15" t="s">
        <v>326</v>
      </c>
      <c r="K47" s="20">
        <v>2</v>
      </c>
      <c r="L47" s="20">
        <v>2</v>
      </c>
      <c r="M47" s="20">
        <v>3</v>
      </c>
      <c r="N47" s="20">
        <v>3</v>
      </c>
      <c r="O47" s="20">
        <v>2</v>
      </c>
      <c r="P47" s="20">
        <v>3</v>
      </c>
      <c r="Q47" s="20">
        <v>2</v>
      </c>
      <c r="R47" s="20">
        <v>2</v>
      </c>
      <c r="S47" s="20">
        <v>1</v>
      </c>
      <c r="T47" s="20">
        <v>1</v>
      </c>
      <c r="U47" s="20">
        <v>1</v>
      </c>
      <c r="V47" s="20">
        <v>3</v>
      </c>
      <c r="W47" s="20">
        <v>2</v>
      </c>
      <c r="X47" s="20">
        <v>3</v>
      </c>
      <c r="Y47" s="20">
        <v>3</v>
      </c>
      <c r="Z47" s="20">
        <v>3</v>
      </c>
      <c r="AA47" s="20">
        <v>3</v>
      </c>
      <c r="AB47" s="16">
        <f t="shared" si="2"/>
        <v>2.2941176470588234</v>
      </c>
      <c r="AC47" s="20">
        <v>1</v>
      </c>
      <c r="AD47" s="20">
        <v>2</v>
      </c>
      <c r="AE47" s="20">
        <v>2</v>
      </c>
      <c r="AF47" s="20">
        <v>4</v>
      </c>
      <c r="AG47" s="20">
        <v>1</v>
      </c>
      <c r="AH47" s="20"/>
      <c r="AI47" s="15"/>
    </row>
    <row r="48" spans="2:35" ht="15.75" x14ac:dyDescent="0.3">
      <c r="B48" s="15" t="str">
        <f>BASE!$D$2</f>
        <v>ARQUITECTURA DE NEGOCIOS</v>
      </c>
      <c r="C48" s="15" t="s">
        <v>205</v>
      </c>
      <c r="D48" s="15" t="s">
        <v>211</v>
      </c>
      <c r="E48" s="15" t="s">
        <v>185</v>
      </c>
      <c r="F48" s="15" t="s">
        <v>229</v>
      </c>
      <c r="G48" s="15" t="s">
        <v>261</v>
      </c>
      <c r="H48" s="19" t="s">
        <v>186</v>
      </c>
      <c r="I48" s="15" t="s">
        <v>329</v>
      </c>
      <c r="J48" s="15" t="s">
        <v>326</v>
      </c>
      <c r="K48" s="20">
        <v>2</v>
      </c>
      <c r="L48" s="20">
        <v>2</v>
      </c>
      <c r="M48" s="20">
        <v>2</v>
      </c>
      <c r="N48" s="20">
        <v>2</v>
      </c>
      <c r="O48" s="20">
        <v>1</v>
      </c>
      <c r="P48" s="20">
        <v>2</v>
      </c>
      <c r="Q48" s="20">
        <v>1</v>
      </c>
      <c r="R48" s="20">
        <v>2</v>
      </c>
      <c r="S48" s="20">
        <v>1</v>
      </c>
      <c r="T48" s="20">
        <v>1</v>
      </c>
      <c r="U48" s="20">
        <v>2</v>
      </c>
      <c r="V48" s="20">
        <v>2</v>
      </c>
      <c r="W48" s="20">
        <v>1</v>
      </c>
      <c r="X48" s="20">
        <v>2</v>
      </c>
      <c r="Y48" s="20">
        <v>2</v>
      </c>
      <c r="Z48" s="20">
        <v>2</v>
      </c>
      <c r="AA48" s="20">
        <v>1</v>
      </c>
      <c r="AB48" s="16">
        <f t="shared" si="2"/>
        <v>1.6470588235294117</v>
      </c>
      <c r="AC48" s="20">
        <v>1</v>
      </c>
      <c r="AD48" s="20">
        <v>2</v>
      </c>
      <c r="AE48" s="20">
        <v>2</v>
      </c>
      <c r="AF48" s="20">
        <v>3</v>
      </c>
      <c r="AG48" s="20">
        <v>1</v>
      </c>
      <c r="AH48" s="20"/>
      <c r="AI48" s="15"/>
    </row>
    <row r="49" spans="2:35" ht="15.75" x14ac:dyDescent="0.3">
      <c r="B49" s="15" t="str">
        <f>BASE!$D$2</f>
        <v>ARQUITECTURA DE NEGOCIOS</v>
      </c>
      <c r="C49" s="15" t="s">
        <v>205</v>
      </c>
      <c r="D49" s="15" t="s">
        <v>211</v>
      </c>
      <c r="E49" s="15" t="s">
        <v>185</v>
      </c>
      <c r="F49" s="15" t="s">
        <v>231</v>
      </c>
      <c r="G49" s="15" t="s">
        <v>263</v>
      </c>
      <c r="H49" s="19" t="s">
        <v>186</v>
      </c>
      <c r="I49" s="15" t="s">
        <v>328</v>
      </c>
      <c r="J49" s="15" t="s">
        <v>326</v>
      </c>
      <c r="K49" s="20">
        <v>3</v>
      </c>
      <c r="L49" s="20">
        <v>3</v>
      </c>
      <c r="M49" s="20">
        <v>3</v>
      </c>
      <c r="N49" s="20">
        <v>3</v>
      </c>
      <c r="O49" s="20">
        <v>2</v>
      </c>
      <c r="P49" s="20">
        <v>3</v>
      </c>
      <c r="Q49" s="20">
        <v>2</v>
      </c>
      <c r="R49" s="20">
        <v>2</v>
      </c>
      <c r="S49" s="20">
        <v>1</v>
      </c>
      <c r="T49" s="20">
        <v>2</v>
      </c>
      <c r="U49" s="20">
        <v>2</v>
      </c>
      <c r="V49" s="20">
        <v>3</v>
      </c>
      <c r="W49" s="20">
        <v>3</v>
      </c>
      <c r="X49" s="20">
        <v>3</v>
      </c>
      <c r="Y49" s="20">
        <v>2</v>
      </c>
      <c r="Z49" s="20">
        <v>3</v>
      </c>
      <c r="AA49" s="20">
        <v>3</v>
      </c>
      <c r="AB49" s="16">
        <f t="shared" si="2"/>
        <v>2.5294117647058822</v>
      </c>
      <c r="AC49" s="20">
        <v>2</v>
      </c>
      <c r="AD49" s="20">
        <v>3</v>
      </c>
      <c r="AE49" s="20">
        <v>3</v>
      </c>
      <c r="AF49" s="20">
        <v>3</v>
      </c>
      <c r="AG49" s="20">
        <v>2</v>
      </c>
      <c r="AH49" s="20"/>
      <c r="AI49" s="15"/>
    </row>
    <row r="50" spans="2:35" ht="15.75" x14ac:dyDescent="0.3">
      <c r="B50" s="15" t="str">
        <f>BASE!$D$2</f>
        <v>ARQUITECTURA DE NEGOCIOS</v>
      </c>
      <c r="C50" s="15" t="s">
        <v>209</v>
      </c>
      <c r="D50" s="15" t="s">
        <v>215</v>
      </c>
      <c r="E50" s="15" t="s">
        <v>185</v>
      </c>
      <c r="F50" s="15" t="s">
        <v>236</v>
      </c>
      <c r="G50" s="15" t="s">
        <v>268</v>
      </c>
      <c r="H50" s="19" t="s">
        <v>186</v>
      </c>
      <c r="I50" s="15" t="s">
        <v>328</v>
      </c>
      <c r="J50" s="15" t="s">
        <v>326</v>
      </c>
      <c r="K50" s="20">
        <v>4</v>
      </c>
      <c r="L50" s="20">
        <v>3</v>
      </c>
      <c r="M50" s="20">
        <v>3</v>
      </c>
      <c r="N50" s="20">
        <v>4</v>
      </c>
      <c r="O50" s="20">
        <v>3</v>
      </c>
      <c r="P50" s="20">
        <v>4</v>
      </c>
      <c r="Q50" s="20">
        <v>3</v>
      </c>
      <c r="R50" s="20">
        <v>4</v>
      </c>
      <c r="S50" s="20">
        <v>2</v>
      </c>
      <c r="T50" s="20">
        <v>3</v>
      </c>
      <c r="U50" s="20">
        <v>3</v>
      </c>
      <c r="V50" s="20">
        <v>4</v>
      </c>
      <c r="W50" s="20">
        <v>2</v>
      </c>
      <c r="X50" s="20">
        <v>3</v>
      </c>
      <c r="Y50" s="20">
        <v>4</v>
      </c>
      <c r="Z50" s="20">
        <v>3</v>
      </c>
      <c r="AA50" s="20">
        <v>2</v>
      </c>
      <c r="AB50" s="16">
        <f t="shared" si="2"/>
        <v>3.1764705882352939</v>
      </c>
      <c r="AC50" s="20">
        <v>3</v>
      </c>
      <c r="AD50" s="20">
        <v>4</v>
      </c>
      <c r="AE50" s="20">
        <v>3</v>
      </c>
      <c r="AF50" s="20">
        <v>4</v>
      </c>
      <c r="AG50" s="20">
        <v>3</v>
      </c>
      <c r="AH50" s="20" t="s">
        <v>333</v>
      </c>
      <c r="AI50" s="15"/>
    </row>
    <row r="51" spans="2:35" ht="15.75" x14ac:dyDescent="0.3">
      <c r="B51" s="15" t="str">
        <f>BASE!$D$2</f>
        <v>ARQUITECTURA DE NEGOCIOS</v>
      </c>
      <c r="C51" s="15" t="s">
        <v>205</v>
      </c>
      <c r="D51" s="15" t="s">
        <v>211</v>
      </c>
      <c r="E51" s="15" t="s">
        <v>185</v>
      </c>
      <c r="F51" s="15" t="s">
        <v>239</v>
      </c>
      <c r="G51" s="15" t="s">
        <v>271</v>
      </c>
      <c r="H51" s="19" t="s">
        <v>186</v>
      </c>
      <c r="I51" s="15"/>
      <c r="J51" s="15" t="s">
        <v>326</v>
      </c>
      <c r="K51" s="20">
        <v>3</v>
      </c>
      <c r="L51" s="20">
        <v>2</v>
      </c>
      <c r="M51" s="20">
        <v>2</v>
      </c>
      <c r="N51" s="20">
        <v>4</v>
      </c>
      <c r="O51" s="20">
        <v>2</v>
      </c>
      <c r="P51" s="20">
        <v>4</v>
      </c>
      <c r="Q51" s="20">
        <v>2</v>
      </c>
      <c r="R51" s="20">
        <v>3</v>
      </c>
      <c r="S51" s="20">
        <v>2</v>
      </c>
      <c r="T51" s="20">
        <v>1</v>
      </c>
      <c r="U51" s="20">
        <v>2</v>
      </c>
      <c r="V51" s="20">
        <v>2</v>
      </c>
      <c r="W51" s="20">
        <v>1</v>
      </c>
      <c r="X51" s="20">
        <v>2</v>
      </c>
      <c r="Y51" s="20">
        <v>4</v>
      </c>
      <c r="Z51" s="20">
        <v>2</v>
      </c>
      <c r="AA51" s="20">
        <v>1</v>
      </c>
      <c r="AB51" s="16">
        <f t="shared" si="2"/>
        <v>2.2941176470588234</v>
      </c>
      <c r="AC51" s="20">
        <v>1</v>
      </c>
      <c r="AD51" s="20">
        <v>4</v>
      </c>
      <c r="AE51" s="20">
        <v>3</v>
      </c>
      <c r="AF51" s="20">
        <v>4</v>
      </c>
      <c r="AG51" s="20">
        <v>1</v>
      </c>
      <c r="AH51" s="20"/>
      <c r="AI51" s="15"/>
    </row>
    <row r="52" spans="2:35" ht="15.75" x14ac:dyDescent="0.3">
      <c r="B52" s="15" t="str">
        <f>BASE!$D$2</f>
        <v>ARQUITECTURA DE NEGOCIOS</v>
      </c>
      <c r="C52" s="15" t="s">
        <v>209</v>
      </c>
      <c r="D52" s="15" t="s">
        <v>215</v>
      </c>
      <c r="E52" s="15" t="s">
        <v>185</v>
      </c>
      <c r="F52" s="15" t="s">
        <v>241</v>
      </c>
      <c r="G52" s="15" t="s">
        <v>273</v>
      </c>
      <c r="H52" s="19" t="s">
        <v>186</v>
      </c>
      <c r="I52" s="15" t="s">
        <v>328</v>
      </c>
      <c r="J52" s="15" t="s">
        <v>326</v>
      </c>
      <c r="K52" s="20">
        <v>3</v>
      </c>
      <c r="L52" s="20">
        <v>3</v>
      </c>
      <c r="M52" s="20">
        <v>3</v>
      </c>
      <c r="N52" s="20">
        <v>3</v>
      </c>
      <c r="O52" s="20">
        <v>2</v>
      </c>
      <c r="P52" s="20">
        <v>2</v>
      </c>
      <c r="Q52" s="20">
        <v>2</v>
      </c>
      <c r="R52" s="20">
        <v>2</v>
      </c>
      <c r="S52" s="20">
        <v>1</v>
      </c>
      <c r="T52" s="20">
        <v>1</v>
      </c>
      <c r="U52" s="20">
        <v>2</v>
      </c>
      <c r="V52" s="20">
        <v>2</v>
      </c>
      <c r="W52" s="20">
        <v>1</v>
      </c>
      <c r="X52" s="20">
        <v>2</v>
      </c>
      <c r="Y52" s="20">
        <v>3</v>
      </c>
      <c r="Z52" s="20">
        <v>2</v>
      </c>
      <c r="AA52" s="20">
        <v>1</v>
      </c>
      <c r="AB52" s="16">
        <f t="shared" si="2"/>
        <v>2.0588235294117645</v>
      </c>
      <c r="AC52" s="20">
        <v>2</v>
      </c>
      <c r="AD52" s="20">
        <v>2</v>
      </c>
      <c r="AE52" s="20">
        <v>2</v>
      </c>
      <c r="AF52" s="20">
        <v>2</v>
      </c>
      <c r="AG52" s="20">
        <v>2</v>
      </c>
      <c r="AH52" s="20" t="s">
        <v>334</v>
      </c>
      <c r="AI52" s="15"/>
    </row>
    <row r="53" spans="2:35" ht="15.75" x14ac:dyDescent="0.3">
      <c r="B53" s="15" t="str">
        <f>BASE!$D$2</f>
        <v>ARQUITECTURA DE NEGOCIOS</v>
      </c>
      <c r="C53" s="15" t="s">
        <v>209</v>
      </c>
      <c r="D53" s="15" t="s">
        <v>215</v>
      </c>
      <c r="E53" s="15" t="s">
        <v>185</v>
      </c>
      <c r="F53" s="15" t="s">
        <v>248</v>
      </c>
      <c r="G53" s="15" t="s">
        <v>280</v>
      </c>
      <c r="H53" s="19" t="s">
        <v>186</v>
      </c>
      <c r="I53" s="15" t="s">
        <v>329</v>
      </c>
      <c r="J53" s="15" t="s">
        <v>326</v>
      </c>
      <c r="K53" s="20">
        <v>1</v>
      </c>
      <c r="L53" s="20">
        <v>1</v>
      </c>
      <c r="M53" s="20">
        <v>2</v>
      </c>
      <c r="N53" s="20">
        <v>2</v>
      </c>
      <c r="O53" s="20">
        <v>1</v>
      </c>
      <c r="P53" s="20">
        <v>1</v>
      </c>
      <c r="Q53" s="20">
        <v>1</v>
      </c>
      <c r="R53" s="20">
        <v>2</v>
      </c>
      <c r="S53" s="20">
        <v>1</v>
      </c>
      <c r="T53" s="20">
        <v>1</v>
      </c>
      <c r="U53" s="20">
        <v>2</v>
      </c>
      <c r="V53" s="20">
        <v>2</v>
      </c>
      <c r="W53" s="20">
        <v>2</v>
      </c>
      <c r="X53" s="20">
        <v>2</v>
      </c>
      <c r="Y53" s="20">
        <v>2</v>
      </c>
      <c r="Z53" s="20">
        <v>2</v>
      </c>
      <c r="AA53" s="20">
        <v>1</v>
      </c>
      <c r="AB53" s="16">
        <f t="shared" si="2"/>
        <v>1.5294117647058822</v>
      </c>
      <c r="AC53" s="20">
        <v>0</v>
      </c>
      <c r="AD53" s="20">
        <v>2</v>
      </c>
      <c r="AE53" s="20">
        <v>2</v>
      </c>
      <c r="AF53" s="20">
        <v>2</v>
      </c>
      <c r="AG53" s="20">
        <v>0</v>
      </c>
      <c r="AH53" s="20"/>
      <c r="AI53" s="15"/>
    </row>
    <row r="54" spans="2:35" ht="15.75" x14ac:dyDescent="0.3">
      <c r="B54" s="15" t="str">
        <f>BASE!$D$2</f>
        <v>ARQUITECTURA DE NEGOCIOS</v>
      </c>
      <c r="C54" s="15" t="s">
        <v>209</v>
      </c>
      <c r="D54" s="15" t="s">
        <v>215</v>
      </c>
      <c r="E54" s="15" t="s">
        <v>185</v>
      </c>
      <c r="F54" s="15" t="s">
        <v>244</v>
      </c>
      <c r="G54" s="15" t="s">
        <v>276</v>
      </c>
      <c r="H54" s="19" t="s">
        <v>186</v>
      </c>
      <c r="I54" s="15" t="s">
        <v>329</v>
      </c>
      <c r="J54" s="15" t="s">
        <v>326</v>
      </c>
      <c r="K54" s="20">
        <v>3</v>
      </c>
      <c r="L54" s="20">
        <v>2</v>
      </c>
      <c r="M54" s="20">
        <v>2</v>
      </c>
      <c r="N54" s="20">
        <v>3</v>
      </c>
      <c r="O54" s="20">
        <v>2</v>
      </c>
      <c r="P54" s="20">
        <v>3</v>
      </c>
      <c r="Q54" s="20">
        <v>2</v>
      </c>
      <c r="R54" s="20">
        <v>2</v>
      </c>
      <c r="S54" s="20">
        <v>1</v>
      </c>
      <c r="T54" s="20">
        <v>1</v>
      </c>
      <c r="U54" s="20">
        <v>2</v>
      </c>
      <c r="V54" s="20">
        <v>3</v>
      </c>
      <c r="W54" s="20">
        <v>2</v>
      </c>
      <c r="X54" s="20">
        <v>3</v>
      </c>
      <c r="Y54" s="20">
        <v>2</v>
      </c>
      <c r="Z54" s="20">
        <v>2</v>
      </c>
      <c r="AA54" s="20">
        <v>1</v>
      </c>
      <c r="AB54" s="16">
        <f t="shared" si="2"/>
        <v>2.1176470588235294</v>
      </c>
      <c r="AC54" s="20">
        <v>1</v>
      </c>
      <c r="AD54" s="20">
        <v>2</v>
      </c>
      <c r="AE54" s="20">
        <v>3</v>
      </c>
      <c r="AF54" s="20">
        <v>3</v>
      </c>
      <c r="AG54" s="20">
        <v>1</v>
      </c>
      <c r="AH54" s="20" t="s">
        <v>331</v>
      </c>
      <c r="AI54" s="15"/>
    </row>
    <row r="55" spans="2:35" ht="15.75" x14ac:dyDescent="0.3">
      <c r="B55" s="15" t="str">
        <f>BASE!$D$2</f>
        <v>ARQUITECTURA DE NEGOCIOS</v>
      </c>
      <c r="C55" s="15" t="s">
        <v>208</v>
      </c>
      <c r="D55" s="15" t="s">
        <v>214</v>
      </c>
      <c r="E55" s="15" t="s">
        <v>192</v>
      </c>
      <c r="F55" s="15" t="s">
        <v>205</v>
      </c>
      <c r="G55" s="15" t="s">
        <v>211</v>
      </c>
      <c r="H55" s="19" t="s">
        <v>185</v>
      </c>
      <c r="I55" s="15" t="s">
        <v>330</v>
      </c>
      <c r="J55" s="15" t="s">
        <v>326</v>
      </c>
      <c r="K55" s="20">
        <v>3</v>
      </c>
      <c r="L55" s="20">
        <v>3</v>
      </c>
      <c r="M55" s="20">
        <v>4</v>
      </c>
      <c r="N55" s="20">
        <v>4</v>
      </c>
      <c r="O55" s="20">
        <v>2</v>
      </c>
      <c r="P55" s="20">
        <v>3</v>
      </c>
      <c r="Q55" s="20">
        <v>3</v>
      </c>
      <c r="R55" s="20">
        <v>3</v>
      </c>
      <c r="S55" s="20">
        <v>3</v>
      </c>
      <c r="T55" s="20">
        <v>2</v>
      </c>
      <c r="U55" s="20">
        <v>3</v>
      </c>
      <c r="V55" s="20">
        <v>4</v>
      </c>
      <c r="W55" s="20">
        <v>3</v>
      </c>
      <c r="X55" s="20">
        <v>4</v>
      </c>
      <c r="Y55" s="20">
        <v>4</v>
      </c>
      <c r="Z55" s="20">
        <v>4</v>
      </c>
      <c r="AA55" s="20">
        <v>3</v>
      </c>
      <c r="AB55" s="16">
        <f t="shared" si="2"/>
        <v>3.2352941176470589</v>
      </c>
      <c r="AC55" s="20">
        <v>2</v>
      </c>
      <c r="AD55" s="20">
        <v>4</v>
      </c>
      <c r="AE55" s="20">
        <v>3</v>
      </c>
      <c r="AF55" s="20">
        <v>4</v>
      </c>
      <c r="AG55" s="20">
        <v>2</v>
      </c>
      <c r="AH55" s="20" t="s">
        <v>335</v>
      </c>
      <c r="AI55" s="15"/>
    </row>
    <row r="56" spans="2:35" ht="15.75" x14ac:dyDescent="0.3">
      <c r="B56" s="15" t="str">
        <f>BASE!$D$2</f>
        <v>ARQUITECTURA DE NEGOCIOS</v>
      </c>
      <c r="C56" s="15" t="s">
        <v>209</v>
      </c>
      <c r="D56" s="15" t="s">
        <v>215</v>
      </c>
      <c r="E56" s="15" t="s">
        <v>185</v>
      </c>
      <c r="F56" s="15" t="s">
        <v>246</v>
      </c>
      <c r="G56" s="15" t="s">
        <v>278</v>
      </c>
      <c r="H56" s="19" t="s">
        <v>186</v>
      </c>
      <c r="I56" s="15" t="s">
        <v>328</v>
      </c>
      <c r="J56" s="15" t="s">
        <v>326</v>
      </c>
      <c r="K56" s="20">
        <v>3</v>
      </c>
      <c r="L56" s="20">
        <v>2</v>
      </c>
      <c r="M56" s="20">
        <v>2</v>
      </c>
      <c r="N56" s="20">
        <v>3</v>
      </c>
      <c r="O56" s="20">
        <v>2</v>
      </c>
      <c r="P56" s="20">
        <v>2</v>
      </c>
      <c r="Q56" s="20">
        <v>1</v>
      </c>
      <c r="R56" s="20">
        <v>3</v>
      </c>
      <c r="S56" s="20">
        <v>1</v>
      </c>
      <c r="T56" s="20">
        <v>2</v>
      </c>
      <c r="U56" s="20">
        <v>3</v>
      </c>
      <c r="V56" s="20">
        <v>3</v>
      </c>
      <c r="W56" s="20">
        <v>1</v>
      </c>
      <c r="X56" s="20">
        <v>3</v>
      </c>
      <c r="Y56" s="20">
        <v>3</v>
      </c>
      <c r="Z56" s="20">
        <v>2</v>
      </c>
      <c r="AA56" s="20">
        <v>1</v>
      </c>
      <c r="AB56" s="16">
        <f t="shared" si="2"/>
        <v>2.1764705882352939</v>
      </c>
      <c r="AC56" s="20">
        <v>1</v>
      </c>
      <c r="AD56" s="20">
        <v>3</v>
      </c>
      <c r="AE56" s="20">
        <v>2</v>
      </c>
      <c r="AF56" s="20">
        <v>3</v>
      </c>
      <c r="AG56" s="20">
        <v>1</v>
      </c>
      <c r="AH56" s="20" t="s">
        <v>333</v>
      </c>
      <c r="AI56" s="15"/>
    </row>
  </sheetData>
  <mergeCells count="2">
    <mergeCell ref="K3:AB3"/>
    <mergeCell ref="AC3:AF3"/>
  </mergeCells>
  <phoneticPr fontId="7" type="noConversion"/>
  <conditionalFormatting sqref="K6:AA56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56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35.855468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38</v>
      </c>
    </row>
    <row r="2" spans="1:14" x14ac:dyDescent="0.25">
      <c r="A2" s="2" t="s">
        <v>2</v>
      </c>
      <c r="B2" t="s" vm="1">
        <v>38</v>
      </c>
    </row>
    <row r="4" spans="1:14" x14ac:dyDescent="0.25">
      <c r="A4" s="2" t="s">
        <v>44</v>
      </c>
      <c r="C4" s="2" t="s">
        <v>3</v>
      </c>
    </row>
    <row r="5" spans="1:14" ht="168.75" x14ac:dyDescent="0.25">
      <c r="A5" s="2" t="s">
        <v>8</v>
      </c>
      <c r="B5" s="2" t="s">
        <v>14</v>
      </c>
      <c r="C5" s="7" t="s">
        <v>197</v>
      </c>
      <c r="D5" s="7" t="s">
        <v>199</v>
      </c>
      <c r="E5" s="7" t="s">
        <v>200</v>
      </c>
      <c r="F5" s="7" t="s">
        <v>318</v>
      </c>
      <c r="G5" s="7" t="s">
        <v>320</v>
      </c>
      <c r="H5" s="7" t="s">
        <v>321</v>
      </c>
      <c r="I5" s="7" t="s">
        <v>315</v>
      </c>
      <c r="J5" s="7" t="s">
        <v>317</v>
      </c>
      <c r="K5" s="7" t="s">
        <v>313</v>
      </c>
      <c r="L5" s="7" t="s">
        <v>316</v>
      </c>
      <c r="M5" s="7" t="s">
        <v>314</v>
      </c>
      <c r="N5" s="7" t="s">
        <v>319</v>
      </c>
    </row>
    <row r="6" spans="1:14" x14ac:dyDescent="0.25">
      <c r="A6" t="s">
        <v>4</v>
      </c>
      <c r="B6" t="s">
        <v>215</v>
      </c>
      <c r="C6">
        <v>3</v>
      </c>
      <c r="D6">
        <v>4</v>
      </c>
      <c r="E6">
        <v>2</v>
      </c>
      <c r="F6">
        <v>2</v>
      </c>
      <c r="G6">
        <v>1</v>
      </c>
      <c r="H6">
        <v>2</v>
      </c>
      <c r="I6">
        <v>3</v>
      </c>
      <c r="J6">
        <v>4</v>
      </c>
      <c r="K6">
        <v>3</v>
      </c>
      <c r="L6">
        <v>4</v>
      </c>
      <c r="M6">
        <v>4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25</v>
      </c>
    </row>
    <row r="4" spans="1:20" x14ac:dyDescent="0.25">
      <c r="A4" s="2" t="s">
        <v>44</v>
      </c>
      <c r="B4" s="2" t="s">
        <v>28</v>
      </c>
    </row>
    <row r="5" spans="1:20" ht="164.25" x14ac:dyDescent="0.25">
      <c r="A5" s="2" t="s">
        <v>27</v>
      </c>
      <c r="B5" s="7" t="s">
        <v>58</v>
      </c>
      <c r="C5" s="7" t="s">
        <v>57</v>
      </c>
      <c r="D5" s="7" t="s">
        <v>171</v>
      </c>
      <c r="E5" s="7" t="s">
        <v>172</v>
      </c>
      <c r="F5" s="7" t="s">
        <v>168</v>
      </c>
      <c r="G5" s="7" t="s">
        <v>170</v>
      </c>
      <c r="H5" s="7" t="s">
        <v>173</v>
      </c>
      <c r="I5" s="7" t="s">
        <v>174</v>
      </c>
      <c r="J5" s="7" t="s">
        <v>169</v>
      </c>
      <c r="K5" s="7" t="s">
        <v>175</v>
      </c>
      <c r="L5" s="7" t="s">
        <v>176</v>
      </c>
      <c r="M5" s="7" t="s">
        <v>161</v>
      </c>
      <c r="N5" s="7" t="s">
        <v>162</v>
      </c>
      <c r="O5" s="7" t="s">
        <v>163</v>
      </c>
      <c r="P5" s="7" t="s">
        <v>164</v>
      </c>
      <c r="Q5" s="7" t="s">
        <v>165</v>
      </c>
      <c r="R5" s="7" t="s">
        <v>166</v>
      </c>
      <c r="S5" s="7" t="s">
        <v>167</v>
      </c>
      <c r="T5" s="7" t="s">
        <v>160</v>
      </c>
    </row>
    <row r="6" spans="1:20" x14ac:dyDescent="0.25">
      <c r="A6" s="5" t="s">
        <v>79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133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92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102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80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93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94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97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67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153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101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125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136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151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78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107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62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104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106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115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140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132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105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158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154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63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116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117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156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128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72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85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137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73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84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122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121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70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127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141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71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90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155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119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91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68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124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134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147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135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88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74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139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69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113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75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96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95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123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64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108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138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60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67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72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75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64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76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65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61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157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86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76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118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126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129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77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65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66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98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145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143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83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89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61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180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179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183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181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178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182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111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112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152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144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150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149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81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114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148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82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109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110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159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99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142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103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100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120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177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79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62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116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70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90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68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111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81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109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99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130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86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87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130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131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146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27</v>
      </c>
      <c r="B3" t="s">
        <v>45</v>
      </c>
      <c r="C3" t="s">
        <v>46</v>
      </c>
      <c r="D3" t="s">
        <v>47</v>
      </c>
      <c r="E3" t="s">
        <v>48</v>
      </c>
    </row>
    <row r="4" spans="1:5" x14ac:dyDescent="0.25">
      <c r="A4" s="5" t="s">
        <v>79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133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92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102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80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93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94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97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67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153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101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125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136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151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78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107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62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104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106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115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140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132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105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158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154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63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116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117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156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128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72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85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137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73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84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122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121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70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127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141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71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90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155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119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91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68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124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134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147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135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88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74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139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69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113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75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96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95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123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64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108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138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60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67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72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75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64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76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65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61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157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86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76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118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126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129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77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65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66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98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145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143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83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89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61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180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179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183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181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178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182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111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112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152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144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150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149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81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114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148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82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109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110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159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99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142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103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100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120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177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79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62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116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70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90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68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111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81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109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99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130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86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87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130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131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146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2023-08-09T16:26:58Z</dcterms:modified>
</cp:coreProperties>
</file>