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6B16D702-F4ED-4830-AC7D-E255884DB42C}" xr6:coauthVersionLast="47" xr6:coauthVersionMax="47" xr10:uidLastSave="{00000000-0000-0000-0000-000000000000}"/>
  <bookViews>
    <workbookView xWindow="-120" yWindow="-120" windowWidth="29040" windowHeight="15840" tabRatio="639" activeTab="3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BASE!$A$1:$AD$290</definedName>
    <definedName name="_xlnm._FilterDatabase" localSheetId="3" hidden="1">'Resumen TMs'!$B$5:$AH$22</definedName>
    <definedName name="_xlcn.WorksheetConnection_BASE_04042022A1V5322" hidden="1">BASE!$A$1:$AD$13</definedName>
    <definedName name="_xlcn.WorksheetConnection_PLANTILLA_RESULTADOS_POSTCALIBRACION.xlsxBASE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88" r:id="rId8"/>
    <pivotCache cacheId="89" r:id="rId9"/>
    <pivotCache cacheId="90" r:id="rId10"/>
    <pivotCache cacheId="91" r:id="rId11"/>
    <pivotCache cacheId="92" r:id="rId12"/>
    <pivotCache cacheId="93" r:id="rId13"/>
    <pivotCache cacheId="94" r:id="rId14"/>
    <pivotCache cacheId="95" r:id="rId15"/>
    <pivotCache cacheId="96" r:id="rId16"/>
    <pivotCache cacheId="97" r:id="rId17"/>
    <pivotCache cacheId="98" r:id="rId18"/>
    <pivotCache cacheId="99" r:id="rId19"/>
    <pivotCache cacheId="100" r:id="rId20"/>
  </pivotCaches>
  <extLst>
    <ext xmlns:x14="http://schemas.microsoft.com/office/spreadsheetml/2009/9/main" uri="{876F7934-8845-4945-9796-88D515C7AA90}">
      <x14:pivotCaches>
        <pivotCache cacheId="101" r:id="rId21"/>
        <pivotCache cacheId="102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" i="16" l="1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6" i="16"/>
  <c r="K2" i="1"/>
  <c r="K3" i="1"/>
  <c r="K4" i="1"/>
  <c r="K5" i="1"/>
  <c r="K6" i="1"/>
  <c r="K7" i="1"/>
  <c r="K8" i="1"/>
  <c r="K9" i="1"/>
  <c r="K10" i="1"/>
  <c r="K11" i="1"/>
  <c r="K12" i="1"/>
  <c r="K13" i="1"/>
  <c r="I14" i="1"/>
  <c r="J14" i="1" s="1"/>
  <c r="I15" i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J15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V14" i="1" a="1"/>
  <c r="V14" i="1" s="1"/>
  <c r="V15" i="1" a="1"/>
  <c r="V15" i="1" s="1"/>
  <c r="V16" i="1" a="1"/>
  <c r="V16" i="1" s="1"/>
  <c r="V17" i="1" a="1"/>
  <c r="V17" i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/>
  <c r="V52" i="1" a="1"/>
  <c r="V52" i="1" s="1"/>
  <c r="V53" i="1" a="1"/>
  <c r="V53" i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/>
  <c r="V78" i="1" a="1"/>
  <c r="V78" i="1" s="1"/>
  <c r="V79" i="1" a="1"/>
  <c r="V79" i="1" s="1"/>
  <c r="V80" i="1" a="1"/>
  <c r="V80" i="1" s="1"/>
  <c r="V81" i="1" a="1"/>
  <c r="V81" i="1"/>
  <c r="V82" i="1" a="1"/>
  <c r="V82" i="1" s="1"/>
  <c r="V83" i="1" a="1"/>
  <c r="V83" i="1"/>
  <c r="V84" i="1" a="1"/>
  <c r="V84" i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/>
  <c r="V121" i="1" a="1"/>
  <c r="V121" i="1" s="1"/>
  <c r="V122" i="1" a="1"/>
  <c r="V122" i="1" s="1"/>
  <c r="V123" i="1" a="1"/>
  <c r="V123" i="1" s="1"/>
  <c r="V124" i="1" a="1"/>
  <c r="V124" i="1" s="1"/>
  <c r="V125" i="1" a="1"/>
  <c r="V125" i="1"/>
  <c r="V126" i="1" a="1"/>
  <c r="V126" i="1" s="1"/>
  <c r="V127" i="1" a="1"/>
  <c r="V127" i="1"/>
  <c r="V128" i="1" a="1"/>
  <c r="V128" i="1" s="1"/>
  <c r="V129" i="1" a="1"/>
  <c r="V129" i="1"/>
  <c r="V130" i="1" a="1"/>
  <c r="V130" i="1" s="1"/>
  <c r="V131" i="1" a="1"/>
  <c r="V131" i="1" s="1"/>
  <c r="V132" i="1" a="1"/>
  <c r="V132" i="1" s="1"/>
  <c r="V133" i="1" a="1"/>
  <c r="V133" i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/>
  <c r="V140" i="1" a="1"/>
  <c r="V140" i="1" s="1"/>
  <c r="V141" i="1" a="1"/>
  <c r="V141" i="1" s="1"/>
  <c r="V142" i="1" a="1"/>
  <c r="V142" i="1" s="1"/>
  <c r="V143" i="1" a="1"/>
  <c r="V143" i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/>
  <c r="V160" i="1" a="1"/>
  <c r="V160" i="1" s="1"/>
  <c r="V161" i="1" a="1"/>
  <c r="V161" i="1" s="1"/>
  <c r="V162" i="1" a="1"/>
  <c r="V162" i="1" s="1"/>
  <c r="V163" i="1" a="1"/>
  <c r="V163" i="1"/>
  <c r="V164" i="1" a="1"/>
  <c r="V164" i="1" s="1"/>
  <c r="V165" i="1" a="1"/>
  <c r="V165" i="1"/>
  <c r="V166" i="1" a="1"/>
  <c r="V166" i="1" s="1"/>
  <c r="V167" i="1" a="1"/>
  <c r="V167" i="1" s="1"/>
  <c r="V168" i="1" a="1"/>
  <c r="V168" i="1" s="1"/>
  <c r="V169" i="1" a="1"/>
  <c r="V169" i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 s="1"/>
  <c r="V189" i="1" a="1"/>
  <c r="V189" i="1"/>
  <c r="V190" i="1" a="1"/>
  <c r="V190" i="1" s="1"/>
  <c r="V191" i="1" a="1"/>
  <c r="V191" i="1"/>
  <c r="V192" i="1" a="1"/>
  <c r="V192" i="1"/>
  <c r="V193" i="1" a="1"/>
  <c r="V193" i="1" s="1"/>
  <c r="V194" i="1" a="1"/>
  <c r="V194" i="1" s="1"/>
  <c r="V195" i="1" a="1"/>
  <c r="V195" i="1"/>
  <c r="V196" i="1" a="1"/>
  <c r="V196" i="1" s="1"/>
  <c r="V197" i="1" a="1"/>
  <c r="V197" i="1"/>
  <c r="V198" i="1" a="1"/>
  <c r="V198" i="1" s="1"/>
  <c r="V199" i="1" a="1"/>
  <c r="V199" i="1" s="1"/>
  <c r="V200" i="1" a="1"/>
  <c r="V200" i="1" s="1"/>
  <c r="V201" i="1" a="1"/>
  <c r="V201" i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/>
  <c r="V212" i="1" a="1"/>
  <c r="V212" i="1" s="1"/>
  <c r="V213" i="1" a="1"/>
  <c r="V213" i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/>
  <c r="V220" i="1" a="1"/>
  <c r="V220" i="1" s="1"/>
  <c r="V221" i="1" a="1"/>
  <c r="V221" i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/>
  <c r="V232" i="1" a="1"/>
  <c r="V232" i="1" s="1"/>
  <c r="V233" i="1" a="1"/>
  <c r="V233" i="1"/>
  <c r="V234" i="1" a="1"/>
  <c r="V234" i="1" s="1"/>
  <c r="V235" i="1" a="1"/>
  <c r="V235" i="1" s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/>
  <c r="V254" i="1" a="1"/>
  <c r="V254" i="1"/>
  <c r="V255" i="1" a="1"/>
  <c r="V255" i="1" s="1"/>
  <c r="V256" i="1" a="1"/>
  <c r="V256" i="1" s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/>
  <c r="V279" i="1" a="1"/>
  <c r="V279" i="1" s="1"/>
  <c r="V280" i="1" a="1"/>
  <c r="V280" i="1" s="1"/>
  <c r="V281" i="1" a="1"/>
  <c r="V281" i="1" s="1"/>
  <c r="V282" i="1" a="1"/>
  <c r="V282" i="1" s="1"/>
  <c r="V283" i="1" a="1"/>
  <c r="V283" i="1"/>
  <c r="V284" i="1" a="1"/>
  <c r="V284" i="1" s="1"/>
  <c r="V285" i="1" a="1"/>
  <c r="V285" i="1" s="1"/>
  <c r="V286" i="1" a="1"/>
  <c r="V286" i="1" s="1"/>
  <c r="V287" i="1" a="1"/>
  <c r="V287" i="1" s="1"/>
  <c r="V288" i="1" a="1"/>
  <c r="V288" i="1" s="1"/>
  <c r="V289" i="1" a="1"/>
  <c r="V289" i="1" s="1"/>
  <c r="V290" i="1" a="1"/>
  <c r="V290" i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/>
  <c r="X147" i="1" a="1"/>
  <c r="X147" i="1" s="1"/>
  <c r="X148" i="1" a="1"/>
  <c r="X148" i="1" s="1"/>
  <c r="X149" i="1" a="1"/>
  <c r="X149" i="1" s="1"/>
  <c r="X150" i="1" a="1"/>
  <c r="X150" i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/>
  <c r="X160" i="1" a="1"/>
  <c r="X160" i="1" s="1"/>
  <c r="X161" i="1" a="1"/>
  <c r="X161" i="1" s="1"/>
  <c r="X162" i="1" a="1"/>
  <c r="X162" i="1" s="1"/>
  <c r="X163" i="1" a="1"/>
  <c r="X163" i="1" s="1"/>
  <c r="X164" i="1" a="1"/>
  <c r="X164" i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/>
  <c r="X176" i="1" a="1"/>
  <c r="X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/>
  <c r="X260" i="1" a="1"/>
  <c r="X260" i="1" s="1"/>
  <c r="X261" i="1" a="1"/>
  <c r="X261" i="1"/>
  <c r="X262" i="1" a="1"/>
  <c r="X262" i="1" s="1"/>
  <c r="X263" i="1" a="1"/>
  <c r="X263" i="1" s="1"/>
  <c r="X264" i="1" a="1"/>
  <c r="X264" i="1" s="1"/>
  <c r="X265" i="1" a="1"/>
  <c r="X265" i="1"/>
  <c r="X266" i="1" a="1"/>
  <c r="X266" i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/>
  <c r="Z78" i="1" a="1"/>
  <c r="Z78" i="1" s="1"/>
  <c r="Z79" i="1" a="1"/>
  <c r="Z79" i="1" s="1"/>
  <c r="Z80" i="1" a="1"/>
  <c r="Z80" i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/>
  <c r="Z89" i="1" a="1"/>
  <c r="Z89" i="1" s="1"/>
  <c r="Z90" i="1" a="1"/>
  <c r="Z90" i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/>
  <c r="Z125" i="1" a="1"/>
  <c r="Z125" i="1" s="1"/>
  <c r="Z126" i="1" a="1"/>
  <c r="Z126" i="1" s="1"/>
  <c r="Z127" i="1" a="1"/>
  <c r="Z127" i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/>
  <c r="Z137" i="1" a="1"/>
  <c r="Z137" i="1" s="1"/>
  <c r="Z138" i="1" a="1"/>
  <c r="Z138" i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/>
  <c r="Z147" i="1" a="1"/>
  <c r="Z147" i="1" s="1"/>
  <c r="Z148" i="1" a="1"/>
  <c r="Z148" i="1" s="1"/>
  <c r="Z149" i="1" a="1"/>
  <c r="Z149" i="1"/>
  <c r="Z150" i="1" a="1"/>
  <c r="Z150" i="1" s="1"/>
  <c r="Z151" i="1" a="1"/>
  <c r="Z151" i="1" s="1"/>
  <c r="Z152" i="1" a="1"/>
  <c r="Z152" i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/>
  <c r="Z161" i="1" a="1"/>
  <c r="Z161" i="1" s="1"/>
  <c r="Z162" i="1" a="1"/>
  <c r="Z162" i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/>
  <c r="Z197" i="1" a="1"/>
  <c r="Z197" i="1" s="1"/>
  <c r="Z198" i="1" a="1"/>
  <c r="Z198" i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/>
  <c r="Z222" i="1" a="1"/>
  <c r="Z222" i="1" s="1"/>
  <c r="Z223" i="1" a="1"/>
  <c r="Z223" i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/>
  <c r="Z283" i="1" a="1"/>
  <c r="Z283" i="1" s="1"/>
  <c r="Z284" i="1" a="1"/>
  <c r="Z284" i="1" s="1"/>
  <c r="Z285" i="1" a="1"/>
  <c r="Z285" i="1" s="1"/>
  <c r="Z286" i="1" a="1"/>
  <c r="Z286" i="1" s="1"/>
  <c r="Z287" i="1" a="1"/>
  <c r="Z287" i="1"/>
  <c r="Z288" i="1" a="1"/>
  <c r="Z288" i="1"/>
  <c r="Z289" i="1" a="1"/>
  <c r="Z289" i="1"/>
  <c r="Z290" i="1" a="1"/>
  <c r="Z290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/>
  <c r="AB20" i="1" a="1"/>
  <c r="AB20" i="1" s="1"/>
  <c r="AB21" i="1" a="1"/>
  <c r="AB21" i="1"/>
  <c r="AB22" i="1" a="1"/>
  <c r="AB22" i="1" s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/>
  <c r="AB34" i="1" a="1"/>
  <c r="AB34" i="1" s="1"/>
  <c r="AB35" i="1" a="1"/>
  <c r="AB35" i="1" s="1"/>
  <c r="AB36" i="1" a="1"/>
  <c r="AB36" i="1" s="1"/>
  <c r="AB37" i="1" a="1"/>
  <c r="AB37" i="1"/>
  <c r="AB38" i="1" a="1"/>
  <c r="AB38" i="1" s="1"/>
  <c r="AB39" i="1" a="1"/>
  <c r="AB39" i="1" s="1"/>
  <c r="AB40" i="1" a="1"/>
  <c r="AB40" i="1" s="1"/>
  <c r="AB41" i="1" a="1"/>
  <c r="AB41" i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/>
  <c r="AB110" i="1" a="1"/>
  <c r="AB110" i="1" s="1"/>
  <c r="AB111" i="1" a="1"/>
  <c r="AB111" i="1" s="1"/>
  <c r="AB112" i="1" a="1"/>
  <c r="AB112" i="1" s="1"/>
  <c r="AB113" i="1" a="1"/>
  <c r="AB113" i="1"/>
  <c r="AB114" i="1" a="1"/>
  <c r="AB114" i="1" s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/>
  <c r="AB194" i="1" a="1"/>
  <c r="AB194" i="1" s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/>
  <c r="AB203" i="1" a="1"/>
  <c r="AB203" i="1" s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 s="1"/>
  <c r="AB261" i="1" a="1"/>
  <c r="AB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/>
  <c r="AB290" i="1" a="1"/>
  <c r="AB290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/>
  <c r="AD63" i="1" a="1"/>
  <c r="AD63" i="1" s="1"/>
  <c r="AD64" i="1" a="1"/>
  <c r="AD64" i="1" s="1"/>
  <c r="AD65" i="1" a="1"/>
  <c r="AD65" i="1" s="1"/>
  <c r="AD66" i="1" a="1"/>
  <c r="AD66" i="1"/>
  <c r="AD67" i="1" a="1"/>
  <c r="AD67" i="1" s="1"/>
  <c r="AD68" i="1" a="1"/>
  <c r="AD68" i="1" s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/>
  <c r="AD103" i="1" a="1"/>
  <c r="AD103" i="1" s="1"/>
  <c r="AD104" i="1" a="1"/>
  <c r="AD104" i="1" s="1"/>
  <c r="AD105" i="1" a="1"/>
  <c r="AD105" i="1" s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/>
  <c r="AD113" i="1" a="1"/>
  <c r="AD113" i="1" s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 s="1"/>
  <c r="AD119" i="1" a="1"/>
  <c r="AD119" i="1" s="1"/>
  <c r="AD120" i="1" a="1"/>
  <c r="AD120" i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/>
  <c r="AD127" i="1" a="1"/>
  <c r="AD127" i="1" s="1"/>
  <c r="AD128" i="1" a="1"/>
  <c r="AD128" i="1" s="1"/>
  <c r="AD129" i="1" a="1"/>
  <c r="AD129" i="1" s="1"/>
  <c r="AD130" i="1" a="1"/>
  <c r="AD130" i="1" s="1"/>
  <c r="AD131" i="1" a="1"/>
  <c r="AD131" i="1" s="1"/>
  <c r="AD132" i="1" a="1"/>
  <c r="AD132" i="1"/>
  <c r="AD133" i="1" a="1"/>
  <c r="AD133" i="1" s="1"/>
  <c r="AD134" i="1" a="1"/>
  <c r="AD134" i="1" s="1"/>
  <c r="AD135" i="1" a="1"/>
  <c r="AD135" i="1" s="1"/>
  <c r="AD136" i="1" a="1"/>
  <c r="AD136" i="1" s="1"/>
  <c r="AD137" i="1" a="1"/>
  <c r="AD137" i="1" s="1"/>
  <c r="AD138" i="1" a="1"/>
  <c r="AD138" i="1"/>
  <c r="AD139" i="1" a="1"/>
  <c r="AD139" i="1" s="1"/>
  <c r="AD140" i="1" a="1"/>
  <c r="AD140" i="1" s="1"/>
  <c r="AD141" i="1" a="1"/>
  <c r="AD141" i="1"/>
  <c r="AD142" i="1" a="1"/>
  <c r="AD142" i="1" s="1"/>
  <c r="AD143" i="1" a="1"/>
  <c r="AD143" i="1" s="1"/>
  <c r="AD144" i="1" a="1"/>
  <c r="AD144" i="1"/>
  <c r="AD145" i="1" a="1"/>
  <c r="AD145" i="1" s="1"/>
  <c r="AD146" i="1" a="1"/>
  <c r="AD146" i="1" s="1"/>
  <c r="AD147" i="1" a="1"/>
  <c r="AD147" i="1" s="1"/>
  <c r="AD148" i="1" a="1"/>
  <c r="AD148" i="1"/>
  <c r="AD149" i="1" a="1"/>
  <c r="AD149" i="1" s="1"/>
  <c r="AD150" i="1" a="1"/>
  <c r="AD150" i="1"/>
  <c r="AD151" i="1" a="1"/>
  <c r="AD151" i="1" s="1"/>
  <c r="AD152" i="1" a="1"/>
  <c r="AD152" i="1" s="1"/>
  <c r="AD153" i="1" a="1"/>
  <c r="AD153" i="1" s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/>
  <c r="AD159" i="1" a="1"/>
  <c r="AD159" i="1"/>
  <c r="AD160" i="1" a="1"/>
  <c r="AD160" i="1" s="1"/>
  <c r="AD161" i="1" a="1"/>
  <c r="AD161" i="1"/>
  <c r="AD162" i="1" a="1"/>
  <c r="AD162" i="1" s="1"/>
  <c r="AD163" i="1" a="1"/>
  <c r="AD163" i="1" s="1"/>
  <c r="AD164" i="1" a="1"/>
  <c r="AD164" i="1" s="1"/>
  <c r="AD165" i="1" a="1"/>
  <c r="AD165" i="1" s="1"/>
  <c r="AD166" i="1" a="1"/>
  <c r="AD166" i="1" s="1"/>
  <c r="AD167" i="1" a="1"/>
  <c r="AD167" i="1" s="1"/>
  <c r="AD168" i="1" a="1"/>
  <c r="AD168" i="1" s="1"/>
  <c r="AD169" i="1" a="1"/>
  <c r="AD169" i="1" s="1"/>
  <c r="AD170" i="1" a="1"/>
  <c r="AD170" i="1" s="1"/>
  <c r="AD171" i="1" a="1"/>
  <c r="AD171" i="1" s="1"/>
  <c r="AD172" i="1" a="1"/>
  <c r="AD172" i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 s="1"/>
  <c r="AD178" i="1" a="1"/>
  <c r="AD178" i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 s="1"/>
  <c r="AD188" i="1" a="1"/>
  <c r="AD188" i="1" s="1"/>
  <c r="AD189" i="1" a="1"/>
  <c r="AD189" i="1" s="1"/>
  <c r="AD190" i="1" a="1"/>
  <c r="AD190" i="1" s="1"/>
  <c r="AD191" i="1" a="1"/>
  <c r="AD191" i="1"/>
  <c r="AD192" i="1" a="1"/>
  <c r="AD192" i="1"/>
  <c r="AD193" i="1" a="1"/>
  <c r="AD193" i="1" s="1"/>
  <c r="AD194" i="1" a="1"/>
  <c r="AD194" i="1"/>
  <c r="AD195" i="1" a="1"/>
  <c r="AD195" i="1" s="1"/>
  <c r="AD196" i="1" a="1"/>
  <c r="AD196" i="1" s="1"/>
  <c r="AD197" i="1" a="1"/>
  <c r="AD197" i="1" s="1"/>
  <c r="AD198" i="1" a="1"/>
  <c r="AD198" i="1" s="1"/>
  <c r="AD199" i="1" a="1"/>
  <c r="AD199" i="1" s="1"/>
  <c r="AD200" i="1" a="1"/>
  <c r="AD200" i="1" s="1"/>
  <c r="AD201" i="1" a="1"/>
  <c r="AD201" i="1" s="1"/>
  <c r="AD202" i="1" a="1"/>
  <c r="AD202" i="1"/>
  <c r="AD203" i="1" a="1"/>
  <c r="AD203" i="1" s="1"/>
  <c r="AD204" i="1" a="1"/>
  <c r="AD204" i="1"/>
  <c r="AD205" i="1" a="1"/>
  <c r="AD205" i="1"/>
  <c r="AD206" i="1" a="1"/>
  <c r="AD206" i="1" s="1"/>
  <c r="AD207" i="1" a="1"/>
  <c r="AD207" i="1" s="1"/>
  <c r="AD208" i="1" a="1"/>
  <c r="AD208" i="1" s="1"/>
  <c r="AD209" i="1" a="1"/>
  <c r="AD209" i="1" s="1"/>
  <c r="AD210" i="1" a="1"/>
  <c r="AD210" i="1" s="1"/>
  <c r="AD211" i="1" a="1"/>
  <c r="AD211" i="1" s="1"/>
  <c r="AD212" i="1" a="1"/>
  <c r="AD212" i="1" s="1"/>
  <c r="AD213" i="1" a="1"/>
  <c r="AD213" i="1" s="1"/>
  <c r="AD214" i="1" a="1"/>
  <c r="AD214" i="1"/>
  <c r="AD215" i="1" a="1"/>
  <c r="AD215" i="1"/>
  <c r="AD216" i="1" a="1"/>
  <c r="AD216" i="1" s="1"/>
  <c r="AD217" i="1" a="1"/>
  <c r="AD217" i="1"/>
  <c r="AD218" i="1" a="1"/>
  <c r="AD218" i="1"/>
  <c r="AD219" i="1" a="1"/>
  <c r="AD219" i="1" s="1"/>
  <c r="AD220" i="1" a="1"/>
  <c r="AD220" i="1" s="1"/>
  <c r="AD221" i="1" a="1"/>
  <c r="AD221" i="1" s="1"/>
  <c r="AD222" i="1" a="1"/>
  <c r="AD222" i="1" s="1"/>
  <c r="AD223" i="1" a="1"/>
  <c r="AD223" i="1" s="1"/>
  <c r="AD224" i="1" a="1"/>
  <c r="AD224" i="1" s="1"/>
  <c r="AD225" i="1" a="1"/>
  <c r="AD225" i="1" s="1"/>
  <c r="AD226" i="1" a="1"/>
  <c r="AD226" i="1" s="1"/>
  <c r="AD227" i="1" a="1"/>
  <c r="AD227" i="1"/>
  <c r="AD228" i="1" a="1"/>
  <c r="AD228" i="1"/>
  <c r="AD229" i="1" a="1"/>
  <c r="AD229" i="1" s="1"/>
  <c r="AD230" i="1" a="1"/>
  <c r="AD230" i="1" s="1"/>
  <c r="AD231" i="1" a="1"/>
  <c r="AD231" i="1" s="1"/>
  <c r="AD232" i="1" a="1"/>
  <c r="AD232" i="1"/>
  <c r="AD233" i="1" a="1"/>
  <c r="AD233" i="1" s="1"/>
  <c r="AD234" i="1" a="1"/>
  <c r="AD234" i="1" s="1"/>
  <c r="AD235" i="1" a="1"/>
  <c r="AD235" i="1" s="1"/>
  <c r="AD236" i="1" a="1"/>
  <c r="AD236" i="1"/>
  <c r="AD237" i="1" a="1"/>
  <c r="AD237" i="1" s="1"/>
  <c r="AD238" i="1" a="1"/>
  <c r="AD238" i="1" s="1"/>
  <c r="AD239" i="1" a="1"/>
  <c r="AD239" i="1" s="1"/>
  <c r="AD240" i="1" a="1"/>
  <c r="AD240" i="1" s="1"/>
  <c r="AD241" i="1" a="1"/>
  <c r="AD241" i="1" s="1"/>
  <c r="AD242" i="1" a="1"/>
  <c r="AD242" i="1" s="1"/>
  <c r="AD243" i="1" a="1"/>
  <c r="AD243" i="1" s="1"/>
  <c r="AD244" i="1" a="1"/>
  <c r="AD244" i="1"/>
  <c r="AD245" i="1" a="1"/>
  <c r="AD245" i="1" s="1"/>
  <c r="AD246" i="1" a="1"/>
  <c r="AD246" i="1" s="1"/>
  <c r="AD247" i="1" a="1"/>
  <c r="AD247" i="1" s="1"/>
  <c r="AD248" i="1" a="1"/>
  <c r="AD248" i="1"/>
  <c r="AD249" i="1" a="1"/>
  <c r="AD249" i="1" s="1"/>
  <c r="AD250" i="1" a="1"/>
  <c r="AD250" i="1" s="1"/>
  <c r="AD251" i="1" a="1"/>
  <c r="AD251" i="1" s="1"/>
  <c r="AD252" i="1" a="1"/>
  <c r="AD252" i="1" s="1"/>
  <c r="AD253" i="1" a="1"/>
  <c r="AD253" i="1" s="1"/>
  <c r="AD254" i="1" a="1"/>
  <c r="AD254" i="1" s="1"/>
  <c r="AD255" i="1" a="1"/>
  <c r="AD255" i="1" s="1"/>
  <c r="AD256" i="1" a="1"/>
  <c r="AD256" i="1"/>
  <c r="AD257" i="1" a="1"/>
  <c r="AD257" i="1" s="1"/>
  <c r="AD258" i="1" a="1"/>
  <c r="AD258" i="1" s="1"/>
  <c r="AD259" i="1" a="1"/>
  <c r="AD259" i="1" s="1"/>
  <c r="AD260" i="1" a="1"/>
  <c r="AD260" i="1"/>
  <c r="AD261" i="1" a="1"/>
  <c r="AD261" i="1" s="1"/>
  <c r="AD262" i="1" a="1"/>
  <c r="AD262" i="1" s="1"/>
  <c r="AD263" i="1" a="1"/>
  <c r="AD263" i="1" s="1"/>
  <c r="AD264" i="1" a="1"/>
  <c r="AD264" i="1" s="1"/>
  <c r="AD265" i="1" a="1"/>
  <c r="AD265" i="1" s="1"/>
  <c r="AD266" i="1" a="1"/>
  <c r="AD266" i="1" s="1"/>
  <c r="AD267" i="1" a="1"/>
  <c r="AD267" i="1" s="1"/>
  <c r="AD268" i="1" a="1"/>
  <c r="AD268" i="1"/>
  <c r="AD269" i="1" a="1"/>
  <c r="AD269" i="1" s="1"/>
  <c r="AD270" i="1" a="1"/>
  <c r="AD270" i="1" s="1"/>
  <c r="AD271" i="1" a="1"/>
  <c r="AD271" i="1" s="1"/>
  <c r="AD272" i="1" a="1"/>
  <c r="AD272" i="1"/>
  <c r="AD273" i="1" a="1"/>
  <c r="AD273" i="1" s="1"/>
  <c r="AD274" i="1" a="1"/>
  <c r="AD274" i="1" s="1"/>
  <c r="AD275" i="1" a="1"/>
  <c r="AD275" i="1" s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/>
  <c r="AD281" i="1" a="1"/>
  <c r="AD281" i="1" s="1"/>
  <c r="AD282" i="1" a="1"/>
  <c r="AD282" i="1" s="1"/>
  <c r="AD283" i="1" a="1"/>
  <c r="AD283" i="1" s="1"/>
  <c r="AD284" i="1" a="1"/>
  <c r="AD284" i="1"/>
  <c r="AD285" i="1" a="1"/>
  <c r="AD285" i="1" s="1"/>
  <c r="AD286" i="1" a="1"/>
  <c r="AD286" i="1" s="1"/>
  <c r="AD287" i="1" a="1"/>
  <c r="AD287" i="1" s="1"/>
  <c r="AD288" i="1" a="1"/>
  <c r="AD288" i="1" s="1"/>
  <c r="AD289" i="1" a="1"/>
  <c r="AD289" i="1" s="1"/>
  <c r="AD290" i="1" a="1"/>
  <c r="AD290" i="1" s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P283" i="1" l="1"/>
  <c r="Q283" i="1"/>
  <c r="P271" i="1"/>
  <c r="Q271" i="1"/>
  <c r="P259" i="1"/>
  <c r="Q259" i="1"/>
  <c r="P247" i="1"/>
  <c r="Q247" i="1"/>
  <c r="P235" i="1"/>
  <c r="Q235" i="1"/>
  <c r="P223" i="1"/>
  <c r="Q223" i="1"/>
  <c r="P211" i="1"/>
  <c r="Q211" i="1"/>
  <c r="P199" i="1"/>
  <c r="Q199" i="1"/>
  <c r="P187" i="1"/>
  <c r="Q187" i="1"/>
  <c r="P175" i="1"/>
  <c r="Q175" i="1"/>
  <c r="P163" i="1"/>
  <c r="Q163" i="1"/>
  <c r="P151" i="1"/>
  <c r="Q151" i="1"/>
  <c r="P139" i="1"/>
  <c r="Q139" i="1"/>
  <c r="P127" i="1"/>
  <c r="Q127" i="1"/>
  <c r="P115" i="1"/>
  <c r="Q115" i="1"/>
  <c r="P103" i="1"/>
  <c r="Q103" i="1"/>
  <c r="P91" i="1"/>
  <c r="Q91" i="1"/>
  <c r="P79" i="1"/>
  <c r="Q79" i="1"/>
  <c r="P67" i="1"/>
  <c r="Q67" i="1"/>
  <c r="P55" i="1"/>
  <c r="Q55" i="1"/>
  <c r="P43" i="1"/>
  <c r="Q43" i="1"/>
  <c r="P31" i="1"/>
  <c r="Q31" i="1"/>
  <c r="P19" i="1"/>
  <c r="Q19" i="1"/>
  <c r="P282" i="1"/>
  <c r="Q282" i="1"/>
  <c r="P270" i="1"/>
  <c r="Q270" i="1"/>
  <c r="P258" i="1"/>
  <c r="Q258" i="1"/>
  <c r="P246" i="1"/>
  <c r="Q246" i="1"/>
  <c r="P234" i="1"/>
  <c r="Q234" i="1"/>
  <c r="P222" i="1"/>
  <c r="Q222" i="1"/>
  <c r="P210" i="1"/>
  <c r="Q210" i="1"/>
  <c r="P198" i="1"/>
  <c r="Q198" i="1"/>
  <c r="P186" i="1"/>
  <c r="Q186" i="1"/>
  <c r="P174" i="1"/>
  <c r="Q174" i="1"/>
  <c r="P162" i="1"/>
  <c r="Q162" i="1"/>
  <c r="P150" i="1"/>
  <c r="Q150" i="1"/>
  <c r="P138" i="1"/>
  <c r="Q138" i="1"/>
  <c r="P126" i="1"/>
  <c r="Q126" i="1"/>
  <c r="P114" i="1"/>
  <c r="Q114" i="1"/>
  <c r="P102" i="1"/>
  <c r="Q102" i="1"/>
  <c r="P90" i="1"/>
  <c r="Q90" i="1"/>
  <c r="P78" i="1"/>
  <c r="Q78" i="1"/>
  <c r="P66" i="1"/>
  <c r="Q66" i="1"/>
  <c r="P54" i="1"/>
  <c r="Q54" i="1"/>
  <c r="P42" i="1"/>
  <c r="Q42" i="1"/>
  <c r="P30" i="1"/>
  <c r="Q30" i="1"/>
  <c r="P18" i="1"/>
  <c r="Q18" i="1"/>
  <c r="P281" i="1"/>
  <c r="Q281" i="1"/>
  <c r="P269" i="1"/>
  <c r="Q269" i="1"/>
  <c r="P257" i="1"/>
  <c r="Q257" i="1"/>
  <c r="P245" i="1"/>
  <c r="Q245" i="1"/>
  <c r="P233" i="1"/>
  <c r="Q233" i="1"/>
  <c r="P221" i="1"/>
  <c r="Q221" i="1"/>
  <c r="P209" i="1"/>
  <c r="Q209" i="1"/>
  <c r="P197" i="1"/>
  <c r="Q197" i="1"/>
  <c r="P185" i="1"/>
  <c r="Q185" i="1"/>
  <c r="P173" i="1"/>
  <c r="Q173" i="1"/>
  <c r="P161" i="1"/>
  <c r="Q161" i="1"/>
  <c r="P149" i="1"/>
  <c r="Q149" i="1"/>
  <c r="P137" i="1"/>
  <c r="Q137" i="1"/>
  <c r="P125" i="1"/>
  <c r="Q125" i="1"/>
  <c r="P113" i="1"/>
  <c r="Q113" i="1"/>
  <c r="P101" i="1"/>
  <c r="Q101" i="1"/>
  <c r="P89" i="1"/>
  <c r="Q89" i="1"/>
  <c r="P77" i="1"/>
  <c r="Q77" i="1"/>
  <c r="P65" i="1"/>
  <c r="Q65" i="1"/>
  <c r="P53" i="1"/>
  <c r="Q53" i="1"/>
  <c r="P41" i="1"/>
  <c r="Q41" i="1"/>
  <c r="P29" i="1"/>
  <c r="Q29" i="1"/>
  <c r="P17" i="1"/>
  <c r="Q17" i="1"/>
  <c r="P280" i="1"/>
  <c r="Q280" i="1"/>
  <c r="P268" i="1"/>
  <c r="Q268" i="1"/>
  <c r="P256" i="1"/>
  <c r="Q256" i="1"/>
  <c r="P244" i="1"/>
  <c r="Q244" i="1"/>
  <c r="P232" i="1"/>
  <c r="Q232" i="1"/>
  <c r="P220" i="1"/>
  <c r="Q220" i="1"/>
  <c r="P208" i="1"/>
  <c r="Q208" i="1"/>
  <c r="P196" i="1"/>
  <c r="Q196" i="1"/>
  <c r="P184" i="1"/>
  <c r="Q184" i="1"/>
  <c r="P172" i="1"/>
  <c r="Q172" i="1"/>
  <c r="P160" i="1"/>
  <c r="Q160" i="1"/>
  <c r="P148" i="1"/>
  <c r="Q148" i="1"/>
  <c r="P136" i="1"/>
  <c r="Q136" i="1"/>
  <c r="P124" i="1"/>
  <c r="Q124" i="1"/>
  <c r="P112" i="1"/>
  <c r="Q112" i="1"/>
  <c r="P100" i="1"/>
  <c r="Q100" i="1"/>
  <c r="P88" i="1"/>
  <c r="Q88" i="1"/>
  <c r="P76" i="1"/>
  <c r="Q76" i="1"/>
  <c r="P64" i="1"/>
  <c r="Q64" i="1"/>
  <c r="P52" i="1"/>
  <c r="Q52" i="1"/>
  <c r="P40" i="1"/>
  <c r="Q40" i="1"/>
  <c r="P28" i="1"/>
  <c r="Q28" i="1"/>
  <c r="P16" i="1"/>
  <c r="Q16" i="1"/>
  <c r="P279" i="1"/>
  <c r="Q279" i="1"/>
  <c r="P267" i="1"/>
  <c r="Q267" i="1"/>
  <c r="P255" i="1"/>
  <c r="Q255" i="1"/>
  <c r="P243" i="1"/>
  <c r="Q243" i="1"/>
  <c r="P231" i="1"/>
  <c r="Q231" i="1"/>
  <c r="P219" i="1"/>
  <c r="Q219" i="1"/>
  <c r="P207" i="1"/>
  <c r="Q207" i="1"/>
  <c r="P195" i="1"/>
  <c r="Q195" i="1"/>
  <c r="P183" i="1"/>
  <c r="Q183" i="1"/>
  <c r="P171" i="1"/>
  <c r="Q171" i="1"/>
  <c r="P159" i="1"/>
  <c r="Q159" i="1"/>
  <c r="P147" i="1"/>
  <c r="Q147" i="1"/>
  <c r="P135" i="1"/>
  <c r="Q135" i="1"/>
  <c r="P123" i="1"/>
  <c r="Q123" i="1"/>
  <c r="P111" i="1"/>
  <c r="Q111" i="1"/>
  <c r="P99" i="1"/>
  <c r="Q99" i="1"/>
  <c r="P87" i="1"/>
  <c r="Q87" i="1"/>
  <c r="P75" i="1"/>
  <c r="Q75" i="1"/>
  <c r="P63" i="1"/>
  <c r="Q63" i="1"/>
  <c r="P51" i="1"/>
  <c r="Q51" i="1"/>
  <c r="P39" i="1"/>
  <c r="Q39" i="1"/>
  <c r="P27" i="1"/>
  <c r="Q27" i="1"/>
  <c r="P15" i="1"/>
  <c r="Q15" i="1"/>
  <c r="P290" i="1"/>
  <c r="Q290" i="1"/>
  <c r="P278" i="1"/>
  <c r="Q278" i="1"/>
  <c r="P266" i="1"/>
  <c r="Q266" i="1"/>
  <c r="P254" i="1"/>
  <c r="Q254" i="1"/>
  <c r="P242" i="1"/>
  <c r="Q242" i="1"/>
  <c r="P230" i="1"/>
  <c r="Q230" i="1"/>
  <c r="P218" i="1"/>
  <c r="Q218" i="1"/>
  <c r="P206" i="1"/>
  <c r="Q206" i="1"/>
  <c r="P194" i="1"/>
  <c r="Q194" i="1"/>
  <c r="P182" i="1"/>
  <c r="Q182" i="1"/>
  <c r="P170" i="1"/>
  <c r="Q170" i="1"/>
  <c r="P158" i="1"/>
  <c r="Q158" i="1"/>
  <c r="P146" i="1"/>
  <c r="Q146" i="1"/>
  <c r="P134" i="1"/>
  <c r="Q134" i="1"/>
  <c r="P122" i="1"/>
  <c r="Q122" i="1"/>
  <c r="P110" i="1"/>
  <c r="Q110" i="1"/>
  <c r="P98" i="1"/>
  <c r="Q98" i="1"/>
  <c r="P86" i="1"/>
  <c r="Q86" i="1"/>
  <c r="P74" i="1"/>
  <c r="Q74" i="1"/>
  <c r="P62" i="1"/>
  <c r="Q62" i="1"/>
  <c r="P50" i="1"/>
  <c r="Q50" i="1"/>
  <c r="P38" i="1"/>
  <c r="Q38" i="1"/>
  <c r="P26" i="1"/>
  <c r="Q26" i="1"/>
  <c r="P14" i="1"/>
  <c r="Q14" i="1"/>
  <c r="Q289" i="1"/>
  <c r="P289" i="1"/>
  <c r="Q277" i="1"/>
  <c r="P277" i="1"/>
  <c r="Q265" i="1"/>
  <c r="P265" i="1"/>
  <c r="Q253" i="1"/>
  <c r="P253" i="1"/>
  <c r="Q241" i="1"/>
  <c r="P241" i="1"/>
  <c r="Q229" i="1"/>
  <c r="P229" i="1"/>
  <c r="Q217" i="1"/>
  <c r="P217" i="1"/>
  <c r="Q205" i="1"/>
  <c r="P205" i="1"/>
  <c r="Q193" i="1"/>
  <c r="P193" i="1"/>
  <c r="Q181" i="1"/>
  <c r="P181" i="1"/>
  <c r="Q169" i="1"/>
  <c r="P169" i="1"/>
  <c r="Q157" i="1"/>
  <c r="P157" i="1"/>
  <c r="Q145" i="1"/>
  <c r="P145" i="1"/>
  <c r="Q133" i="1"/>
  <c r="P133" i="1"/>
  <c r="Q121" i="1"/>
  <c r="P121" i="1"/>
  <c r="Q109" i="1"/>
  <c r="P109" i="1"/>
  <c r="Q97" i="1"/>
  <c r="P97" i="1"/>
  <c r="Q85" i="1"/>
  <c r="P85" i="1"/>
  <c r="Q73" i="1"/>
  <c r="P73" i="1"/>
  <c r="Q61" i="1"/>
  <c r="P61" i="1"/>
  <c r="Q49" i="1"/>
  <c r="P49" i="1"/>
  <c r="Q37" i="1"/>
  <c r="P37" i="1"/>
  <c r="Q25" i="1"/>
  <c r="P25" i="1"/>
  <c r="P288" i="1"/>
  <c r="Q288" i="1"/>
  <c r="P276" i="1"/>
  <c r="Q276" i="1"/>
  <c r="P264" i="1"/>
  <c r="Q264" i="1"/>
  <c r="P252" i="1"/>
  <c r="Q252" i="1"/>
  <c r="P240" i="1"/>
  <c r="Q240" i="1"/>
  <c r="P228" i="1"/>
  <c r="Q228" i="1"/>
  <c r="P216" i="1"/>
  <c r="Q216" i="1"/>
  <c r="P204" i="1"/>
  <c r="Q204" i="1"/>
  <c r="P192" i="1"/>
  <c r="Q192" i="1"/>
  <c r="P180" i="1"/>
  <c r="Q180" i="1"/>
  <c r="P168" i="1"/>
  <c r="Q168" i="1"/>
  <c r="P156" i="1"/>
  <c r="Q156" i="1"/>
  <c r="P144" i="1"/>
  <c r="Q144" i="1"/>
  <c r="P132" i="1"/>
  <c r="Q132" i="1"/>
  <c r="P120" i="1"/>
  <c r="Q120" i="1"/>
  <c r="P108" i="1"/>
  <c r="Q108" i="1"/>
  <c r="P96" i="1"/>
  <c r="Q96" i="1"/>
  <c r="P84" i="1"/>
  <c r="Q84" i="1"/>
  <c r="P72" i="1"/>
  <c r="Q72" i="1"/>
  <c r="P60" i="1"/>
  <c r="Q60" i="1"/>
  <c r="P48" i="1"/>
  <c r="Q48" i="1"/>
  <c r="P36" i="1"/>
  <c r="Q36" i="1"/>
  <c r="P24" i="1"/>
  <c r="Q24" i="1"/>
  <c r="P287" i="1"/>
  <c r="Q287" i="1"/>
  <c r="P275" i="1"/>
  <c r="Q275" i="1"/>
  <c r="P263" i="1"/>
  <c r="Q263" i="1"/>
  <c r="P251" i="1"/>
  <c r="Q251" i="1"/>
  <c r="P239" i="1"/>
  <c r="Q239" i="1"/>
  <c r="P227" i="1"/>
  <c r="Q227" i="1"/>
  <c r="P215" i="1"/>
  <c r="Q215" i="1"/>
  <c r="P203" i="1"/>
  <c r="Q203" i="1"/>
  <c r="P191" i="1"/>
  <c r="Q191" i="1"/>
  <c r="P179" i="1"/>
  <c r="Q179" i="1"/>
  <c r="P167" i="1"/>
  <c r="Q167" i="1"/>
  <c r="P155" i="1"/>
  <c r="Q155" i="1"/>
  <c r="P143" i="1"/>
  <c r="Q143" i="1"/>
  <c r="P131" i="1"/>
  <c r="Q131" i="1"/>
  <c r="P119" i="1"/>
  <c r="Q119" i="1"/>
  <c r="P107" i="1"/>
  <c r="Q107" i="1"/>
  <c r="P95" i="1"/>
  <c r="Q95" i="1"/>
  <c r="P83" i="1"/>
  <c r="Q83" i="1"/>
  <c r="P71" i="1"/>
  <c r="Q71" i="1"/>
  <c r="P59" i="1"/>
  <c r="Q59" i="1"/>
  <c r="P47" i="1"/>
  <c r="Q47" i="1"/>
  <c r="P35" i="1"/>
  <c r="Q35" i="1"/>
  <c r="P23" i="1"/>
  <c r="Q23" i="1"/>
  <c r="P286" i="1"/>
  <c r="Q286" i="1"/>
  <c r="Q274" i="1"/>
  <c r="P274" i="1"/>
  <c r="P262" i="1"/>
  <c r="Q262" i="1"/>
  <c r="Q250" i="1"/>
  <c r="P250" i="1"/>
  <c r="Q238" i="1"/>
  <c r="P238" i="1"/>
  <c r="Q226" i="1"/>
  <c r="P226" i="1"/>
  <c r="Q214" i="1"/>
  <c r="P214" i="1"/>
  <c r="Q202" i="1"/>
  <c r="P202" i="1"/>
  <c r="Q190" i="1"/>
  <c r="P190" i="1"/>
  <c r="Q178" i="1"/>
  <c r="P178" i="1"/>
  <c r="Q166" i="1"/>
  <c r="P166" i="1"/>
  <c r="Q154" i="1"/>
  <c r="P154" i="1"/>
  <c r="Q142" i="1"/>
  <c r="P142" i="1"/>
  <c r="Q130" i="1"/>
  <c r="P130" i="1"/>
  <c r="Q118" i="1"/>
  <c r="P118" i="1"/>
  <c r="Q106" i="1"/>
  <c r="P106" i="1"/>
  <c r="Q94" i="1"/>
  <c r="P94" i="1"/>
  <c r="Q82" i="1"/>
  <c r="P82" i="1"/>
  <c r="Q70" i="1"/>
  <c r="P70" i="1"/>
  <c r="Q58" i="1"/>
  <c r="P58" i="1"/>
  <c r="Q46" i="1"/>
  <c r="P46" i="1"/>
  <c r="Q34" i="1"/>
  <c r="P34" i="1"/>
  <c r="Q22" i="1"/>
  <c r="P22" i="1"/>
  <c r="P285" i="1"/>
  <c r="Q285" i="1"/>
  <c r="P273" i="1"/>
  <c r="Q273" i="1"/>
  <c r="P261" i="1"/>
  <c r="Q261" i="1"/>
  <c r="P249" i="1"/>
  <c r="Q249" i="1"/>
  <c r="P237" i="1"/>
  <c r="Q237" i="1"/>
  <c r="P225" i="1"/>
  <c r="Q225" i="1"/>
  <c r="P213" i="1"/>
  <c r="Q213" i="1"/>
  <c r="P201" i="1"/>
  <c r="Q201" i="1"/>
  <c r="P189" i="1"/>
  <c r="Q189" i="1"/>
  <c r="P177" i="1"/>
  <c r="Q177" i="1"/>
  <c r="P165" i="1"/>
  <c r="Q165" i="1"/>
  <c r="P153" i="1"/>
  <c r="Q153" i="1"/>
  <c r="P141" i="1"/>
  <c r="Q141" i="1"/>
  <c r="P129" i="1"/>
  <c r="Q129" i="1"/>
  <c r="P117" i="1"/>
  <c r="Q117" i="1"/>
  <c r="P105" i="1"/>
  <c r="Q105" i="1"/>
  <c r="P93" i="1"/>
  <c r="Q93" i="1"/>
  <c r="P81" i="1"/>
  <c r="Q81" i="1"/>
  <c r="P69" i="1"/>
  <c r="Q69" i="1"/>
  <c r="P57" i="1"/>
  <c r="Q57" i="1"/>
  <c r="P45" i="1"/>
  <c r="Q45" i="1"/>
  <c r="P33" i="1"/>
  <c r="Q33" i="1"/>
  <c r="P21" i="1"/>
  <c r="Q21" i="1"/>
  <c r="P284" i="1"/>
  <c r="Q284" i="1"/>
  <c r="P272" i="1"/>
  <c r="Q272" i="1"/>
  <c r="P260" i="1"/>
  <c r="Q260" i="1"/>
  <c r="P248" i="1"/>
  <c r="Q248" i="1"/>
  <c r="P236" i="1"/>
  <c r="Q236" i="1"/>
  <c r="P224" i="1"/>
  <c r="Q224" i="1"/>
  <c r="P212" i="1"/>
  <c r="Q212" i="1"/>
  <c r="P200" i="1"/>
  <c r="Q200" i="1"/>
  <c r="P188" i="1"/>
  <c r="Q188" i="1"/>
  <c r="P176" i="1"/>
  <c r="Q176" i="1"/>
  <c r="P164" i="1"/>
  <c r="Q164" i="1"/>
  <c r="P152" i="1"/>
  <c r="Q152" i="1"/>
  <c r="P140" i="1"/>
  <c r="Q140" i="1"/>
  <c r="P128" i="1"/>
  <c r="Q128" i="1"/>
  <c r="P116" i="1"/>
  <c r="Q116" i="1"/>
  <c r="P104" i="1"/>
  <c r="Q104" i="1"/>
  <c r="P92" i="1"/>
  <c r="Q92" i="1"/>
  <c r="P80" i="1"/>
  <c r="Q80" i="1"/>
  <c r="P68" i="1"/>
  <c r="Q68" i="1"/>
  <c r="P56" i="1"/>
  <c r="Q56" i="1"/>
  <c r="P44" i="1"/>
  <c r="Q44" i="1"/>
  <c r="P32" i="1"/>
  <c r="Q32" i="1"/>
  <c r="P20" i="1"/>
  <c r="Q20" i="1"/>
  <c r="B9" i="16"/>
  <c r="B11" i="16"/>
  <c r="B13" i="16"/>
  <c r="B15" i="16"/>
  <c r="B17" i="16"/>
  <c r="B19" i="16"/>
  <c r="B21" i="16"/>
  <c r="B6" i="16"/>
  <c r="B8" i="16"/>
  <c r="B10" i="16"/>
  <c r="B12" i="16"/>
  <c r="B14" i="16"/>
  <c r="B16" i="16"/>
  <c r="B18" i="16"/>
  <c r="B20" i="16"/>
  <c r="B22" i="16"/>
  <c r="B7" i="16"/>
  <c r="AB13" i="1" l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P3" i="1" l="1"/>
  <c r="Q3" i="1"/>
  <c r="P5" i="1"/>
  <c r="Q5" i="1"/>
  <c r="P13" i="1"/>
  <c r="Q13" i="1"/>
  <c r="P12" i="1"/>
  <c r="Q12" i="1"/>
  <c r="P2" i="1"/>
  <c r="Q2" i="1"/>
  <c r="P6" i="1"/>
  <c r="Q6" i="1"/>
  <c r="P10" i="1"/>
  <c r="Q10" i="1"/>
  <c r="P9" i="1"/>
  <c r="Q9" i="1"/>
  <c r="P4" i="1"/>
  <c r="Q4" i="1"/>
  <c r="P11" i="1"/>
  <c r="Q11" i="1"/>
  <c r="P8" i="1"/>
  <c r="Q8" i="1"/>
  <c r="P7" i="1"/>
  <c r="Q7" i="1"/>
  <c r="L4" i="16" l="1"/>
  <c r="Y4" i="16"/>
  <c r="U4" i="16"/>
  <c r="K4" i="16"/>
  <c r="X4" i="16"/>
  <c r="Q4" i="16"/>
  <c r="M4" i="16"/>
  <c r="AA4" i="16"/>
  <c r="AC4" i="16"/>
  <c r="V4" i="16"/>
  <c r="AE4" i="16"/>
  <c r="AD4" i="16"/>
  <c r="S4" i="16"/>
  <c r="T4" i="16"/>
  <c r="P4" i="16"/>
  <c r="R4" i="16"/>
  <c r="N4" i="16"/>
  <c r="AF4" i="16"/>
  <c r="W4" i="16"/>
  <c r="Z4" i="16"/>
  <c r="O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<sst xmlns="http://schemas.openxmlformats.org/spreadsheetml/2006/main" count="4350" uniqueCount="274">
  <si>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</si>
  <si>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</si>
  <si>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</si>
  <si>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</si>
  <si>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</si>
  <si>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</si>
  <si>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</si>
  <si>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</si>
  <si>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</si>
  <si>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</si>
  <si>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</si>
  <si>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</si>
  <si>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</si>
  <si>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</si>
  <si>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</si>
  <si>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</si>
  <si>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</si>
  <si>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</si>
  <si>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</si>
  <si>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</si>
  <si>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</si>
  <si>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</si>
  <si>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</si>
  <si>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</si>
  <si>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</si>
  <si>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</si>
  <si>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</si>
  <si>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</si>
  <si>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</si>
  <si>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</si>
  <si>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</si>
  <si>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</si>
  <si>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</si>
  <si>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</si>
  <si>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</si>
  <si>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</si>
  <si>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</si>
  <si>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</si>
  <si>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</si>
  <si>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</si>
  <si>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</si>
  <si>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</si>
  <si>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</si>
  <si>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</si>
  <si>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</si>
  <si>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</si>
  <si>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</si>
  <si>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</si>
  <si>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</si>
  <si>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</si>
  <si>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</si>
  <si>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</si>
  <si>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</si>
  <si>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</si>
  <si>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</si>
  <si>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</si>
  <si>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</si>
  <si>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</si>
  <si>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</si>
  <si>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</si>
  <si>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</si>
  <si>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</si>
  <si>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</si>
  <si>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</si>
  <si>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</si>
  <si>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</si>
  <si>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</si>
  <si>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</si>
  <si>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</si>
  <si>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</si>
  <si>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</si>
  <si>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</si>
  <si>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</si>
  <si>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</si>
  <si>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</si>
  <si>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</si>
  <si>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</si>
  <si>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</si>
  <si>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</si>
  <si>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</si>
  <si>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</si>
  <si>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</si>
  <si>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</si>
  <si>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</si>
  <si>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</si>
  <si>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</si>
  <si>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</si>
  <si>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</si>
  <si>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</si>
  <si>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</si>
  <si>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</si>
  <si>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</si>
  <si>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</si>
  <si>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</si>
  <si>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</si>
  <si>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</si>
  <si>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</si>
  <si>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</si>
  <si>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</si>
  <si>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</si>
  <si>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</si>
  <si>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</si>
  <si>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</si>
  <si>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</si>
  <si>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</si>
  <si>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</si>
  <si>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</si>
  <si>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</si>
  <si>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</si>
  <si>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</si>
  <si>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</si>
  <si>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</si>
  <si>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</si>
  <si>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</si>
  <si>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</si>
  <si>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</si>
  <si>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</si>
  <si>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</si>
  <si>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</si>
  <si>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</si>
  <si>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</si>
  <si>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</si>
  <si>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</si>
  <si>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</si>
  <si>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</si>
  <si>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</si>
  <si>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</si>
  <si>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</si>
  <si>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</si>
  <si>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</si>
  <si>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</si>
  <si>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</si>
  <si>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</si>
  <si>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</si>
  <si>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</si>
  <si>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</si>
  <si>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</si>
  <si>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</si>
  <si>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</si>
  <si>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</si>
  <si>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</si>
  <si>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</si>
  <si>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</si>
  <si>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</si>
  <si>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</si>
  <si>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</si>
  <si>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</si>
  <si>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</si>
  <si>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</si>
  <si>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</si>
  <si>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</si>
  <si>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</si>
  <si>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</si>
  <si>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</si>
  <si>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</si>
  <si>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</si>
  <si>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</si>
  <si>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</si>
  <si>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</si>
  <si>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</si>
  <si>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</si>
  <si>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</si>
  <si>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</si>
  <si>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</si>
  <si>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</si>
  <si>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</si>
  <si>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</si>
  <si>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</si>
  <si>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</si>
  <si>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</si>
  <si>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</si>
  <si>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</si>
  <si>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</si>
  <si>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</si>
  <si>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</si>
  <si>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</si>
  <si>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</si>
  <si>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</si>
  <si>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</si>
  <si>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</si>
  <si>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</si>
  <si>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</si>
  <si>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</si>
  <si>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</si>
  <si>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</si>
  <si>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</si>
  <si>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</si>
  <si>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</si>
  <si>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</si>
  <si>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TM</t>
  </si>
  <si>
    <t>RELEVANTE</t>
  </si>
  <si>
    <t>COMPLEMENTARIA</t>
  </si>
  <si>
    <t>Recuento de MatriculaCalificado</t>
  </si>
  <si>
    <t>Recuento de MatriculaCalificado2</t>
  </si>
  <si>
    <t>LLAVE</t>
  </si>
  <si>
    <t>Prenovato</t>
  </si>
  <si>
    <t>LLAVE2</t>
  </si>
  <si>
    <t>S78302</t>
  </si>
  <si>
    <t>U17771</t>
  </si>
  <si>
    <t>E14077</t>
  </si>
  <si>
    <t>JUAN CARLOS SILVA SANTISTEBAN ALEGRE</t>
  </si>
  <si>
    <t>JAVIER ARTURO MIRANDA PEREZ</t>
  </si>
  <si>
    <t>MAURICIO JAVIER CARBAJAL CORDOVA</t>
  </si>
  <si>
    <t>-</t>
  </si>
  <si>
    <t>ARQUITECTURA DE NEGOCIOS</t>
  </si>
  <si>
    <t>E16928</t>
  </si>
  <si>
    <t>E18005</t>
  </si>
  <si>
    <t>S04412</t>
  </si>
  <si>
    <t>S08814</t>
  </si>
  <si>
    <t>S40389</t>
  </si>
  <si>
    <t>S75056</t>
  </si>
  <si>
    <t>S90378</t>
  </si>
  <si>
    <t>S91248</t>
  </si>
  <si>
    <t>T07648</t>
  </si>
  <si>
    <t>T18496</t>
  </si>
  <si>
    <t>T19752</t>
  </si>
  <si>
    <t>T22000</t>
  </si>
  <si>
    <t>T26592</t>
  </si>
  <si>
    <t>U17038</t>
  </si>
  <si>
    <t>U19208</t>
  </si>
  <si>
    <t>IVONNE KARINA SALVADOR MAYHUA</t>
  </si>
  <si>
    <t>MARIA ALEJANDRA ZUNIGA RAMOS</t>
  </si>
  <si>
    <t>FERNANDO MIGUEL BARRIG JO</t>
  </si>
  <si>
    <t>ROGER BENJAMIN VIGO LUNA</t>
  </si>
  <si>
    <t>EDUARDO ALONSO DE JESUS SILVA ZUÑIGA</t>
  </si>
  <si>
    <t>MARIA DEL PILAR GARCIA ECHEVARRIA</t>
  </si>
  <si>
    <t>PAULA CESPEDES LOAYZA</t>
  </si>
  <si>
    <t>MEYLIN KATHERINE ENDO LINO</t>
  </si>
  <si>
    <t>RICHARD MIGUEL APAZA AGUERO</t>
  </si>
  <si>
    <t>XAVIER ALBERTO GUTIERREZ CORAL</t>
  </si>
  <si>
    <t>LILIA KATHLEEN POLO VILLANUEVA</t>
  </si>
  <si>
    <t>RENÁN ESNOVER GALLARDO YUPANQUI</t>
  </si>
  <si>
    <t>DANIEL ANTONIO JIMÉNEZ QUINTANA</t>
  </si>
  <si>
    <t>CAREN SOTIL POZO</t>
  </si>
  <si>
    <t>SUSAN SILVA RIVERA</t>
  </si>
  <si>
    <t>mauriciocarbajalc@bcp.com.pe</t>
  </si>
  <si>
    <t>isalvador@bcp.com.pe</t>
  </si>
  <si>
    <t>mzuniga@bcp.com.pe</t>
  </si>
  <si>
    <t>fbarrig@bcp.com.pe</t>
  </si>
  <si>
    <t>rogervigol@bcp.com.pe</t>
  </si>
  <si>
    <t>eduardosilvaz@bcp.com.pe</t>
  </si>
  <si>
    <t>mariagarciae@bcp.com.pe</t>
  </si>
  <si>
    <t>paulacespedesl@bcp.com.pe</t>
  </si>
  <si>
    <t>mendo@bcp.com.pe</t>
  </si>
  <si>
    <t>richardmapaza@bcp.com.pe</t>
  </si>
  <si>
    <t>xaviergutierrez@bcp.com.pe</t>
  </si>
  <si>
    <t>kathleenpolo@bcp.com.pe</t>
  </si>
  <si>
    <t>renangallardo@bcp.com.pe</t>
  </si>
  <si>
    <t>danieljimenez@bcp.com.pe</t>
  </si>
  <si>
    <t>csotil@bcp.com.pe</t>
  </si>
  <si>
    <t>javiermiranda@bcp.com.pe</t>
  </si>
  <si>
    <t>ssilvar@bcp.com.pe</t>
  </si>
  <si>
    <t>Cloud</t>
  </si>
  <si>
    <t>Frameworks de arquitectura empresarial</t>
  </si>
  <si>
    <t>Modelos Bancarios</t>
  </si>
  <si>
    <t>Soluciones de industria</t>
  </si>
  <si>
    <t>Patrones de arquitectura tecnológica</t>
  </si>
  <si>
    <t>Modelado</t>
  </si>
  <si>
    <t>Plataforma de soluciones BCP</t>
  </si>
  <si>
    <t>Arquitectura de datos BCP</t>
  </si>
  <si>
    <t>Evolución ágil de productos digitales</t>
  </si>
  <si>
    <t>Negocio bancario</t>
  </si>
  <si>
    <t>Compliance</t>
  </si>
  <si>
    <t>Gestión de cambios</t>
  </si>
  <si>
    <t>Customer Experience</t>
  </si>
  <si>
    <t>Principios de seguridad</t>
  </si>
  <si>
    <t>Innovación</t>
  </si>
  <si>
    <t>Story Telling</t>
  </si>
  <si>
    <t>Captura de valor</t>
  </si>
  <si>
    <t>S4</t>
  </si>
  <si>
    <t>A1</t>
  </si>
  <si>
    <t>A2</t>
  </si>
  <si>
    <t>S3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</si>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</sst>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5" fillId="7" borderId="5" xfId="0" applyFont="1" applyFill="1" applyBorder="1" applyAlignment="1">
      <alignment textRotation="90"/>
    </xf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5" fillId="3" borderId="6" xfId="0" applyFont="1" applyFill="1" applyBorder="1" applyAlignment="1">
      <alignment textRotation="90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[RESULTADOS_Arquitectura de negocios_20230615_POSTCALIBRACION.xlsx]ANALISIS_DIMENSIONES!TablaDinámica5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ANALISIS_DIMENSIONES!$A$27:$A$31</c:f>
              <c:strCache>
                <c:ptCount val="4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</c:strCache>
            </c:strRef>
          </c:cat>
          <c:val>
            <c:numRef>
              <c:f>ANALISIS_DIMENSIONES!$B$27:$B$31</c:f>
              <c:numCache>
                <c:formatCode>General</c:formatCode>
                <c:ptCount val="4"/>
                <c:pt idx="0">
                  <c:v>1</c:v>
                </c:pt>
                <c:pt idx="1">
                  <c:v>8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ANALISIS_DIMENSIONES!$A$27:$A$31</c:f>
              <c:strCache>
                <c:ptCount val="4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</c:strCache>
            </c:strRef>
          </c:cat>
          <c:val>
            <c:numRef>
              <c:f>ANALISIS_DIMENSIONES!$C$27:$C$31</c:f>
              <c:numCache>
                <c:formatCode>0.00%</c:formatCode>
                <c:ptCount val="4"/>
                <c:pt idx="0">
                  <c:v>5.8823529411764705E-2</c:v>
                </c:pt>
                <c:pt idx="1">
                  <c:v>0.47058823529411764</c:v>
                </c:pt>
                <c:pt idx="2">
                  <c:v>0.41176470588235292</c:v>
                </c:pt>
                <c:pt idx="3">
                  <c:v>5.8823529411764705E-2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[RESULTADOS_Arquitectura de negocios_20230615_POSTCALIBRACION.xlsx]ANALISIS_DIMENSIONES!TablaDinámica7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ANALISIS_DIMENSIONES!$A$39:$A$43</c:f>
              <c:strCache>
                <c:ptCount val="4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</c:strCache>
            </c:strRef>
          </c:cat>
          <c:val>
            <c:numRef>
              <c:f>ANALISIS_DIMENSIONES!$B$39:$B$43</c:f>
              <c:numCache>
                <c:formatCode>General</c:formatCode>
                <c:ptCount val="4"/>
                <c:pt idx="0">
                  <c:v>1</c:v>
                </c:pt>
                <c:pt idx="1">
                  <c:v>8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ANALISIS_DIMENSIONES!$A$39:$A$43</c:f>
              <c:strCache>
                <c:ptCount val="4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</c:strCache>
            </c:strRef>
          </c:cat>
          <c:val>
            <c:numRef>
              <c:f>ANALISIS_DIMENSIONES!$C$39:$C$43</c:f>
              <c:numCache>
                <c:formatCode>0.00%</c:formatCode>
                <c:ptCount val="4"/>
                <c:pt idx="0">
                  <c:v>5.8823529411764705E-2</c:v>
                </c:pt>
                <c:pt idx="1">
                  <c:v>0.47058823529411764</c:v>
                </c:pt>
                <c:pt idx="2">
                  <c:v>0.41176470588235292</c:v>
                </c:pt>
                <c:pt idx="3">
                  <c:v>5.8823529411764705E-2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[RESULTADOS_Arquitectura de negocios_20230615_POSTCALIBRACION.xlsx]ANALISIS_DIMENSIONES!TablaDinámica8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ANALISIS_DIMENSIONES!$A$49:$A$52</c:f>
              <c:strCache>
                <c:ptCount val="3"/>
                <c:pt idx="0">
                  <c:v>Principiante avanzado</c:v>
                </c:pt>
                <c:pt idx="1">
                  <c:v>Competente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ANALISIS_DIMENSIONES!$B$49:$B$52</c:f>
              <c:numCache>
                <c:formatCode>General</c:formatCode>
                <c:ptCount val="3"/>
                <c:pt idx="0">
                  <c:v>6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ANALISIS_DIMENSIONES!$A$49:$A$52</c:f>
              <c:strCache>
                <c:ptCount val="3"/>
                <c:pt idx="0">
                  <c:v>Principiante avanzado</c:v>
                </c:pt>
                <c:pt idx="1">
                  <c:v>Competente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ANALISIS_DIMENSIONES!$C$49:$C$52</c:f>
              <c:numCache>
                <c:formatCode>0.00%</c:formatCode>
                <c:ptCount val="3"/>
                <c:pt idx="0">
                  <c:v>0.35294117647058826</c:v>
                </c:pt>
                <c:pt idx="1">
                  <c:v>0.47058823529411764</c:v>
                </c:pt>
                <c:pt idx="2">
                  <c:v>0.17647058823529413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[RESULTADOS_Arquitectura de negocios_20230615_POSTCALIBRACION.xlsx]ANALISIS_DIMENSIONES!TablaDinámica9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ANALISIS_DIMENSIONES!$A$61:$A$63</c:f>
              <c:strCache>
                <c:ptCount val="2"/>
                <c:pt idx="0">
                  <c:v>Principiante avanzado</c:v>
                </c:pt>
                <c:pt idx="1">
                  <c:v>Competente</c:v>
                </c:pt>
              </c:strCache>
            </c:strRef>
          </c:cat>
          <c:val>
            <c:numRef>
              <c:f>ANALISIS_DIMENSIONES!$B$61:$B$63</c:f>
              <c:numCache>
                <c:formatCode>General</c:formatCode>
                <c:ptCount val="2"/>
                <c:pt idx="0">
                  <c:v>9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ANALISIS_DIMENSIONES!$A$61:$A$63</c:f>
              <c:strCache>
                <c:ptCount val="2"/>
                <c:pt idx="0">
                  <c:v>Principiante avanzado</c:v>
                </c:pt>
                <c:pt idx="1">
                  <c:v>Competente</c:v>
                </c:pt>
              </c:strCache>
            </c:strRef>
          </c:cat>
          <c:val>
            <c:numRef>
              <c:f>ANALISIS_DIMENSIONES!$C$61:$C$63</c:f>
              <c:numCache>
                <c:formatCode>0.00%</c:formatCode>
                <c:ptCount val="2"/>
                <c:pt idx="0">
                  <c:v>0.52941176470588236</c:v>
                </c:pt>
                <c:pt idx="1">
                  <c:v>0.47058823529411764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[RESULTADOS_Arquitectura de negocios_20230615_POSTCALIBRACION.xlsx]ANALISIS_DIMENSIONES!TablaDinámica10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ANALISIS_DIMENSIONES!$A$71:$A$74</c:f>
              <c:strCache>
                <c:ptCount val="3"/>
                <c:pt idx="0">
                  <c:v>Principiante avanzado</c:v>
                </c:pt>
                <c:pt idx="1">
                  <c:v>Competente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ANALISIS_DIMENSIONES!$B$71:$B$74</c:f>
              <c:numCache>
                <c:formatCode>General</c:formatCode>
                <c:ptCount val="3"/>
                <c:pt idx="0">
                  <c:v>3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ANALISIS_DIMENSIONES!$A$71:$A$74</c:f>
              <c:strCache>
                <c:ptCount val="3"/>
                <c:pt idx="0">
                  <c:v>Principiante avanzado</c:v>
                </c:pt>
                <c:pt idx="1">
                  <c:v>Competente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ANALISIS_DIMENSIONES!$C$71:$C$74</c:f>
              <c:numCache>
                <c:formatCode>0.00%</c:formatCode>
                <c:ptCount val="3"/>
                <c:pt idx="0">
                  <c:v>0.17647058823529413</c:v>
                </c:pt>
                <c:pt idx="1">
                  <c:v>0.41176470588235292</c:v>
                </c:pt>
                <c:pt idx="2">
                  <c:v>0.41176470588235292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581023</xdr:colOff>
      <xdr:row>0</xdr:row>
      <xdr:rowOff>80962</xdr:rowOff>
    </xdr:from>
    <xdr:to>
      <xdr:col>1</xdr:col>
      <xdr:colOff>2409823</xdr:colOff>
      <xdr:row>11</xdr:row>
      <xdr:rowOff>83343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3242" y="80962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2557462</xdr:colOff>
      <xdr:row>0</xdr:row>
      <xdr:rowOff>69056</xdr:rowOff>
    </xdr:from>
    <xdr:to>
      <xdr:col>3</xdr:col>
      <xdr:colOff>40481</xdr:colOff>
      <xdr:row>11</xdr:row>
      <xdr:rowOff>59531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9681" y="69056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138113</xdr:colOff>
      <xdr:row>0</xdr:row>
      <xdr:rowOff>57149</xdr:rowOff>
    </xdr:from>
    <xdr:to>
      <xdr:col>4</xdr:col>
      <xdr:colOff>585788</xdr:colOff>
      <xdr:row>11</xdr:row>
      <xdr:rowOff>71436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6113" y="57149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4250694443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4253472221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4263773151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Principiante avanzad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MAURICIO JAVIER CARBAJAL CORDOVA"/>
      </sharedItems>
    </cacheField>
    <cacheField name="[Rango].[Capability].[Capability]" caption="Capability" numFmtId="0" hierarchy="43" level="1">
      <sharedItems count="12">
        <s v="Arquitectura de datos BCP"/>
        <s v="Cloud"/>
        <s v="Compliance"/>
        <s v="Evolución ágil de productos digitales"/>
        <s v="Frameworks de arquitectura empresarial"/>
        <s v="Gestión de cambios"/>
        <s v="Modelado"/>
        <s v="Modelos Bancarios"/>
        <s v="Negocio bancario"/>
        <s v="Patrones de arquitectura tecnológica"/>
        <s v="Plataforma de soluciones BCP"/>
        <s v="Soluciones de industria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5711342592" backgroundQuery="1" createdVersion="8" refreshedVersion="8" minRefreshableVersion="3" recordCount="0" supportSubquery="1" supportAdvancedDrill="1" xr:uid="{B766093B-481E-41A6-AA36-85C51A817C57}">
  <cacheSource type="external" connectionId="1"/>
  <cacheFields count="3">
    <cacheField name="[BASE].[NivelDomainExpertise].[NivelDomainExpertise]" caption="NivelDomainExpertise" numFmtId="0" hierarchy="21" level="1">
      <sharedItems count="4">
        <s v="Competente"/>
        <s v="Novato"/>
        <s v="Pre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5860763891" backgroundQuery="1" createdVersion="8" refreshedVersion="8" minRefreshableVersion="3" recordCount="0" supportSubquery="1" supportAdvancedDrill="1" xr:uid="{D09A325C-78FE-46CC-B3AE-D408E2E2DBC9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1">
        <s v="NO"/>
      </sharedItems>
    </cacheField>
    <cacheField name="[BASE].[NivelDomainExpertise].[NivelDomainExpertise]" caption="NivelDomainExpertise" numFmtId="0" hierarchy="21" level="1">
      <sharedItems count="4">
        <s v="Competente"/>
        <s v="Novato"/>
        <s v="Prenovato"/>
        <s v="Principiante avanzado"/>
      </sharedItems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6133101849" backgroundQuery="1" createdVersion="8" refreshedVersion="8" minRefreshableVersion="3" recordCount="0" supportSubquery="1" supportAdvancedDrill="1" xr:uid="{8524A2D0-7ED3-4BC5-9F95-F0BF481480CC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5">
        <s v="Frameworks de arquitectura empresarial"/>
        <s v="Innovación"/>
        <s v="Modelado"/>
        <s v="Modelos Bancarios"/>
        <s v="Negocio bancario"/>
      </sharedItems>
    </cacheField>
    <cacheField name="[BASE].[NivelCapability].[NivelCapability]" caption="NivelCapability" numFmtId="0" hierarchy="18" level="1">
      <sharedItems count="4">
        <s v="Competente"/>
        <s v="Novato"/>
        <s v="Principiante avanzado"/>
        <s v="Proficiente"/>
      </sharedItems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6337615739" backgroundQuery="1" createdVersion="8" refreshedVersion="8" minRefreshableVersion="3" recordCount="0" supportSubquery="1" supportAdvancedDrill="1" xr:uid="{8D655DAA-A69C-48E9-A00F-169430AB6FF0}">
  <cacheSource type="external" connectionId="1"/>
  <cacheFields count="3">
    <cacheField name="[BASE].[Nivel].[Nivel]" caption="Nivel" numFmtId="0" hierarchy="29" level="1">
      <sharedItems count="4">
        <s v="Competente"/>
        <s v="Novato"/>
        <s v="Pre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6424999998" backgroundQuery="1" createdVersion="8" refreshedVersion="8" minRefreshableVersion="3" recordCount="0" supportSubquery="1" supportAdvancedDrill="1" xr:uid="{EBFFBD12-D6F1-4698-A15F-2FF45057D1B9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4">
        <s v="Competente"/>
        <s v="Novato"/>
        <s v="Prenovato"/>
        <s v="Principiante avanzado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6546296294" backgroundQuery="1" createdVersion="8" refreshedVersion="8" minRefreshableVersion="3" recordCount="0" supportSubquery="1" supportAdvancedDrill="1" xr:uid="{FE76B0FF-97EC-4717-BB22-D6421DEE4867}">
  <cacheSource type="external" connectionId="1"/>
  <cacheFields count="3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3">
        <s v="Competente"/>
        <s v="Principiante avanzado"/>
        <s v="Proficiente"/>
      </sharedItems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6615162039" backgroundQuery="1" createdVersion="8" refreshedVersion="8" minRefreshableVersion="3" recordCount="0" supportSubquery="1" supportAdvancedDrill="1" xr:uid="{9683EACF-544D-4295-9B67-17B66A34314C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2">
        <s v="Competente"/>
        <s v="Principiante avanzado"/>
      </sharedItems>
    </cacheField>
    <cacheField name="[Measures].[Recuento de MatriculaCalificado 2]" caption="Recuento de MatriculaCalificado 2" numFmtId="0" hierarchy="76" level="32767"/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6642824073" backgroundQuery="1" createdVersion="8" refreshedVersion="8" minRefreshableVersion="3" recordCount="0" supportSubquery="1" supportAdvancedDrill="1" xr:uid="{A1CEAC3A-C1E6-471F-844F-9E0D1FD49B51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3">
        <s v="Competente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2.744245138892" backgroundQuery="1" createdVersion="3" refreshedVersion="8" minRefreshableVersion="3" recordCount="0" supportSubquery="1" supportAdvancedDrill="1" xr:uid="{2B161C03-7395-40F8-9EE6-6BE93B7A5A78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937108115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9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9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G52" firstHeaderRow="1" firstDataRow="2" firstDataCol="2" rowPageCount="2" colPageCount="1"/>
  <pivotFields count="6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2">
        <item x="0"/>
        <item x="1"/>
      </items>
    </pivotField>
    <pivotField axis="axisRow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efaultSubtotal="0" defaultAttributeDrillState="1">
      <items count="4">
        <item x="1"/>
        <item x="2"/>
        <item x="0"/>
        <item x="3"/>
      </items>
    </pivotField>
  </pivotFields>
  <rowFields count="2">
    <field x="3"/>
    <field x="4"/>
  </rowFields>
  <rowItems count="11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9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C3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">
        <item x="0"/>
      </items>
    </pivotField>
    <pivotField axis="axisRow" allDrilled="1" subtotalTop="0" showAll="0" defaultSubtotal="0" defaultAttributeDrillState="1">
      <items count="4">
        <item x="2"/>
        <item x="1"/>
        <item x="3"/>
        <item x="0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2">
    <i>
      <x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9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5" firstHeaderRow="0" firstDataRow="1" firstDataCol="1"/>
  <pivotFields count="3">
    <pivotField axis="axisRow" allDrilled="1" subtotalTop="0" showAll="0" defaultSubtotal="0" defaultAttributeDrillState="1">
      <items count="4">
        <item x="2"/>
        <item x="1"/>
        <item x="3"/>
        <item x="0"/>
      </items>
    </pivotField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9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1" firstHeaderRow="0" firstDataRow="1" firstDataCol="1"/>
  <pivotFields count="3">
    <pivotField axis="axisRow" allDrilled="1" subtotalTop="0" showAll="0" defaultSubtotal="0" defaultAttributeDrillState="1">
      <items count="4">
        <item x="2"/>
        <item x="1"/>
        <item x="3"/>
        <item x="0"/>
      </items>
    </pivotField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9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10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4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3">
        <item x="1"/>
        <item x="0"/>
        <item x="2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9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3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2">
        <item x="1"/>
        <item x="0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9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2" firstHeaderRow="0" firstDataRow="1" firstDataCol="1"/>
  <pivotFields count="3">
    <pivotField dataField="1" subtotalTop="0" showAll="0" defaultSubtotal="0"/>
    <pivotField dataField="1" subtotalTop="0" showAll="0" defaultSubtotal="0"/>
    <pivotField axis="axisRow" allDrilled="1" subtotalTop="0" showAll="0" defaultSubtotal="0" defaultAttributeDrillState="1">
      <items count="3">
        <item x="1"/>
        <item x="0"/>
        <item x="2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9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3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4">
        <item x="2"/>
        <item x="1"/>
        <item x="3"/>
        <item x="0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9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88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89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937108115">
      <levels count="2">
        <level uniqueName="[BASE].[RolCalificado].[(All)]" sourceCaption="(All)" count="0"/>
        <level uniqueName="[BASE].[RolCalificado].[RolCalificado]" sourceCaption="RolCalificado" count="2">
          <ranges>
            <range startItem="0">
              <i n="[BASE].[RolCalificado].&amp;[CL]" c="CL"/>
              <i n="[BASE].[RolCalificado].&amp;[TM]" c="TM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937108115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937108115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290" totalsRowShown="0" headerRowDxfId="22" dataDxfId="21">
  <autoFilter ref="A1:AE290" xr:uid="{383D5771-3993-44C1-A88A-4CF8FCD92721}"/>
  <sortState xmlns:xlrd2="http://schemas.microsoft.com/office/spreadsheetml/2017/richdata2" ref="A2:AE13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IF(COUNTIFS($E$2:$E$290,E2,$O$2:$O$290,"PRINCIPAL",$R$2:$R$290,0)&gt;0,"SI","NO")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290"/>
  <sheetViews>
    <sheetView topLeftCell="P1" zoomScale="85" zoomScaleNormal="85" workbookViewId="0">
      <pane ySplit="1" topLeftCell="A247" activePane="bottomLeft" state="frozen"/>
      <selection pane="bottomLeft" activeCell="G264" sqref="G264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194</v>
      </c>
      <c r="Q1" s="1" t="s">
        <v>196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187</v>
      </c>
    </row>
    <row r="2" spans="1:31" x14ac:dyDescent="0.25">
      <c r="A2" t="s">
        <v>197</v>
      </c>
      <c r="B2" t="s">
        <v>200</v>
      </c>
      <c r="C2" t="s">
        <v>203</v>
      </c>
      <c r="D2" t="s">
        <v>204</v>
      </c>
      <c r="E2" t="s">
        <v>199</v>
      </c>
      <c r="F2" t="s">
        <v>202</v>
      </c>
      <c r="G2" t="s">
        <v>235</v>
      </c>
      <c r="H2" s="4">
        <v>44439</v>
      </c>
      <c r="I2" s="1">
        <f t="shared" ref="I2:I13" ca="1" si="0">DATEDIF(H2,TODAY(),"m")</f>
        <v>21</v>
      </c>
      <c r="J2" s="1" t="str">
        <f t="shared" ref="J2:J13" ca="1" si="1">IF(I2&lt;=3,"1. Menor o igual a 3 meses",IF(I2&lt;=6,"2. Entre 4 - 6 meses","3. Mayor a 6 meses"))</f>
        <v>3. Mayor a 6 meses</v>
      </c>
      <c r="K2" t="str">
        <f t="shared" ref="K2:K13" si="2">IF(COUNTIFS($E$2:$E$290,E2,$O$2:$O$290,"PRINCIPAL",$R$2:$R$290,0)&gt;0,"SI","NO")</f>
        <v>NO</v>
      </c>
      <c r="L2" t="s">
        <v>188</v>
      </c>
      <c r="M2" t="s">
        <v>252</v>
      </c>
      <c r="N2" t="s">
        <v>191</v>
      </c>
      <c r="O2" t="s">
        <v>191</v>
      </c>
      <c r="P2" t="str">
        <f t="shared" ref="P2:P13" si="3">F2&amp;M2&amp;AE2</f>
        <v>MAURICIO JAVIER CARBAJAL CORDOVACloudEVALUACIÓN</v>
      </c>
      <c r="Q2" t="str">
        <f>BASE[[#This Row],[NombresCalificado]]&amp;BASE[[#This Row],[TipoEvaluacion]]</f>
        <v>MAURICIO JAVIER CARBAJAL CORDOVAEVALUACIÓN</v>
      </c>
      <c r="R2">
        <v>2</v>
      </c>
      <c r="S2" t="s">
        <v>4</v>
      </c>
      <c r="T2" t="s">
        <v>21</v>
      </c>
      <c r="U2" s="20">
        <v>2</v>
      </c>
      <c r="V2" s="20" t="str" cm="1">
        <f t="array" ref="V2">_xlfn.IFS(U2=0,"Prenovato",U2=1,"Novato",U2=2,"Principiante avanzado",U2=3,"Competente",U2=4,"Proficiente",U2=5,"Master")</f>
        <v>Principiante avanzado</v>
      </c>
      <c r="W2" s="20">
        <v>3</v>
      </c>
      <c r="X2" s="20" t="str" cm="1">
        <f t="array" ref="X2">_xlfn.IFS(W2=0,"No evidenciado",W2=1,"Novato",W2=2,"Principiante avanzado",W2=3,"Competente",W2=4,"Proficiente",W2=5,"Master")</f>
        <v>Competente</v>
      </c>
      <c r="Y2" s="20">
        <v>3</v>
      </c>
      <c r="Z2" s="20" t="str" cm="1">
        <f t="array" ref="Z2">_xlfn.IFS(Y2=0,"No evidenciado",Y2=1,"Novato",Y2=2,"Principiante avanzado",Y2=3,"Competente",Y2=4,"Proficiente",Y2=5,"Master")</f>
        <v>Competente</v>
      </c>
      <c r="AA2" s="20">
        <v>3</v>
      </c>
      <c r="AB2" s="20" t="str" cm="1">
        <f t="array" ref="AB2">_xlfn.IFS(AA2=0,"No evidenciado",AA2=1,"Novato",AA2=2,"Principiante avanzado",AA2=3,"Competente",AA2=4,"Proficiente",AA2=5,"Master")</f>
        <v>Competente</v>
      </c>
      <c r="AC2" s="20">
        <v>2</v>
      </c>
      <c r="AD2" s="20" t="str" cm="1">
        <f t="array" ref="AD2">_xlfn.IFS(AC2=0,"Prenovato",AC2=1,"Novato",AC2=2,"Principiante avanzado",AC2=3,"Competente",AC2=4,"Proficiente",AC2=5,"Master")</f>
        <v>Principiante avanzado</v>
      </c>
      <c r="AE2" s="20" t="str">
        <f t="shared" ref="AE2:AE13" si="4">IF(A2&lt;&gt;E2,"EVALUACIÓN","AUTOEVALUACIÓN")</f>
        <v>EVALUACIÓN</v>
      </c>
    </row>
    <row r="3" spans="1:31" x14ac:dyDescent="0.25">
      <c r="A3" t="s">
        <v>197</v>
      </c>
      <c r="B3" t="s">
        <v>200</v>
      </c>
      <c r="C3" t="s">
        <v>203</v>
      </c>
      <c r="D3" t="s">
        <v>204</v>
      </c>
      <c r="E3" t="s">
        <v>199</v>
      </c>
      <c r="F3" t="s">
        <v>202</v>
      </c>
      <c r="G3" t="s">
        <v>235</v>
      </c>
      <c r="H3" s="4">
        <v>44439</v>
      </c>
      <c r="I3" s="1">
        <f t="shared" ca="1" si="0"/>
        <v>21</v>
      </c>
      <c r="J3" s="1" t="str">
        <f t="shared" ca="1" si="1"/>
        <v>3. Mayor a 6 meses</v>
      </c>
      <c r="K3" t="str">
        <f t="shared" si="2"/>
        <v>NO</v>
      </c>
      <c r="L3" t="s">
        <v>188</v>
      </c>
      <c r="M3" t="s">
        <v>253</v>
      </c>
      <c r="N3" t="s">
        <v>31</v>
      </c>
      <c r="O3" t="s">
        <v>31</v>
      </c>
      <c r="P3" t="str">
        <f t="shared" si="3"/>
        <v>MAURICIO JAVIER CARBAJAL CORDOVAFrameworks de arquitectura empresarialEVALUACIÓN</v>
      </c>
      <c r="Q3" t="str">
        <f>BASE[[#This Row],[NombresCalificado]]&amp;BASE[[#This Row],[TipoEvaluacion]]</f>
        <v>MAURICIO JAVIER CARBAJAL CORDOVAEVALUACIÓN</v>
      </c>
      <c r="R3">
        <v>3</v>
      </c>
      <c r="S3" t="s">
        <v>5</v>
      </c>
      <c r="T3" t="s">
        <v>21</v>
      </c>
      <c r="U3" s="20">
        <v>2</v>
      </c>
      <c r="V3" s="20" t="str" cm="1">
        <f t="array" ref="V3">_xlfn.IFS(U3=0,"Prenovato",U3=1,"Novato",U3=2,"Principiante avanzado",U3=3,"Competente",U3=4,"Proficiente",U3=5,"Master")</f>
        <v>Principiante avanzado</v>
      </c>
      <c r="W3" s="20">
        <v>3</v>
      </c>
      <c r="X3" s="20" t="str" cm="1">
        <f t="array" ref="X3">_xlfn.IFS(W3=0,"No evidenciado",W3=1,"Novato",W3=2,"Principiante avanzado",W3=3,"Competente",W3=4,"Proficiente",W3=5,"Master")</f>
        <v>Competente</v>
      </c>
      <c r="Y3" s="20">
        <v>3</v>
      </c>
      <c r="Z3" s="20" t="str" cm="1">
        <f t="array" ref="Z3">_xlfn.IFS(Y3=0,"No evidenciado",Y3=1,"Novato",Y3=2,"Principiante avanzado",Y3=3,"Competente",Y3=4,"Proficiente",Y3=5,"Master")</f>
        <v>Competente</v>
      </c>
      <c r="AA3" s="20">
        <v>3</v>
      </c>
      <c r="AB3" s="20" t="str" cm="1">
        <f t="array" ref="AB3">_xlfn.IFS(AA3=0,"No evidenciado",AA3=1,"Novato",AA3=2,"Principiante avanzado",AA3=3,"Competente",AA3=4,"Proficiente",AA3=5,"Master")</f>
        <v>Competente</v>
      </c>
      <c r="AC3" s="20">
        <v>2</v>
      </c>
      <c r="AD3" s="20" t="str" cm="1">
        <f t="array" ref="AD3">_xlfn.IFS(AC3=0,"Prenovato",AC3=1,"Novato",AC3=2,"Principiante avanzado",AC3=3,"Competente",AC3=4,"Proficiente",AC3=5,"Master")</f>
        <v>Principiante avanzado</v>
      </c>
      <c r="AE3" s="20" t="str">
        <f t="shared" si="4"/>
        <v>EVALUACIÓN</v>
      </c>
    </row>
    <row r="4" spans="1:31" x14ac:dyDescent="0.25">
      <c r="A4" t="s">
        <v>197</v>
      </c>
      <c r="B4" t="s">
        <v>200</v>
      </c>
      <c r="C4" t="s">
        <v>203</v>
      </c>
      <c r="D4" t="s">
        <v>204</v>
      </c>
      <c r="E4" t="s">
        <v>199</v>
      </c>
      <c r="F4" t="s">
        <v>202</v>
      </c>
      <c r="G4" t="s">
        <v>235</v>
      </c>
      <c r="H4" s="4">
        <v>44439</v>
      </c>
      <c r="I4" s="1">
        <f t="shared" ca="1" si="0"/>
        <v>21</v>
      </c>
      <c r="J4" s="1" t="str">
        <f t="shared" ca="1" si="1"/>
        <v>3. Mayor a 6 meses</v>
      </c>
      <c r="K4" t="str">
        <f t="shared" si="2"/>
        <v>NO</v>
      </c>
      <c r="L4" t="s">
        <v>188</v>
      </c>
      <c r="M4" t="s">
        <v>254</v>
      </c>
      <c r="N4" t="s">
        <v>31</v>
      </c>
      <c r="O4" t="s">
        <v>31</v>
      </c>
      <c r="P4" t="str">
        <f t="shared" si="3"/>
        <v>MAURICIO JAVIER CARBAJAL CORDOVAModelos BancariosEVALUACIÓN</v>
      </c>
      <c r="Q4" t="str">
        <f>BASE[[#This Row],[NombresCalificado]]&amp;BASE[[#This Row],[TipoEvaluacion]]</f>
        <v>MAURICIO JAVIER CARBAJAL CORDOVAEVALUACIÓN</v>
      </c>
      <c r="R4">
        <v>3</v>
      </c>
      <c r="S4" t="s">
        <v>5</v>
      </c>
      <c r="T4" t="s">
        <v>21</v>
      </c>
      <c r="U4" s="20">
        <v>2</v>
      </c>
      <c r="V4" s="20" t="str" cm="1">
        <f t="array" ref="V4">_xlfn.IFS(U4=0,"Prenovato",U4=1,"Novato",U4=2,"Principiante avanzado",U4=3,"Competente",U4=4,"Proficiente",U4=5,"Master")</f>
        <v>Principiante avanzado</v>
      </c>
      <c r="W4" s="20">
        <v>3</v>
      </c>
      <c r="X4" s="20" t="str" cm="1">
        <f t="array" ref="X4">_xlfn.IFS(W4=0,"No evidenciado",W4=1,"Novato",W4=2,"Principiante avanzado",W4=3,"Competente",W4=4,"Proficiente",W4=5,"Master")</f>
        <v>Competente</v>
      </c>
      <c r="Y4" s="20">
        <v>3</v>
      </c>
      <c r="Z4" s="20" t="str" cm="1">
        <f t="array" ref="Z4">_xlfn.IFS(Y4=0,"No evidenciado",Y4=1,"Novato",Y4=2,"Principiante avanzado",Y4=3,"Competente",Y4=4,"Proficiente",Y4=5,"Master")</f>
        <v>Competente</v>
      </c>
      <c r="AA4" s="20">
        <v>3</v>
      </c>
      <c r="AB4" s="20" t="str" cm="1">
        <f t="array" ref="AB4">_xlfn.IFS(AA4=0,"No evidenciado",AA4=1,"Novato",AA4=2,"Principiante avanzado",AA4=3,"Competente",AA4=4,"Proficiente",AA4=5,"Master")</f>
        <v>Competente</v>
      </c>
      <c r="AC4" s="20">
        <v>2</v>
      </c>
      <c r="AD4" s="20" t="str" cm="1">
        <f t="array" ref="AD4">_xlfn.IFS(AC4=0,"Prenovato",AC4=1,"Novato",AC4=2,"Principiante avanzado",AC4=3,"Competente",AC4=4,"Proficiente",AC4=5,"Master")</f>
        <v>Principiante avanzado</v>
      </c>
      <c r="AE4" s="20" t="str">
        <f t="shared" si="4"/>
        <v>EVALUACIÓN</v>
      </c>
    </row>
    <row r="5" spans="1:31" x14ac:dyDescent="0.25">
      <c r="A5" t="s">
        <v>197</v>
      </c>
      <c r="B5" t="s">
        <v>200</v>
      </c>
      <c r="C5" t="s">
        <v>203</v>
      </c>
      <c r="D5" t="s">
        <v>204</v>
      </c>
      <c r="E5" t="s">
        <v>199</v>
      </c>
      <c r="F5" t="s">
        <v>202</v>
      </c>
      <c r="G5" t="s">
        <v>235</v>
      </c>
      <c r="H5" s="4">
        <v>44439</v>
      </c>
      <c r="I5" s="1">
        <f t="shared" ca="1" si="0"/>
        <v>21</v>
      </c>
      <c r="J5" s="1" t="str">
        <f t="shared" ca="1" si="1"/>
        <v>3. Mayor a 6 meses</v>
      </c>
      <c r="K5" t="str">
        <f t="shared" si="2"/>
        <v>NO</v>
      </c>
      <c r="L5" t="s">
        <v>188</v>
      </c>
      <c r="M5" t="s">
        <v>255</v>
      </c>
      <c r="N5" t="s">
        <v>190</v>
      </c>
      <c r="O5" t="s">
        <v>191</v>
      </c>
      <c r="P5" t="str">
        <f t="shared" si="3"/>
        <v>MAURICIO JAVIER CARBAJAL CORDOVASoluciones de industriaEVALUACIÓN</v>
      </c>
      <c r="Q5" t="str">
        <f>BASE[[#This Row],[NombresCalificado]]&amp;BASE[[#This Row],[TipoEvaluacion]]</f>
        <v>MAURICIO JAVIER CARBAJAL CORDOVAEVALUACIÓN</v>
      </c>
      <c r="R5">
        <v>4</v>
      </c>
      <c r="S5" t="s">
        <v>7</v>
      </c>
      <c r="T5" t="s">
        <v>21</v>
      </c>
      <c r="U5" s="20">
        <v>2</v>
      </c>
      <c r="V5" s="20" t="str" cm="1">
        <f t="array" ref="V5">_xlfn.IFS(U5=0,"Prenovato",U5=1,"Novato",U5=2,"Principiante avanzado",U5=3,"Competente",U5=4,"Proficiente",U5=5,"Master")</f>
        <v>Principiante avanzado</v>
      </c>
      <c r="W5" s="20">
        <v>3</v>
      </c>
      <c r="X5" s="20" t="str" cm="1">
        <f t="array" ref="X5">_xlfn.IFS(W5=0,"No evidenciado",W5=1,"Novato",W5=2,"Principiante avanzado",W5=3,"Competente",W5=4,"Proficiente",W5=5,"Master")</f>
        <v>Competente</v>
      </c>
      <c r="Y5" s="20">
        <v>3</v>
      </c>
      <c r="Z5" s="20" t="str" cm="1">
        <f t="array" ref="Z5">_xlfn.IFS(Y5=0,"No evidenciado",Y5=1,"Novato",Y5=2,"Principiante avanzado",Y5=3,"Competente",Y5=4,"Proficiente",Y5=5,"Master")</f>
        <v>Competente</v>
      </c>
      <c r="AA5" s="20">
        <v>3</v>
      </c>
      <c r="AB5" s="20" t="str" cm="1">
        <f t="array" ref="AB5">_xlfn.IFS(AA5=0,"No evidenciado",AA5=1,"Novato",AA5=2,"Principiante avanzado",AA5=3,"Competente",AA5=4,"Proficiente",AA5=5,"Master")</f>
        <v>Competente</v>
      </c>
      <c r="AC5" s="20">
        <v>2</v>
      </c>
      <c r="AD5" s="20" t="str" cm="1">
        <f t="array" ref="AD5">_xlfn.IFS(AC5=0,"Prenovato",AC5=1,"Novato",AC5=2,"Principiante avanzado",AC5=3,"Competente",AC5=4,"Proficiente",AC5=5,"Master")</f>
        <v>Principiante avanzado</v>
      </c>
      <c r="AE5" s="20" t="str">
        <f t="shared" si="4"/>
        <v>EVALUACIÓN</v>
      </c>
    </row>
    <row r="6" spans="1:31" x14ac:dyDescent="0.25">
      <c r="A6" t="s">
        <v>197</v>
      </c>
      <c r="B6" t="s">
        <v>200</v>
      </c>
      <c r="C6" t="s">
        <v>203</v>
      </c>
      <c r="D6" t="s">
        <v>204</v>
      </c>
      <c r="E6" t="s">
        <v>199</v>
      </c>
      <c r="F6" t="s">
        <v>202</v>
      </c>
      <c r="G6" t="s">
        <v>235</v>
      </c>
      <c r="H6" s="4">
        <v>44439</v>
      </c>
      <c r="I6" s="1">
        <f t="shared" ca="1" si="0"/>
        <v>21</v>
      </c>
      <c r="J6" s="1" t="str">
        <f t="shared" ca="1" si="1"/>
        <v>3. Mayor a 6 meses</v>
      </c>
      <c r="K6" t="str">
        <f t="shared" si="2"/>
        <v>NO</v>
      </c>
      <c r="L6" t="s">
        <v>188</v>
      </c>
      <c r="M6" t="s">
        <v>256</v>
      </c>
      <c r="N6" t="s">
        <v>191</v>
      </c>
      <c r="O6" t="s">
        <v>191</v>
      </c>
      <c r="P6" t="str">
        <f t="shared" si="3"/>
        <v>MAURICIO JAVIER CARBAJAL CORDOVAPatrones de arquitectura tecnológicaEVALUACIÓN</v>
      </c>
      <c r="Q6" t="str">
        <f>BASE[[#This Row],[NombresCalificado]]&amp;BASE[[#This Row],[TipoEvaluacion]]</f>
        <v>MAURICIO JAVIER CARBAJAL CORDOVAEVALUACIÓN</v>
      </c>
      <c r="R6">
        <v>3</v>
      </c>
      <c r="S6" t="s">
        <v>5</v>
      </c>
      <c r="T6" t="s">
        <v>21</v>
      </c>
      <c r="U6" s="20">
        <v>2</v>
      </c>
      <c r="V6" s="20" t="str" cm="1">
        <f t="array" ref="V6">_xlfn.IFS(U6=0,"Prenovato",U6=1,"Novato",U6=2,"Principiante avanzado",U6=3,"Competente",U6=4,"Proficiente",U6=5,"Master")</f>
        <v>Principiante avanzado</v>
      </c>
      <c r="W6" s="20">
        <v>3</v>
      </c>
      <c r="X6" s="20" t="str" cm="1">
        <f t="array" ref="X6">_xlfn.IFS(W6=0,"No evidenciado",W6=1,"Novato",W6=2,"Principiante avanzado",W6=3,"Competente",W6=4,"Proficiente",W6=5,"Master")</f>
        <v>Competente</v>
      </c>
      <c r="Y6" s="20">
        <v>3</v>
      </c>
      <c r="Z6" s="20" t="str" cm="1">
        <f t="array" ref="Z6">_xlfn.IFS(Y6=0,"No evidenciado",Y6=1,"Novato",Y6=2,"Principiante avanzado",Y6=3,"Competente",Y6=4,"Proficiente",Y6=5,"Master")</f>
        <v>Competente</v>
      </c>
      <c r="AA6" s="20">
        <v>3</v>
      </c>
      <c r="AB6" s="20" t="str" cm="1">
        <f t="array" ref="AB6">_xlfn.IFS(AA6=0,"No evidenciado",AA6=1,"Novato",AA6=2,"Principiante avanzado",AA6=3,"Competente",AA6=4,"Proficiente",AA6=5,"Master")</f>
        <v>Competente</v>
      </c>
      <c r="AC6" s="20">
        <v>2</v>
      </c>
      <c r="AD6" s="20" t="str" cm="1">
        <f t="array" ref="AD6">_xlfn.IFS(AC6=0,"Prenovato",AC6=1,"Novato",AC6=2,"Principiante avanzado",AC6=3,"Competente",AC6=4,"Proficiente",AC6=5,"Master")</f>
        <v>Principiante avanzado</v>
      </c>
      <c r="AE6" s="20" t="str">
        <f t="shared" si="4"/>
        <v>EVALUACIÓN</v>
      </c>
    </row>
    <row r="7" spans="1:31" x14ac:dyDescent="0.25">
      <c r="A7" t="s">
        <v>197</v>
      </c>
      <c r="B7" t="s">
        <v>200</v>
      </c>
      <c r="C7" t="s">
        <v>203</v>
      </c>
      <c r="D7" t="s">
        <v>204</v>
      </c>
      <c r="E7" t="s">
        <v>199</v>
      </c>
      <c r="F7" t="s">
        <v>202</v>
      </c>
      <c r="G7" t="s">
        <v>235</v>
      </c>
      <c r="H7" s="4">
        <v>44439</v>
      </c>
      <c r="I7" s="1">
        <f t="shared" ca="1" si="0"/>
        <v>21</v>
      </c>
      <c r="J7" s="1" t="str">
        <f t="shared" ca="1" si="1"/>
        <v>3. Mayor a 6 meses</v>
      </c>
      <c r="K7" t="str">
        <f t="shared" si="2"/>
        <v>NO</v>
      </c>
      <c r="L7" t="s">
        <v>188</v>
      </c>
      <c r="M7" t="s">
        <v>257</v>
      </c>
      <c r="N7" t="s">
        <v>31</v>
      </c>
      <c r="O7" t="s">
        <v>31</v>
      </c>
      <c r="P7" t="str">
        <f t="shared" si="3"/>
        <v>MAURICIO JAVIER CARBAJAL CORDOVAModeladoEVALUACIÓN</v>
      </c>
      <c r="Q7" t="str">
        <f>BASE[[#This Row],[NombresCalificado]]&amp;BASE[[#This Row],[TipoEvaluacion]]</f>
        <v>MAURICIO JAVIER CARBAJAL CORDOVAEVALUACIÓN</v>
      </c>
      <c r="R7">
        <v>3</v>
      </c>
      <c r="S7" t="s">
        <v>5</v>
      </c>
      <c r="T7" t="s">
        <v>21</v>
      </c>
      <c r="U7" s="20">
        <v>2</v>
      </c>
      <c r="V7" s="20" t="str" cm="1">
        <f t="array" ref="V7">_xlfn.IFS(U7=0,"Prenovato",U7=1,"Novato",U7=2,"Principiante avanzado",U7=3,"Competente",U7=4,"Proficiente",U7=5,"Master")</f>
        <v>Principiante avanzado</v>
      </c>
      <c r="W7" s="20">
        <v>3</v>
      </c>
      <c r="X7" s="20" t="str" cm="1">
        <f t="array" ref="X7">_xlfn.IFS(W7=0,"No evidenciado",W7=1,"Novato",W7=2,"Principiante avanzado",W7=3,"Competente",W7=4,"Proficiente",W7=5,"Master")</f>
        <v>Competente</v>
      </c>
      <c r="Y7" s="20">
        <v>3</v>
      </c>
      <c r="Z7" s="20" t="str" cm="1">
        <f t="array" ref="Z7">_xlfn.IFS(Y7=0,"No evidenciado",Y7=1,"Novato",Y7=2,"Principiante avanzado",Y7=3,"Competente",Y7=4,"Proficiente",Y7=5,"Master")</f>
        <v>Competente</v>
      </c>
      <c r="AA7" s="20">
        <v>3</v>
      </c>
      <c r="AB7" s="20" t="str" cm="1">
        <f t="array" ref="AB7">_xlfn.IFS(AA7=0,"No evidenciado",AA7=1,"Novato",AA7=2,"Principiante avanzado",AA7=3,"Competente",AA7=4,"Proficiente",AA7=5,"Master")</f>
        <v>Competente</v>
      </c>
      <c r="AC7" s="20">
        <v>2</v>
      </c>
      <c r="AD7" s="20" t="str" cm="1">
        <f t="array" ref="AD7">_xlfn.IFS(AC7=0,"Prenovato",AC7=1,"Novato",AC7=2,"Principiante avanzado",AC7=3,"Competente",AC7=4,"Proficiente",AC7=5,"Master")</f>
        <v>Principiante avanzado</v>
      </c>
      <c r="AE7" s="20" t="str">
        <f t="shared" si="4"/>
        <v>EVALUACIÓN</v>
      </c>
    </row>
    <row r="8" spans="1:31" x14ac:dyDescent="0.25">
      <c r="A8" t="s">
        <v>197</v>
      </c>
      <c r="B8" t="s">
        <v>200</v>
      </c>
      <c r="C8" t="s">
        <v>203</v>
      </c>
      <c r="D8" t="s">
        <v>204</v>
      </c>
      <c r="E8" t="s">
        <v>199</v>
      </c>
      <c r="F8" t="s">
        <v>202</v>
      </c>
      <c r="G8" t="s">
        <v>235</v>
      </c>
      <c r="H8" s="4">
        <v>44439</v>
      </c>
      <c r="I8" s="1">
        <f t="shared" ca="1" si="0"/>
        <v>21</v>
      </c>
      <c r="J8" s="1" t="str">
        <f t="shared" ca="1" si="1"/>
        <v>3. Mayor a 6 meses</v>
      </c>
      <c r="K8" t="str">
        <f t="shared" si="2"/>
        <v>NO</v>
      </c>
      <c r="L8" t="s">
        <v>188</v>
      </c>
      <c r="M8" t="s">
        <v>258</v>
      </c>
      <c r="N8" t="s">
        <v>190</v>
      </c>
      <c r="O8" t="s">
        <v>191</v>
      </c>
      <c r="P8" t="str">
        <f t="shared" si="3"/>
        <v>MAURICIO JAVIER CARBAJAL CORDOVAPlataforma de soluciones BCPEVALUACIÓN</v>
      </c>
      <c r="Q8" t="str">
        <f>BASE[[#This Row],[NombresCalificado]]&amp;BASE[[#This Row],[TipoEvaluacion]]</f>
        <v>MAURICIO JAVIER CARBAJAL CORDOVAEVALUACIÓN</v>
      </c>
      <c r="R8">
        <v>4</v>
      </c>
      <c r="S8" t="s">
        <v>7</v>
      </c>
      <c r="T8" t="s">
        <v>21</v>
      </c>
      <c r="U8" s="20">
        <v>2</v>
      </c>
      <c r="V8" s="20" t="str" cm="1">
        <f t="array" ref="V8">_xlfn.IFS(U8=0,"Prenovato",U8=1,"Novato",U8=2,"Principiante avanzado",U8=3,"Competente",U8=4,"Proficiente",U8=5,"Master")</f>
        <v>Principiante avanzado</v>
      </c>
      <c r="W8" s="20">
        <v>3</v>
      </c>
      <c r="X8" s="20" t="str" cm="1">
        <f t="array" ref="X8">_xlfn.IFS(W8=0,"No evidenciado",W8=1,"Novato",W8=2,"Principiante avanzado",W8=3,"Competente",W8=4,"Proficiente",W8=5,"Master")</f>
        <v>Competente</v>
      </c>
      <c r="Y8" s="20">
        <v>3</v>
      </c>
      <c r="Z8" s="20" t="str" cm="1">
        <f t="array" ref="Z8">_xlfn.IFS(Y8=0,"No evidenciado",Y8=1,"Novato",Y8=2,"Principiante avanzado",Y8=3,"Competente",Y8=4,"Proficiente",Y8=5,"Master")</f>
        <v>Competente</v>
      </c>
      <c r="AA8" s="20">
        <v>3</v>
      </c>
      <c r="AB8" s="20" t="str" cm="1">
        <f t="array" ref="AB8">_xlfn.IFS(AA8=0,"No evidenciado",AA8=1,"Novato",AA8=2,"Principiante avanzado",AA8=3,"Competente",AA8=4,"Proficiente",AA8=5,"Master")</f>
        <v>Competente</v>
      </c>
      <c r="AC8" s="20">
        <v>2</v>
      </c>
      <c r="AD8" s="20" t="str" cm="1">
        <f t="array" ref="AD8">_xlfn.IFS(AC8=0,"Prenovato",AC8=1,"Novato",AC8=2,"Principiante avanzado",AC8=3,"Competente",AC8=4,"Proficiente",AC8=5,"Master")</f>
        <v>Principiante avanzado</v>
      </c>
      <c r="AE8" s="20" t="str">
        <f t="shared" si="4"/>
        <v>EVALUACIÓN</v>
      </c>
    </row>
    <row r="9" spans="1:31" x14ac:dyDescent="0.25">
      <c r="A9" t="s">
        <v>197</v>
      </c>
      <c r="B9" t="s">
        <v>200</v>
      </c>
      <c r="C9" t="s">
        <v>203</v>
      </c>
      <c r="D9" t="s">
        <v>204</v>
      </c>
      <c r="E9" t="s">
        <v>199</v>
      </c>
      <c r="F9" t="s">
        <v>202</v>
      </c>
      <c r="G9" t="s">
        <v>235</v>
      </c>
      <c r="H9" s="4">
        <v>44439</v>
      </c>
      <c r="I9" s="1">
        <f t="shared" ca="1" si="0"/>
        <v>21</v>
      </c>
      <c r="J9" s="1" t="str">
        <f t="shared" ca="1" si="1"/>
        <v>3. Mayor a 6 meses</v>
      </c>
      <c r="K9" t="str">
        <f t="shared" si="2"/>
        <v>NO</v>
      </c>
      <c r="L9" t="s">
        <v>188</v>
      </c>
      <c r="M9" t="s">
        <v>259</v>
      </c>
      <c r="N9" t="s">
        <v>190</v>
      </c>
      <c r="O9" t="s">
        <v>191</v>
      </c>
      <c r="P9" t="str">
        <f t="shared" si="3"/>
        <v>MAURICIO JAVIER CARBAJAL CORDOVAArquitectura de datos BCPEVALUACIÓN</v>
      </c>
      <c r="Q9" t="str">
        <f>BASE[[#This Row],[NombresCalificado]]&amp;BASE[[#This Row],[TipoEvaluacion]]</f>
        <v>MAURICIO JAVIER CARBAJAL CORDOVAEVALUACIÓN</v>
      </c>
      <c r="R9">
        <v>3</v>
      </c>
      <c r="S9" t="s">
        <v>5</v>
      </c>
      <c r="T9" t="s">
        <v>21</v>
      </c>
      <c r="U9" s="20">
        <v>2</v>
      </c>
      <c r="V9" s="20" t="str" cm="1">
        <f t="array" ref="V9">_xlfn.IFS(U9=0,"Prenovato",U9=1,"Novato",U9=2,"Principiante avanzado",U9=3,"Competente",U9=4,"Proficiente",U9=5,"Master")</f>
        <v>Principiante avanzado</v>
      </c>
      <c r="W9" s="20">
        <v>3</v>
      </c>
      <c r="X9" s="20" t="str" cm="1">
        <f t="array" ref="X9">_xlfn.IFS(W9=0,"No evidenciado",W9=1,"Novato",W9=2,"Principiante avanzado",W9=3,"Competente",W9=4,"Proficiente",W9=5,"Master")</f>
        <v>Competente</v>
      </c>
      <c r="Y9" s="20">
        <v>3</v>
      </c>
      <c r="Z9" s="20" t="str" cm="1">
        <f t="array" ref="Z9">_xlfn.IFS(Y9=0,"No evidenciado",Y9=1,"Novato",Y9=2,"Principiante avanzado",Y9=3,"Competente",Y9=4,"Proficiente",Y9=5,"Master")</f>
        <v>Competente</v>
      </c>
      <c r="AA9" s="20">
        <v>3</v>
      </c>
      <c r="AB9" s="20" t="str" cm="1">
        <f t="array" ref="AB9">_xlfn.IFS(AA9=0,"No evidenciado",AA9=1,"Novato",AA9=2,"Principiante avanzado",AA9=3,"Competente",AA9=4,"Proficiente",AA9=5,"Master")</f>
        <v>Competente</v>
      </c>
      <c r="AC9" s="20">
        <v>2</v>
      </c>
      <c r="AD9" s="20" t="str" cm="1">
        <f t="array" ref="AD9">_xlfn.IFS(AC9=0,"Prenovato",AC9=1,"Novato",AC9=2,"Principiante avanzado",AC9=3,"Competente",AC9=4,"Proficiente",AC9=5,"Master")</f>
        <v>Principiante avanzado</v>
      </c>
      <c r="AE9" s="20" t="str">
        <f t="shared" si="4"/>
        <v>EVALUACIÓN</v>
      </c>
    </row>
    <row r="10" spans="1:31" x14ac:dyDescent="0.25">
      <c r="A10" t="s">
        <v>197</v>
      </c>
      <c r="B10" t="s">
        <v>200</v>
      </c>
      <c r="C10" t="s">
        <v>203</v>
      </c>
      <c r="D10" t="s">
        <v>204</v>
      </c>
      <c r="E10" t="s">
        <v>199</v>
      </c>
      <c r="F10" t="s">
        <v>202</v>
      </c>
      <c r="G10" t="s">
        <v>235</v>
      </c>
      <c r="H10" s="4">
        <v>44439</v>
      </c>
      <c r="I10" s="1">
        <f t="shared" ca="1" si="0"/>
        <v>21</v>
      </c>
      <c r="J10" s="1" t="str">
        <f t="shared" ca="1" si="1"/>
        <v>3. Mayor a 6 meses</v>
      </c>
      <c r="K10" t="str">
        <f t="shared" si="2"/>
        <v>NO</v>
      </c>
      <c r="L10" t="s">
        <v>188</v>
      </c>
      <c r="M10" t="s">
        <v>260</v>
      </c>
      <c r="N10" t="s">
        <v>191</v>
      </c>
      <c r="O10" t="s">
        <v>191</v>
      </c>
      <c r="P10" t="str">
        <f t="shared" si="3"/>
        <v>MAURICIO JAVIER CARBAJAL CORDOVAEvolución ágil de productos digitalesEVALUACIÓN</v>
      </c>
      <c r="Q10" t="str">
        <f>BASE[[#This Row],[NombresCalificado]]&amp;BASE[[#This Row],[TipoEvaluacion]]</f>
        <v>MAURICIO JAVIER CARBAJAL CORDOVAEVALUACIÓN</v>
      </c>
      <c r="R10">
        <v>2</v>
      </c>
      <c r="S10" t="s">
        <v>4</v>
      </c>
      <c r="T10" t="s">
        <v>21</v>
      </c>
      <c r="U10" s="20">
        <v>2</v>
      </c>
      <c r="V10" s="20" t="str" cm="1">
        <f t="array" ref="V10">_xlfn.IFS(U10=0,"Prenovato",U10=1,"Novato",U10=2,"Principiante avanzado",U10=3,"Competente",U10=4,"Proficiente",U10=5,"Master")</f>
        <v>Principiante avanzado</v>
      </c>
      <c r="W10" s="20">
        <v>3</v>
      </c>
      <c r="X10" s="20" t="str" cm="1">
        <f t="array" ref="X10">_xlfn.IFS(W10=0,"No evidenciado",W10=1,"Novato",W10=2,"Principiante avanzado",W10=3,"Competente",W10=4,"Proficiente",W10=5,"Master")</f>
        <v>Competente</v>
      </c>
      <c r="Y10" s="20">
        <v>3</v>
      </c>
      <c r="Z10" s="20" t="str" cm="1">
        <f t="array" ref="Z10">_xlfn.IFS(Y10=0,"No evidenciado",Y10=1,"Novato",Y10=2,"Principiante avanzado",Y10=3,"Competente",Y10=4,"Proficiente",Y10=5,"Master")</f>
        <v>Competente</v>
      </c>
      <c r="AA10" s="20">
        <v>3</v>
      </c>
      <c r="AB10" s="20" t="str" cm="1">
        <f t="array" ref="AB10">_xlfn.IFS(AA10=0,"No evidenciado",AA10=1,"Novato",AA10=2,"Principiante avanzado",AA10=3,"Competente",AA10=4,"Proficiente",AA10=5,"Master")</f>
        <v>Competente</v>
      </c>
      <c r="AC10" s="20">
        <v>2</v>
      </c>
      <c r="AD10" s="20" t="str" cm="1">
        <f t="array" ref="AD10">_xlfn.IFS(AC10=0,"Prenovato",AC10=1,"Novato",AC10=2,"Principiante avanzado",AC10=3,"Competente",AC10=4,"Proficiente",AC10=5,"Master")</f>
        <v>Principiante avanzado</v>
      </c>
      <c r="AE10" s="20" t="str">
        <f t="shared" si="4"/>
        <v>EVALUACIÓN</v>
      </c>
    </row>
    <row r="11" spans="1:31" x14ac:dyDescent="0.25">
      <c r="A11" t="s">
        <v>197</v>
      </c>
      <c r="B11" t="s">
        <v>200</v>
      </c>
      <c r="C11" t="s">
        <v>203</v>
      </c>
      <c r="D11" t="s">
        <v>204</v>
      </c>
      <c r="E11" t="s">
        <v>199</v>
      </c>
      <c r="F11" t="s">
        <v>202</v>
      </c>
      <c r="G11" t="s">
        <v>235</v>
      </c>
      <c r="H11" s="4">
        <v>44439</v>
      </c>
      <c r="I11" s="1">
        <f t="shared" ca="1" si="0"/>
        <v>21</v>
      </c>
      <c r="J11" s="1" t="str">
        <f t="shared" ca="1" si="1"/>
        <v>3. Mayor a 6 meses</v>
      </c>
      <c r="K11" t="str">
        <f t="shared" si="2"/>
        <v>NO</v>
      </c>
      <c r="L11" t="s">
        <v>188</v>
      </c>
      <c r="M11" t="s">
        <v>261</v>
      </c>
      <c r="N11" t="s">
        <v>31</v>
      </c>
      <c r="O11" t="s">
        <v>31</v>
      </c>
      <c r="P11" t="str">
        <f t="shared" si="3"/>
        <v>MAURICIO JAVIER CARBAJAL CORDOVANegocio bancarioEVALUACIÓN</v>
      </c>
      <c r="Q11" t="str">
        <f>BASE[[#This Row],[NombresCalificado]]&amp;BASE[[#This Row],[TipoEvaluacion]]</f>
        <v>MAURICIO JAVIER CARBAJAL CORDOVAEVALUACIÓN</v>
      </c>
      <c r="R11">
        <v>4</v>
      </c>
      <c r="S11" t="s">
        <v>7</v>
      </c>
      <c r="T11" t="s">
        <v>21</v>
      </c>
      <c r="U11" s="20">
        <v>2</v>
      </c>
      <c r="V11" s="20" t="str" cm="1">
        <f t="array" ref="V11">_xlfn.IFS(U11=0,"Prenovato",U11=1,"Novato",U11=2,"Principiante avanzado",U11=3,"Competente",U11=4,"Proficiente",U11=5,"Master")</f>
        <v>Principiante avanzado</v>
      </c>
      <c r="W11" s="20">
        <v>3</v>
      </c>
      <c r="X11" s="20" t="str" cm="1">
        <f t="array" ref="X11">_xlfn.IFS(W11=0,"No evidenciado",W11=1,"Novato",W11=2,"Principiante avanzado",W11=3,"Competente",W11=4,"Proficiente",W11=5,"Master")</f>
        <v>Competente</v>
      </c>
      <c r="Y11" s="20">
        <v>3</v>
      </c>
      <c r="Z11" s="20" t="str" cm="1">
        <f t="array" ref="Z11">_xlfn.IFS(Y11=0,"No evidenciado",Y11=1,"Novato",Y11=2,"Principiante avanzado",Y11=3,"Competente",Y11=4,"Proficiente",Y11=5,"Master")</f>
        <v>Competente</v>
      </c>
      <c r="AA11" s="20">
        <v>3</v>
      </c>
      <c r="AB11" s="20" t="str" cm="1">
        <f t="array" ref="AB11">_xlfn.IFS(AA11=0,"No evidenciado",AA11=1,"Novato",AA11=2,"Principiante avanzado",AA11=3,"Competente",AA11=4,"Proficiente",AA11=5,"Master")</f>
        <v>Competente</v>
      </c>
      <c r="AC11" s="20">
        <v>2</v>
      </c>
      <c r="AD11" s="20" t="str" cm="1">
        <f t="array" ref="AD11">_xlfn.IFS(AC11=0,"Prenovato",AC11=1,"Novato",AC11=2,"Principiante avanzado",AC11=3,"Competente",AC11=4,"Proficiente",AC11=5,"Master")</f>
        <v>Principiante avanzado</v>
      </c>
      <c r="AE11" s="20" t="str">
        <f t="shared" si="4"/>
        <v>EVALUACIÓN</v>
      </c>
    </row>
    <row r="12" spans="1:31" x14ac:dyDescent="0.25">
      <c r="A12" t="s">
        <v>197</v>
      </c>
      <c r="B12" t="s">
        <v>200</v>
      </c>
      <c r="C12" t="s">
        <v>203</v>
      </c>
      <c r="D12" t="s">
        <v>204</v>
      </c>
      <c r="E12" t="s">
        <v>199</v>
      </c>
      <c r="F12" t="s">
        <v>202</v>
      </c>
      <c r="G12" t="s">
        <v>235</v>
      </c>
      <c r="H12" s="4">
        <v>44439</v>
      </c>
      <c r="I12" s="1">
        <f t="shared" ca="1" si="0"/>
        <v>21</v>
      </c>
      <c r="J12" s="1" t="str">
        <f t="shared" ca="1" si="1"/>
        <v>3. Mayor a 6 meses</v>
      </c>
      <c r="K12" t="str">
        <f t="shared" si="2"/>
        <v>NO</v>
      </c>
      <c r="L12" t="s">
        <v>188</v>
      </c>
      <c r="M12" t="s">
        <v>262</v>
      </c>
      <c r="N12" t="s">
        <v>191</v>
      </c>
      <c r="O12" t="s">
        <v>191</v>
      </c>
      <c r="P12" t="str">
        <f t="shared" si="3"/>
        <v>MAURICIO JAVIER CARBAJAL CORDOVAComplianceEVALUACIÓN</v>
      </c>
      <c r="Q12" t="str">
        <f>BASE[[#This Row],[NombresCalificado]]&amp;BASE[[#This Row],[TipoEvaluacion]]</f>
        <v>MAURICIO JAVIER CARBAJAL CORDOVAEVALUACIÓN</v>
      </c>
      <c r="R12">
        <v>4</v>
      </c>
      <c r="S12" t="s">
        <v>7</v>
      </c>
      <c r="T12" t="s">
        <v>21</v>
      </c>
      <c r="U12" s="20">
        <v>2</v>
      </c>
      <c r="V12" s="20" t="str" cm="1">
        <f t="array" ref="V12">_xlfn.IFS(U12=0,"Prenovato",U12=1,"Novato",U12=2,"Principiante avanzado",U12=3,"Competente",U12=4,"Proficiente",U12=5,"Master")</f>
        <v>Principiante avanzado</v>
      </c>
      <c r="W12" s="20">
        <v>3</v>
      </c>
      <c r="X12" s="20" t="str" cm="1">
        <f t="array" ref="X12">_xlfn.IFS(W12=0,"No evidenciado",W12=1,"Novato",W12=2,"Principiante avanzado",W12=3,"Competente",W12=4,"Proficiente",W12=5,"Master")</f>
        <v>Competente</v>
      </c>
      <c r="Y12" s="20">
        <v>3</v>
      </c>
      <c r="Z12" s="20" t="str" cm="1">
        <f t="array" ref="Z12">_xlfn.IFS(Y12=0,"No evidenciado",Y12=1,"Novato",Y12=2,"Principiante avanzado",Y12=3,"Competente",Y12=4,"Proficiente",Y12=5,"Master")</f>
        <v>Competente</v>
      </c>
      <c r="AA12" s="20">
        <v>3</v>
      </c>
      <c r="AB12" s="20" t="str" cm="1">
        <f t="array" ref="AB12">_xlfn.IFS(AA12=0,"No evidenciado",AA12=1,"Novato",AA12=2,"Principiante avanzado",AA12=3,"Competente",AA12=4,"Proficiente",AA12=5,"Master")</f>
        <v>Competente</v>
      </c>
      <c r="AC12" s="20">
        <v>2</v>
      </c>
      <c r="AD12" s="20" t="str" cm="1">
        <f t="array" ref="AD12">_xlfn.IFS(AC12=0,"Prenovato",AC12=1,"Novato",AC12=2,"Principiante avanzado",AC12=3,"Competente",AC12=4,"Proficiente",AC12=5,"Master")</f>
        <v>Principiante avanzado</v>
      </c>
      <c r="AE12" s="20" t="str">
        <f t="shared" si="4"/>
        <v>EVALUACIÓN</v>
      </c>
    </row>
    <row r="13" spans="1:31" x14ac:dyDescent="0.25">
      <c r="A13" t="s">
        <v>197</v>
      </c>
      <c r="B13" t="s">
        <v>200</v>
      </c>
      <c r="C13" t="s">
        <v>203</v>
      </c>
      <c r="D13" t="s">
        <v>204</v>
      </c>
      <c r="E13" t="s">
        <v>199</v>
      </c>
      <c r="F13" t="s">
        <v>202</v>
      </c>
      <c r="G13" t="s">
        <v>235</v>
      </c>
      <c r="H13" s="4">
        <v>44439</v>
      </c>
      <c r="I13" s="1">
        <f t="shared" ca="1" si="0"/>
        <v>21</v>
      </c>
      <c r="J13" s="1" t="str">
        <f t="shared" ca="1" si="1"/>
        <v>3. Mayor a 6 meses</v>
      </c>
      <c r="K13" t="str">
        <f t="shared" si="2"/>
        <v>NO</v>
      </c>
      <c r="L13" t="s">
        <v>188</v>
      </c>
      <c r="M13" t="s">
        <v>263</v>
      </c>
      <c r="N13" t="s">
        <v>191</v>
      </c>
      <c r="O13" t="s">
        <v>191</v>
      </c>
      <c r="P13" t="str">
        <f t="shared" si="3"/>
        <v>MAURICIO JAVIER CARBAJAL CORDOVAGestión de cambiosEVALUACIÓN</v>
      </c>
      <c r="Q13" t="str">
        <f>BASE[[#This Row],[NombresCalificado]]&amp;BASE[[#This Row],[TipoEvaluacion]]</f>
        <v>MAURICIO JAVIER CARBAJAL CORDOVAEVALUACIÓN</v>
      </c>
      <c r="R13">
        <v>2</v>
      </c>
      <c r="S13" t="s">
        <v>4</v>
      </c>
      <c r="T13" t="s">
        <v>21</v>
      </c>
      <c r="U13" s="20">
        <v>2</v>
      </c>
      <c r="V13" s="20" t="str" cm="1">
        <f t="array" ref="V13">_xlfn.IFS(U13=0,"Prenovato",U13=1,"Novato",U13=2,"Principiante avanzado",U13=3,"Competente",U13=4,"Proficiente",U13=5,"Master")</f>
        <v>Principiante avanzado</v>
      </c>
      <c r="W13" s="20">
        <v>3</v>
      </c>
      <c r="X13" s="20" t="str" cm="1">
        <f t="array" ref="X13">_xlfn.IFS(W13=0,"No evidenciado",W13=1,"Novato",W13=2,"Principiante avanzado",W13=3,"Competente",W13=4,"Proficiente",W13=5,"Master")</f>
        <v>Competente</v>
      </c>
      <c r="Y13" s="20">
        <v>3</v>
      </c>
      <c r="Z13" s="20" t="str" cm="1">
        <f t="array" ref="Z13">_xlfn.IFS(Y13=0,"No evidenciado",Y13=1,"Novato",Y13=2,"Principiante avanzado",Y13=3,"Competente",Y13=4,"Proficiente",Y13=5,"Master")</f>
        <v>Competente</v>
      </c>
      <c r="AA13" s="20">
        <v>3</v>
      </c>
      <c r="AB13" s="20" t="str" cm="1">
        <f t="array" ref="AB13">_xlfn.IFS(AA13=0,"No evidenciado",AA13=1,"Novato",AA13=2,"Principiante avanzado",AA13=3,"Competente",AA13=4,"Proficiente",AA13=5,"Master")</f>
        <v>Competente</v>
      </c>
      <c r="AC13" s="20">
        <v>2</v>
      </c>
      <c r="AD13" s="20" t="str" cm="1">
        <f t="array" ref="AD13">_xlfn.IFS(AC13=0,"Prenovato",AC13=1,"Novato",AC13=2,"Principiante avanzado",AC13=3,"Competente",AC13=4,"Proficiente",AC13=5,"Master")</f>
        <v>Principiante avanzado</v>
      </c>
      <c r="AE13" s="20" t="str">
        <f t="shared" si="4"/>
        <v>EVALUACIÓN</v>
      </c>
    </row>
    <row r="14" spans="1:31" x14ac:dyDescent="0.25">
      <c r="A14" t="s">
        <v>197</v>
      </c>
      <c r="B14" t="s">
        <v>200</v>
      </c>
      <c r="C14" t="s">
        <v>203</v>
      </c>
      <c r="D14" t="s">
        <v>204</v>
      </c>
      <c r="E14" t="s">
        <v>199</v>
      </c>
      <c r="F14" t="s">
        <v>202</v>
      </c>
      <c r="G14" t="s">
        <v>235</v>
      </c>
      <c r="H14" s="4">
        <v>44439</v>
      </c>
      <c r="I14" s="1">
        <f t="shared" ref="I14:I77" ca="1" si="5">DATEDIF(H14,TODAY(),"m")</f>
        <v>21</v>
      </c>
      <c r="J14" s="1" t="str">
        <f t="shared" ref="J14:J77" ca="1" si="6">IF(I14&lt;=3,"1. Menor o igual a 3 meses",IF(I14&lt;=6,"2. Entre 4 - 6 meses","3. Mayor a 6 meses"))</f>
        <v>3. Mayor a 6 meses</v>
      </c>
      <c r="K14" t="str">
        <f t="shared" ref="K14:K77" si="7">IF(COUNTIFS($E$2:$E$290,E14,$O$2:$O$290,"PRINCIPAL",$R$2:$R$290,0)&gt;0,"SI","NO")</f>
        <v>NO</v>
      </c>
      <c r="L14" t="s">
        <v>188</v>
      </c>
      <c r="M14" t="s">
        <v>264</v>
      </c>
      <c r="N14" t="s">
        <v>190</v>
      </c>
      <c r="O14" t="s">
        <v>191</v>
      </c>
      <c r="P14" t="str">
        <f t="shared" ref="P14:P77" si="8">F14&amp;M14&amp;AE14</f>
        <v>MAURICIO JAVIER CARBAJAL CORDOVACustomer ExperienceEVALUACIÓN</v>
      </c>
      <c r="Q14" t="str">
        <f>BASE[[#This Row],[NombresCalificado]]&amp;BASE[[#This Row],[TipoEvaluacion]]</f>
        <v>MAURICIO JAVIER CARBAJAL CORDOVAEVALUACIÓN</v>
      </c>
      <c r="R14">
        <v>2</v>
      </c>
      <c r="S14" t="s">
        <v>4</v>
      </c>
      <c r="T14" t="s">
        <v>21</v>
      </c>
      <c r="U14" s="20">
        <v>2</v>
      </c>
      <c r="V14" s="20" t="str" cm="1">
        <f t="array" ref="V14">_xlfn.IFS(U14=0,"Prenovato",U14=1,"Novato",U14=2,"Principiante avanzado",U14=3,"Competente",U14=4,"Proficiente",U14=5,"Master")</f>
        <v>Principiante avanzado</v>
      </c>
      <c r="W14" s="20">
        <v>3</v>
      </c>
      <c r="X14" s="20" t="str" cm="1">
        <f t="array" ref="X14">_xlfn.IFS(W14=0,"No evidenciado",W14=1,"Novato",W14=2,"Principiante avanzado",W14=3,"Competente",W14=4,"Proficiente",W14=5,"Master")</f>
        <v>Competente</v>
      </c>
      <c r="Y14" s="20">
        <v>3</v>
      </c>
      <c r="Z14" s="20" t="str" cm="1">
        <f t="array" ref="Z14">_xlfn.IFS(Y14=0,"No evidenciado",Y14=1,"Novato",Y14=2,"Principiante avanzado",Y14=3,"Competente",Y14=4,"Proficiente",Y14=5,"Master")</f>
        <v>Competente</v>
      </c>
      <c r="AA14" s="20">
        <v>3</v>
      </c>
      <c r="AB14" s="20" t="str" cm="1">
        <f t="array" ref="AB14">_xlfn.IFS(AA14=0,"No evidenciado",AA14=1,"Novato",AA14=2,"Principiante avanzado",AA14=3,"Competente",AA14=4,"Proficiente",AA14=5,"Master")</f>
        <v>Competente</v>
      </c>
      <c r="AC14" s="20">
        <v>2</v>
      </c>
      <c r="AD14" s="20" t="str" cm="1">
        <f t="array" ref="AD14">_xlfn.IFS(AC14=0,"Prenovato",AC14=1,"Novato",AC14=2,"Principiante avanzado",AC14=3,"Competente",AC14=4,"Proficiente",AC14=5,"Master")</f>
        <v>Principiante avanzado</v>
      </c>
      <c r="AE14" s="20" t="str">
        <f t="shared" ref="AE14:AE77" si="9">IF(A14&lt;&gt;E14,"EVALUACIÓN","AUTOEVALUACIÓN")</f>
        <v>EVALUACIÓN</v>
      </c>
    </row>
    <row r="15" spans="1:31" x14ac:dyDescent="0.25">
      <c r="A15" t="s">
        <v>197</v>
      </c>
      <c r="B15" t="s">
        <v>200</v>
      </c>
      <c r="C15" t="s">
        <v>203</v>
      </c>
      <c r="D15" t="s">
        <v>204</v>
      </c>
      <c r="E15" t="s">
        <v>199</v>
      </c>
      <c r="F15" t="s">
        <v>202</v>
      </c>
      <c r="G15" t="s">
        <v>235</v>
      </c>
      <c r="H15" s="4">
        <v>44439</v>
      </c>
      <c r="I15" s="1">
        <f t="shared" ca="1" si="5"/>
        <v>21</v>
      </c>
      <c r="J15" s="1" t="str">
        <f t="shared" ca="1" si="6"/>
        <v>3. Mayor a 6 meses</v>
      </c>
      <c r="K15" t="str">
        <f t="shared" si="7"/>
        <v>NO</v>
      </c>
      <c r="L15" t="s">
        <v>188</v>
      </c>
      <c r="M15" t="s">
        <v>265</v>
      </c>
      <c r="N15" t="s">
        <v>191</v>
      </c>
      <c r="O15" t="s">
        <v>191</v>
      </c>
      <c r="P15" t="str">
        <f t="shared" si="8"/>
        <v>MAURICIO JAVIER CARBAJAL CORDOVAPrincipios de seguridadEVALUACIÓN</v>
      </c>
      <c r="Q15" t="str">
        <f>BASE[[#This Row],[NombresCalificado]]&amp;BASE[[#This Row],[TipoEvaluacion]]</f>
        <v>MAURICIO JAVIER CARBAJAL CORDOVAEVALUACIÓN</v>
      </c>
      <c r="R15">
        <v>2</v>
      </c>
      <c r="S15" t="s">
        <v>4</v>
      </c>
      <c r="T15" t="s">
        <v>21</v>
      </c>
      <c r="U15" s="20">
        <v>2</v>
      </c>
      <c r="V15" s="20" t="str" cm="1">
        <f t="array" ref="V15">_xlfn.IFS(U15=0,"Prenovato",U15=1,"Novato",U15=2,"Principiante avanzado",U15=3,"Competente",U15=4,"Proficiente",U15=5,"Master")</f>
        <v>Principiante avanzado</v>
      </c>
      <c r="W15" s="20">
        <v>3</v>
      </c>
      <c r="X15" s="20" t="str" cm="1">
        <f t="array" ref="X15">_xlfn.IFS(W15=0,"No evidenciado",W15=1,"Novato",W15=2,"Principiante avanzado",W15=3,"Competente",W15=4,"Proficiente",W15=5,"Master")</f>
        <v>Competente</v>
      </c>
      <c r="Y15" s="20">
        <v>3</v>
      </c>
      <c r="Z15" s="20" t="str" cm="1">
        <f t="array" ref="Z15">_xlfn.IFS(Y15=0,"No evidenciado",Y15=1,"Novato",Y15=2,"Principiante avanzado",Y15=3,"Competente",Y15=4,"Proficiente",Y15=5,"Master")</f>
        <v>Competente</v>
      </c>
      <c r="AA15" s="20">
        <v>3</v>
      </c>
      <c r="AB15" s="20" t="str" cm="1">
        <f t="array" ref="AB15">_xlfn.IFS(AA15=0,"No evidenciado",AA15=1,"Novato",AA15=2,"Principiante avanzado",AA15=3,"Competente",AA15=4,"Proficiente",AA15=5,"Master")</f>
        <v>Competente</v>
      </c>
      <c r="AC15" s="20">
        <v>2</v>
      </c>
      <c r="AD15" s="20" t="str" cm="1">
        <f t="array" ref="AD15">_xlfn.IFS(AC15=0,"Prenovato",AC15=1,"Novato",AC15=2,"Principiante avanzado",AC15=3,"Competente",AC15=4,"Proficiente",AC15=5,"Master")</f>
        <v>Principiante avanzado</v>
      </c>
      <c r="AE15" s="20" t="str">
        <f t="shared" si="9"/>
        <v>EVALUACIÓN</v>
      </c>
    </row>
    <row r="16" spans="1:31" x14ac:dyDescent="0.25">
      <c r="A16" t="s">
        <v>197</v>
      </c>
      <c r="B16" t="s">
        <v>200</v>
      </c>
      <c r="C16" t="s">
        <v>203</v>
      </c>
      <c r="D16" t="s">
        <v>204</v>
      </c>
      <c r="E16" t="s">
        <v>199</v>
      </c>
      <c r="F16" t="s">
        <v>202</v>
      </c>
      <c r="G16" t="s">
        <v>235</v>
      </c>
      <c r="H16" s="4">
        <v>44439</v>
      </c>
      <c r="I16" s="1">
        <f t="shared" ca="1" si="5"/>
        <v>21</v>
      </c>
      <c r="J16" s="1" t="str">
        <f t="shared" ca="1" si="6"/>
        <v>3. Mayor a 6 meses</v>
      </c>
      <c r="K16" t="str">
        <f t="shared" si="7"/>
        <v>NO</v>
      </c>
      <c r="L16" t="s">
        <v>188</v>
      </c>
      <c r="M16" t="s">
        <v>266</v>
      </c>
      <c r="N16" t="s">
        <v>31</v>
      </c>
      <c r="O16" t="s">
        <v>31</v>
      </c>
      <c r="P16" t="str">
        <f t="shared" si="8"/>
        <v>MAURICIO JAVIER CARBAJAL CORDOVAInnovaciónEVALUACIÓN</v>
      </c>
      <c r="Q16" t="str">
        <f>BASE[[#This Row],[NombresCalificado]]&amp;BASE[[#This Row],[TipoEvaluacion]]</f>
        <v>MAURICIO JAVIER CARBAJAL CORDOVAEVALUACIÓN</v>
      </c>
      <c r="R16">
        <v>2</v>
      </c>
      <c r="S16" t="s">
        <v>4</v>
      </c>
      <c r="T16" t="s">
        <v>21</v>
      </c>
      <c r="U16" s="20">
        <v>2</v>
      </c>
      <c r="V16" s="20" t="str" cm="1">
        <f t="array" ref="V16">_xlfn.IFS(U16=0,"Prenovato",U16=1,"Novato",U16=2,"Principiante avanzado",U16=3,"Competente",U16=4,"Proficiente",U16=5,"Master")</f>
        <v>Principiante avanzado</v>
      </c>
      <c r="W16" s="20">
        <v>3</v>
      </c>
      <c r="X16" s="20" t="str" cm="1">
        <f t="array" ref="X16">_xlfn.IFS(W16=0,"No evidenciado",W16=1,"Novato",W16=2,"Principiante avanzado",W16=3,"Competente",W16=4,"Proficiente",W16=5,"Master")</f>
        <v>Competente</v>
      </c>
      <c r="Y16" s="20">
        <v>3</v>
      </c>
      <c r="Z16" s="20" t="str" cm="1">
        <f t="array" ref="Z16">_xlfn.IFS(Y16=0,"No evidenciado",Y16=1,"Novato",Y16=2,"Principiante avanzado",Y16=3,"Competente",Y16=4,"Proficiente",Y16=5,"Master")</f>
        <v>Competente</v>
      </c>
      <c r="AA16" s="20">
        <v>3</v>
      </c>
      <c r="AB16" s="20" t="str" cm="1">
        <f t="array" ref="AB16">_xlfn.IFS(AA16=0,"No evidenciado",AA16=1,"Novato",AA16=2,"Principiante avanzado",AA16=3,"Competente",AA16=4,"Proficiente",AA16=5,"Master")</f>
        <v>Competente</v>
      </c>
      <c r="AC16" s="20">
        <v>2</v>
      </c>
      <c r="AD16" s="20" t="str" cm="1">
        <f t="array" ref="AD16">_xlfn.IFS(AC16=0,"Prenovato",AC16=1,"Novato",AC16=2,"Principiante avanzado",AC16=3,"Competente",AC16=4,"Proficiente",AC16=5,"Master")</f>
        <v>Principiante avanzado</v>
      </c>
      <c r="AE16" s="20" t="str">
        <f t="shared" si="9"/>
        <v>EVALUACIÓN</v>
      </c>
    </row>
    <row r="17" spans="1:31" x14ac:dyDescent="0.25">
      <c r="A17" t="s">
        <v>197</v>
      </c>
      <c r="B17" t="s">
        <v>200</v>
      </c>
      <c r="C17" t="s">
        <v>203</v>
      </c>
      <c r="D17" t="s">
        <v>204</v>
      </c>
      <c r="E17" t="s">
        <v>199</v>
      </c>
      <c r="F17" t="s">
        <v>202</v>
      </c>
      <c r="G17" t="s">
        <v>235</v>
      </c>
      <c r="H17" s="4">
        <v>44439</v>
      </c>
      <c r="I17" s="1">
        <f t="shared" ca="1" si="5"/>
        <v>21</v>
      </c>
      <c r="J17" s="1" t="str">
        <f t="shared" ca="1" si="6"/>
        <v>3. Mayor a 6 meses</v>
      </c>
      <c r="K17" t="str">
        <f t="shared" si="7"/>
        <v>NO</v>
      </c>
      <c r="L17" t="s">
        <v>188</v>
      </c>
      <c r="M17" t="s">
        <v>267</v>
      </c>
      <c r="N17" t="s">
        <v>190</v>
      </c>
      <c r="O17" t="s">
        <v>191</v>
      </c>
      <c r="P17" t="str">
        <f t="shared" si="8"/>
        <v>MAURICIO JAVIER CARBAJAL CORDOVAStory TellingEVALUACIÓN</v>
      </c>
      <c r="Q17" t="str">
        <f>BASE[[#This Row],[NombresCalificado]]&amp;BASE[[#This Row],[TipoEvaluacion]]</f>
        <v>MAURICIO JAVIER CARBAJAL CORDOVAEVALUACIÓN</v>
      </c>
      <c r="R17">
        <v>2</v>
      </c>
      <c r="S17" t="s">
        <v>4</v>
      </c>
      <c r="T17" t="s">
        <v>21</v>
      </c>
      <c r="U17" s="20">
        <v>2</v>
      </c>
      <c r="V17" s="20" t="str" cm="1">
        <f t="array" ref="V17">_xlfn.IFS(U17=0,"Prenovato",U17=1,"Novato",U17=2,"Principiante avanzado",U17=3,"Competente",U17=4,"Proficiente",U17=5,"Master")</f>
        <v>Principiante avanzado</v>
      </c>
      <c r="W17" s="20">
        <v>3</v>
      </c>
      <c r="X17" s="20" t="str" cm="1">
        <f t="array" ref="X17">_xlfn.IFS(W17=0,"No evidenciado",W17=1,"Novato",W17=2,"Principiante avanzado",W17=3,"Competente",W17=4,"Proficiente",W17=5,"Master")</f>
        <v>Competente</v>
      </c>
      <c r="Y17" s="20">
        <v>3</v>
      </c>
      <c r="Z17" s="20" t="str" cm="1">
        <f t="array" ref="Z17">_xlfn.IFS(Y17=0,"No evidenciado",Y17=1,"Novato",Y17=2,"Principiante avanzado",Y17=3,"Competente",Y17=4,"Proficiente",Y17=5,"Master")</f>
        <v>Competente</v>
      </c>
      <c r="AA17" s="20">
        <v>3</v>
      </c>
      <c r="AB17" s="20" t="str" cm="1">
        <f t="array" ref="AB17">_xlfn.IFS(AA17=0,"No evidenciado",AA17=1,"Novato",AA17=2,"Principiante avanzado",AA17=3,"Competente",AA17=4,"Proficiente",AA17=5,"Master")</f>
        <v>Competente</v>
      </c>
      <c r="AC17" s="20">
        <v>2</v>
      </c>
      <c r="AD17" s="20" t="str" cm="1">
        <f t="array" ref="AD17">_xlfn.IFS(AC17=0,"Prenovato",AC17=1,"Novato",AC17=2,"Principiante avanzado",AC17=3,"Competente",AC17=4,"Proficiente",AC17=5,"Master")</f>
        <v>Principiante avanzado</v>
      </c>
      <c r="AE17" s="20" t="str">
        <f t="shared" si="9"/>
        <v>EVALUACIÓN</v>
      </c>
    </row>
    <row r="18" spans="1:31" x14ac:dyDescent="0.25">
      <c r="A18" t="s">
        <v>197</v>
      </c>
      <c r="B18" t="s">
        <v>200</v>
      </c>
      <c r="C18" t="s">
        <v>203</v>
      </c>
      <c r="D18" t="s">
        <v>204</v>
      </c>
      <c r="E18" t="s">
        <v>199</v>
      </c>
      <c r="F18" t="s">
        <v>202</v>
      </c>
      <c r="G18" t="s">
        <v>235</v>
      </c>
      <c r="H18" s="4">
        <v>44439</v>
      </c>
      <c r="I18" s="1">
        <f t="shared" ca="1" si="5"/>
        <v>21</v>
      </c>
      <c r="J18" s="1" t="str">
        <f t="shared" ca="1" si="6"/>
        <v>3. Mayor a 6 meses</v>
      </c>
      <c r="K18" t="str">
        <f t="shared" si="7"/>
        <v>NO</v>
      </c>
      <c r="L18" t="s">
        <v>188</v>
      </c>
      <c r="M18" t="s">
        <v>268</v>
      </c>
      <c r="N18" t="s">
        <v>190</v>
      </c>
      <c r="O18" t="s">
        <v>191</v>
      </c>
      <c r="P18" t="str">
        <f t="shared" si="8"/>
        <v>MAURICIO JAVIER CARBAJAL CORDOVACaptura de valorEVALUACIÓN</v>
      </c>
      <c r="Q18" t="str">
        <f>BASE[[#This Row],[NombresCalificado]]&amp;BASE[[#This Row],[TipoEvaluacion]]</f>
        <v>MAURICIO JAVIER CARBAJAL CORDOVAEVALUACIÓN</v>
      </c>
      <c r="R18">
        <v>2</v>
      </c>
      <c r="S18" t="s">
        <v>4</v>
      </c>
      <c r="T18" t="s">
        <v>21</v>
      </c>
      <c r="U18" s="20">
        <v>2</v>
      </c>
      <c r="V18" s="20" t="str" cm="1">
        <f t="array" ref="V18">_xlfn.IFS(U18=0,"Prenovato",U18=1,"Novato",U18=2,"Principiante avanzado",U18=3,"Competente",U18=4,"Proficiente",U18=5,"Master")</f>
        <v>Principiante avanzado</v>
      </c>
      <c r="W18" s="20">
        <v>3</v>
      </c>
      <c r="X18" s="20" t="str" cm="1">
        <f t="array" ref="X18">_xlfn.IFS(W18=0,"No evidenciado",W18=1,"Novato",W18=2,"Principiante avanzado",W18=3,"Competente",W18=4,"Proficiente",W18=5,"Master")</f>
        <v>Competente</v>
      </c>
      <c r="Y18" s="20">
        <v>3</v>
      </c>
      <c r="Z18" s="20" t="str" cm="1">
        <f t="array" ref="Z18">_xlfn.IFS(Y18=0,"No evidenciado",Y18=1,"Novato",Y18=2,"Principiante avanzado",Y18=3,"Competente",Y18=4,"Proficiente",Y18=5,"Master")</f>
        <v>Competente</v>
      </c>
      <c r="AA18" s="20">
        <v>3</v>
      </c>
      <c r="AB18" s="20" t="str" cm="1">
        <f t="array" ref="AB18">_xlfn.IFS(AA18=0,"No evidenciado",AA18=1,"Novato",AA18=2,"Principiante avanzado",AA18=3,"Competente",AA18=4,"Proficiente",AA18=5,"Master")</f>
        <v>Competente</v>
      </c>
      <c r="AC18" s="20">
        <v>2</v>
      </c>
      <c r="AD18" s="20" t="str" cm="1">
        <f t="array" ref="AD18">_xlfn.IFS(AC18=0,"Prenovato",AC18=1,"Novato",AC18=2,"Principiante avanzado",AC18=3,"Competente",AC18=4,"Proficiente",AC18=5,"Master")</f>
        <v>Principiante avanzado</v>
      </c>
      <c r="AE18" s="20" t="str">
        <f t="shared" si="9"/>
        <v>EVALUACIÓN</v>
      </c>
    </row>
    <row r="19" spans="1:31" x14ac:dyDescent="0.25">
      <c r="A19" t="s">
        <v>198</v>
      </c>
      <c r="B19" t="s">
        <v>201</v>
      </c>
      <c r="C19" t="s">
        <v>188</v>
      </c>
      <c r="D19" t="s">
        <v>204</v>
      </c>
      <c r="E19" t="s">
        <v>205</v>
      </c>
      <c r="F19" t="s">
        <v>220</v>
      </c>
      <c r="G19" t="s">
        <v>236</v>
      </c>
      <c r="H19" s="4">
        <v>44439</v>
      </c>
      <c r="I19" s="1">
        <f t="shared" ca="1" si="5"/>
        <v>21</v>
      </c>
      <c r="J19" s="1" t="str">
        <f t="shared" ca="1" si="6"/>
        <v>3. Mayor a 6 meses</v>
      </c>
      <c r="K19" t="str">
        <f t="shared" si="7"/>
        <v>NO</v>
      </c>
      <c r="L19" t="s">
        <v>189</v>
      </c>
      <c r="M19" t="s">
        <v>253</v>
      </c>
      <c r="N19" t="s">
        <v>31</v>
      </c>
      <c r="O19" t="s">
        <v>31</v>
      </c>
      <c r="P19" t="str">
        <f t="shared" si="8"/>
        <v>IVONNE KARINA SALVADOR MAYHUAFrameworks de arquitectura empresarialEVALUACIÓN</v>
      </c>
      <c r="Q19" t="str">
        <f>BASE[[#This Row],[NombresCalificado]]&amp;BASE[[#This Row],[TipoEvaluacion]]</f>
        <v>IVONNE KARINA SALVADOR MAYHUAEVALUACIÓN</v>
      </c>
      <c r="R19">
        <v>3</v>
      </c>
      <c r="S19" t="s">
        <v>5</v>
      </c>
      <c r="T19" t="s">
        <v>21</v>
      </c>
      <c r="U19" s="20">
        <v>2</v>
      </c>
      <c r="V19" s="20" t="str" cm="1">
        <f t="array" ref="V19">_xlfn.IFS(U19=0,"Prenovato",U19=1,"Novato",U19=2,"Principiante avanzado",U19=3,"Competente",U19=4,"Proficiente",U19=5,"Master")</f>
        <v>Principiante avanzado</v>
      </c>
      <c r="W19" s="20">
        <v>3</v>
      </c>
      <c r="X19" s="20" t="str" cm="1">
        <f t="array" ref="X19">_xlfn.IFS(W19=0,"No evidenciado",W19=1,"Novato",W19=2,"Principiante avanzado",W19=3,"Competente",W19=4,"Proficiente",W19=5,"Master")</f>
        <v>Competente</v>
      </c>
      <c r="Y19" s="20">
        <v>3</v>
      </c>
      <c r="Z19" s="20" t="str" cm="1">
        <f t="array" ref="Z19">_xlfn.IFS(Y19=0,"No evidenciado",Y19=1,"Novato",Y19=2,"Principiante avanzado",Y19=3,"Competente",Y19=4,"Proficiente",Y19=5,"Master")</f>
        <v>Competente</v>
      </c>
      <c r="AA19" s="20">
        <v>4</v>
      </c>
      <c r="AB19" s="20" t="str" cm="1">
        <f t="array" ref="AB19">_xlfn.IFS(AA19=0,"No evidenciado",AA19=1,"Novato",AA19=2,"Principiante avanzado",AA19=3,"Competente",AA19=4,"Proficiente",AA19=5,"Master")</f>
        <v>Proficiente</v>
      </c>
      <c r="AC19" s="20">
        <v>2</v>
      </c>
      <c r="AD19" s="20" t="str" cm="1">
        <f t="array" ref="AD19">_xlfn.IFS(AC19=0,"Prenovato",AC19=1,"Novato",AC19=2,"Principiante avanzado",AC19=3,"Competente",AC19=4,"Proficiente",AC19=5,"Master")</f>
        <v>Principiante avanzado</v>
      </c>
      <c r="AE19" s="20" t="str">
        <f t="shared" si="9"/>
        <v>EVALUACIÓN</v>
      </c>
    </row>
    <row r="20" spans="1:31" x14ac:dyDescent="0.25">
      <c r="A20" t="s">
        <v>198</v>
      </c>
      <c r="B20" t="s">
        <v>201</v>
      </c>
      <c r="C20" t="s">
        <v>188</v>
      </c>
      <c r="D20" t="s">
        <v>204</v>
      </c>
      <c r="E20" t="s">
        <v>205</v>
      </c>
      <c r="F20" t="s">
        <v>220</v>
      </c>
      <c r="G20" t="s">
        <v>236</v>
      </c>
      <c r="H20" s="4">
        <v>44439</v>
      </c>
      <c r="I20" s="1">
        <f t="shared" ca="1" si="5"/>
        <v>21</v>
      </c>
      <c r="J20" s="1" t="str">
        <f t="shared" ca="1" si="6"/>
        <v>3. Mayor a 6 meses</v>
      </c>
      <c r="K20" t="str">
        <f t="shared" si="7"/>
        <v>NO</v>
      </c>
      <c r="L20" t="s">
        <v>189</v>
      </c>
      <c r="M20" t="s">
        <v>265</v>
      </c>
      <c r="N20" t="s">
        <v>191</v>
      </c>
      <c r="O20" t="s">
        <v>191</v>
      </c>
      <c r="P20" t="str">
        <f t="shared" si="8"/>
        <v>IVONNE KARINA SALVADOR MAYHUAPrincipios de seguridadEVALUACIÓN</v>
      </c>
      <c r="Q20" t="str">
        <f>BASE[[#This Row],[NombresCalificado]]&amp;BASE[[#This Row],[TipoEvaluacion]]</f>
        <v>IVONNE KARINA SALVADOR MAYHUAEVALUACIÓN</v>
      </c>
      <c r="R20">
        <v>1</v>
      </c>
      <c r="S20" t="s">
        <v>6</v>
      </c>
      <c r="T20" t="s">
        <v>21</v>
      </c>
      <c r="U20" s="20">
        <v>2</v>
      </c>
      <c r="V20" s="20" t="str" cm="1">
        <f t="array" ref="V20">_xlfn.IFS(U20=0,"Prenovato",U20=1,"Novato",U20=2,"Principiante avanzado",U20=3,"Competente",U20=4,"Proficiente",U20=5,"Master")</f>
        <v>Principiante avanzado</v>
      </c>
      <c r="W20" s="20">
        <v>3</v>
      </c>
      <c r="X20" s="20" t="str" cm="1">
        <f t="array" ref="X20">_xlfn.IFS(W20=0,"No evidenciado",W20=1,"Novato",W20=2,"Principiante avanzado",W20=3,"Competente",W20=4,"Proficiente",W20=5,"Master")</f>
        <v>Competente</v>
      </c>
      <c r="Y20" s="20">
        <v>3</v>
      </c>
      <c r="Z20" s="20" t="str" cm="1">
        <f t="array" ref="Z20">_xlfn.IFS(Y20=0,"No evidenciado",Y20=1,"Novato",Y20=2,"Principiante avanzado",Y20=3,"Competente",Y20=4,"Proficiente",Y20=5,"Master")</f>
        <v>Competente</v>
      </c>
      <c r="AA20" s="20">
        <v>4</v>
      </c>
      <c r="AB20" s="20" t="str" cm="1">
        <f t="array" ref="AB20">_xlfn.IFS(AA20=0,"No evidenciado",AA20=1,"Novato",AA20=2,"Principiante avanzado",AA20=3,"Competente",AA20=4,"Proficiente",AA20=5,"Master")</f>
        <v>Proficiente</v>
      </c>
      <c r="AC20" s="20">
        <v>2</v>
      </c>
      <c r="AD20" s="20" t="str" cm="1">
        <f t="array" ref="AD20">_xlfn.IFS(AC20=0,"Prenovato",AC20=1,"Novato",AC20=2,"Principiante avanzado",AC20=3,"Competente",AC20=4,"Proficiente",AC20=5,"Master")</f>
        <v>Principiante avanzado</v>
      </c>
      <c r="AE20" s="20" t="str">
        <f t="shared" si="9"/>
        <v>EVALUACIÓN</v>
      </c>
    </row>
    <row r="21" spans="1:31" x14ac:dyDescent="0.25">
      <c r="A21" t="s">
        <v>198</v>
      </c>
      <c r="B21" t="s">
        <v>201</v>
      </c>
      <c r="C21" t="s">
        <v>188</v>
      </c>
      <c r="D21" t="s">
        <v>204</v>
      </c>
      <c r="E21" t="s">
        <v>205</v>
      </c>
      <c r="F21" t="s">
        <v>220</v>
      </c>
      <c r="G21" t="s">
        <v>236</v>
      </c>
      <c r="H21" s="4">
        <v>44439</v>
      </c>
      <c r="I21" s="1">
        <f t="shared" ca="1" si="5"/>
        <v>21</v>
      </c>
      <c r="J21" s="1" t="str">
        <f t="shared" ca="1" si="6"/>
        <v>3. Mayor a 6 meses</v>
      </c>
      <c r="K21" t="str">
        <f t="shared" si="7"/>
        <v>NO</v>
      </c>
      <c r="L21" t="s">
        <v>189</v>
      </c>
      <c r="M21" t="s">
        <v>254</v>
      </c>
      <c r="N21" t="s">
        <v>31</v>
      </c>
      <c r="O21" t="s">
        <v>31</v>
      </c>
      <c r="P21" t="str">
        <f t="shared" si="8"/>
        <v>IVONNE KARINA SALVADOR MAYHUAModelos BancariosEVALUACIÓN</v>
      </c>
      <c r="Q21" t="str">
        <f>BASE[[#This Row],[NombresCalificado]]&amp;BASE[[#This Row],[TipoEvaluacion]]</f>
        <v>IVONNE KARINA SALVADOR MAYHUAEVALUACIÓN</v>
      </c>
      <c r="R21">
        <v>3</v>
      </c>
      <c r="S21" t="s">
        <v>5</v>
      </c>
      <c r="T21" t="s">
        <v>21</v>
      </c>
      <c r="U21" s="20">
        <v>2</v>
      </c>
      <c r="V21" s="20" t="str" cm="1">
        <f t="array" ref="V21">_xlfn.IFS(U21=0,"Prenovato",U21=1,"Novato",U21=2,"Principiante avanzado",U21=3,"Competente",U21=4,"Proficiente",U21=5,"Master")</f>
        <v>Principiante avanzado</v>
      </c>
      <c r="W21" s="20">
        <v>3</v>
      </c>
      <c r="X21" s="20" t="str" cm="1">
        <f t="array" ref="X21">_xlfn.IFS(W21=0,"No evidenciado",W21=1,"Novato",W21=2,"Principiante avanzado",W21=3,"Competente",W21=4,"Proficiente",W21=5,"Master")</f>
        <v>Competente</v>
      </c>
      <c r="Y21" s="20">
        <v>3</v>
      </c>
      <c r="Z21" s="20" t="str" cm="1">
        <f t="array" ref="Z21">_xlfn.IFS(Y21=0,"No evidenciado",Y21=1,"Novato",Y21=2,"Principiante avanzado",Y21=3,"Competente",Y21=4,"Proficiente",Y21=5,"Master")</f>
        <v>Competente</v>
      </c>
      <c r="AA21" s="20">
        <v>4</v>
      </c>
      <c r="AB21" s="20" t="str" cm="1">
        <f t="array" ref="AB21">_xlfn.IFS(AA21=0,"No evidenciado",AA21=1,"Novato",AA21=2,"Principiante avanzado",AA21=3,"Competente",AA21=4,"Proficiente",AA21=5,"Master")</f>
        <v>Proficiente</v>
      </c>
      <c r="AC21" s="20">
        <v>2</v>
      </c>
      <c r="AD21" s="20" t="str" cm="1">
        <f t="array" ref="AD21">_xlfn.IFS(AC21=0,"Prenovato",AC21=1,"Novato",AC21=2,"Principiante avanzado",AC21=3,"Competente",AC21=4,"Proficiente",AC21=5,"Master")</f>
        <v>Principiante avanzado</v>
      </c>
      <c r="AE21" s="20" t="str">
        <f t="shared" si="9"/>
        <v>EVALUACIÓN</v>
      </c>
    </row>
    <row r="22" spans="1:31" x14ac:dyDescent="0.25">
      <c r="A22" t="s">
        <v>198</v>
      </c>
      <c r="B22" t="s">
        <v>201</v>
      </c>
      <c r="C22" t="s">
        <v>188</v>
      </c>
      <c r="D22" t="s">
        <v>204</v>
      </c>
      <c r="E22" t="s">
        <v>205</v>
      </c>
      <c r="F22" t="s">
        <v>220</v>
      </c>
      <c r="G22" t="s">
        <v>236</v>
      </c>
      <c r="H22" s="4">
        <v>44439</v>
      </c>
      <c r="I22" s="1">
        <f t="shared" ca="1" si="5"/>
        <v>21</v>
      </c>
      <c r="J22" s="1" t="str">
        <f t="shared" ca="1" si="6"/>
        <v>3. Mayor a 6 meses</v>
      </c>
      <c r="K22" t="str">
        <f t="shared" si="7"/>
        <v>NO</v>
      </c>
      <c r="L22" t="s">
        <v>189</v>
      </c>
      <c r="M22" t="s">
        <v>258</v>
      </c>
      <c r="N22" t="s">
        <v>190</v>
      </c>
      <c r="O22" t="s">
        <v>191</v>
      </c>
      <c r="P22" t="str">
        <f t="shared" si="8"/>
        <v>IVONNE KARINA SALVADOR MAYHUAPlataforma de soluciones BCPEVALUACIÓN</v>
      </c>
      <c r="Q22" t="str">
        <f>BASE[[#This Row],[NombresCalificado]]&amp;BASE[[#This Row],[TipoEvaluacion]]</f>
        <v>IVONNE KARINA SALVADOR MAYHUAEVALUACIÓN</v>
      </c>
      <c r="R22">
        <v>3</v>
      </c>
      <c r="S22" t="s">
        <v>5</v>
      </c>
      <c r="T22" t="s">
        <v>21</v>
      </c>
      <c r="U22" s="20">
        <v>2</v>
      </c>
      <c r="V22" s="20" t="str" cm="1">
        <f t="array" ref="V22">_xlfn.IFS(U22=0,"Prenovato",U22=1,"Novato",U22=2,"Principiante avanzado",U22=3,"Competente",U22=4,"Proficiente",U22=5,"Master")</f>
        <v>Principiante avanzado</v>
      </c>
      <c r="W22" s="20">
        <v>3</v>
      </c>
      <c r="X22" s="20" t="str" cm="1">
        <f t="array" ref="X22">_xlfn.IFS(W22=0,"No evidenciado",W22=1,"Novato",W22=2,"Principiante avanzado",W22=3,"Competente",W22=4,"Proficiente",W22=5,"Master")</f>
        <v>Competente</v>
      </c>
      <c r="Y22" s="20">
        <v>3</v>
      </c>
      <c r="Z22" s="20" t="str" cm="1">
        <f t="array" ref="Z22">_xlfn.IFS(Y22=0,"No evidenciado",Y22=1,"Novato",Y22=2,"Principiante avanzado",Y22=3,"Competente",Y22=4,"Proficiente",Y22=5,"Master")</f>
        <v>Competente</v>
      </c>
      <c r="AA22" s="20">
        <v>4</v>
      </c>
      <c r="AB22" s="20" t="str" cm="1">
        <f t="array" ref="AB22">_xlfn.IFS(AA22=0,"No evidenciado",AA22=1,"Novato",AA22=2,"Principiante avanzado",AA22=3,"Competente",AA22=4,"Proficiente",AA22=5,"Master")</f>
        <v>Proficiente</v>
      </c>
      <c r="AC22" s="20">
        <v>2</v>
      </c>
      <c r="AD22" s="20" t="str" cm="1">
        <f t="array" ref="AD22">_xlfn.IFS(AC22=0,"Prenovato",AC22=1,"Novato",AC22=2,"Principiante avanzado",AC22=3,"Competente",AC22=4,"Proficiente",AC22=5,"Master")</f>
        <v>Principiante avanzado</v>
      </c>
      <c r="AE22" s="20" t="str">
        <f t="shared" si="9"/>
        <v>EVALUACIÓN</v>
      </c>
    </row>
    <row r="23" spans="1:31" x14ac:dyDescent="0.25">
      <c r="A23" t="s">
        <v>198</v>
      </c>
      <c r="B23" t="s">
        <v>201</v>
      </c>
      <c r="C23" t="s">
        <v>188</v>
      </c>
      <c r="D23" t="s">
        <v>204</v>
      </c>
      <c r="E23" t="s">
        <v>205</v>
      </c>
      <c r="F23" t="s">
        <v>220</v>
      </c>
      <c r="G23" t="s">
        <v>236</v>
      </c>
      <c r="H23" s="4">
        <v>44439</v>
      </c>
      <c r="I23" s="1">
        <f t="shared" ca="1" si="5"/>
        <v>21</v>
      </c>
      <c r="J23" s="1" t="str">
        <f t="shared" ca="1" si="6"/>
        <v>3. Mayor a 6 meses</v>
      </c>
      <c r="K23" t="str">
        <f t="shared" si="7"/>
        <v>NO</v>
      </c>
      <c r="L23" t="s">
        <v>189</v>
      </c>
      <c r="M23" t="s">
        <v>262</v>
      </c>
      <c r="N23" t="s">
        <v>191</v>
      </c>
      <c r="O23" t="s">
        <v>191</v>
      </c>
      <c r="P23" t="str">
        <f t="shared" si="8"/>
        <v>IVONNE KARINA SALVADOR MAYHUAComplianceEVALUACIÓN</v>
      </c>
      <c r="Q23" t="str">
        <f>BASE[[#This Row],[NombresCalificado]]&amp;BASE[[#This Row],[TipoEvaluacion]]</f>
        <v>IVONNE KARINA SALVADOR MAYHUAEVALUACIÓN</v>
      </c>
      <c r="R23">
        <v>2</v>
      </c>
      <c r="S23" t="s">
        <v>4</v>
      </c>
      <c r="T23" t="s">
        <v>21</v>
      </c>
      <c r="U23" s="20">
        <v>2</v>
      </c>
      <c r="V23" s="20" t="str" cm="1">
        <f t="array" ref="V23">_xlfn.IFS(U23=0,"Prenovato",U23=1,"Novato",U23=2,"Principiante avanzado",U23=3,"Competente",U23=4,"Proficiente",U23=5,"Master")</f>
        <v>Principiante avanzado</v>
      </c>
      <c r="W23" s="20">
        <v>3</v>
      </c>
      <c r="X23" s="20" t="str" cm="1">
        <f t="array" ref="X23">_xlfn.IFS(W23=0,"No evidenciado",W23=1,"Novato",W23=2,"Principiante avanzado",W23=3,"Competente",W23=4,"Proficiente",W23=5,"Master")</f>
        <v>Competente</v>
      </c>
      <c r="Y23" s="20">
        <v>3</v>
      </c>
      <c r="Z23" s="20" t="str" cm="1">
        <f t="array" ref="Z23">_xlfn.IFS(Y23=0,"No evidenciado",Y23=1,"Novato",Y23=2,"Principiante avanzado",Y23=3,"Competente",Y23=4,"Proficiente",Y23=5,"Master")</f>
        <v>Competente</v>
      </c>
      <c r="AA23" s="20">
        <v>4</v>
      </c>
      <c r="AB23" s="20" t="str" cm="1">
        <f t="array" ref="AB23">_xlfn.IFS(AA23=0,"No evidenciado",AA23=1,"Novato",AA23=2,"Principiante avanzado",AA23=3,"Competente",AA23=4,"Proficiente",AA23=5,"Master")</f>
        <v>Proficiente</v>
      </c>
      <c r="AC23" s="20">
        <v>2</v>
      </c>
      <c r="AD23" s="20" t="str" cm="1">
        <f t="array" ref="AD23">_xlfn.IFS(AC23=0,"Prenovato",AC23=1,"Novato",AC23=2,"Principiante avanzado",AC23=3,"Competente",AC23=4,"Proficiente",AC23=5,"Master")</f>
        <v>Principiante avanzado</v>
      </c>
      <c r="AE23" s="20" t="str">
        <f t="shared" si="9"/>
        <v>EVALUACIÓN</v>
      </c>
    </row>
    <row r="24" spans="1:31" x14ac:dyDescent="0.25">
      <c r="A24" t="s">
        <v>198</v>
      </c>
      <c r="B24" t="s">
        <v>201</v>
      </c>
      <c r="C24" t="s">
        <v>188</v>
      </c>
      <c r="D24" t="s">
        <v>204</v>
      </c>
      <c r="E24" t="s">
        <v>205</v>
      </c>
      <c r="F24" t="s">
        <v>220</v>
      </c>
      <c r="G24" t="s">
        <v>236</v>
      </c>
      <c r="H24" s="4">
        <v>44439</v>
      </c>
      <c r="I24" s="1">
        <f t="shared" ca="1" si="5"/>
        <v>21</v>
      </c>
      <c r="J24" s="1" t="str">
        <f t="shared" ca="1" si="6"/>
        <v>3. Mayor a 6 meses</v>
      </c>
      <c r="K24" t="str">
        <f t="shared" si="7"/>
        <v>NO</v>
      </c>
      <c r="L24" t="s">
        <v>189</v>
      </c>
      <c r="M24" t="s">
        <v>261</v>
      </c>
      <c r="N24" t="s">
        <v>31</v>
      </c>
      <c r="O24" t="s">
        <v>31</v>
      </c>
      <c r="P24" t="str">
        <f t="shared" si="8"/>
        <v>IVONNE KARINA SALVADOR MAYHUANegocio bancarioEVALUACIÓN</v>
      </c>
      <c r="Q24" t="str">
        <f>BASE[[#This Row],[NombresCalificado]]&amp;BASE[[#This Row],[TipoEvaluacion]]</f>
        <v>IVONNE KARINA SALVADOR MAYHUAEVALUACIÓN</v>
      </c>
      <c r="R24">
        <v>4</v>
      </c>
      <c r="S24" t="s">
        <v>7</v>
      </c>
      <c r="T24" t="s">
        <v>21</v>
      </c>
      <c r="U24" s="20">
        <v>2</v>
      </c>
      <c r="V24" s="20" t="str" cm="1">
        <f t="array" ref="V24">_xlfn.IFS(U24=0,"Prenovato",U24=1,"Novato",U24=2,"Principiante avanzado",U24=3,"Competente",U24=4,"Proficiente",U24=5,"Master")</f>
        <v>Principiante avanzado</v>
      </c>
      <c r="W24" s="20">
        <v>3</v>
      </c>
      <c r="X24" s="20" t="str" cm="1">
        <f t="array" ref="X24">_xlfn.IFS(W24=0,"No evidenciado",W24=1,"Novato",W24=2,"Principiante avanzado",W24=3,"Competente",W24=4,"Proficiente",W24=5,"Master")</f>
        <v>Competente</v>
      </c>
      <c r="Y24" s="20">
        <v>3</v>
      </c>
      <c r="Z24" s="20" t="str" cm="1">
        <f t="array" ref="Z24">_xlfn.IFS(Y24=0,"No evidenciado",Y24=1,"Novato",Y24=2,"Principiante avanzado",Y24=3,"Competente",Y24=4,"Proficiente",Y24=5,"Master")</f>
        <v>Competente</v>
      </c>
      <c r="AA24" s="20">
        <v>4</v>
      </c>
      <c r="AB24" s="20" t="str" cm="1">
        <f t="array" ref="AB24">_xlfn.IFS(AA24=0,"No evidenciado",AA24=1,"Novato",AA24=2,"Principiante avanzado",AA24=3,"Competente",AA24=4,"Proficiente",AA24=5,"Master")</f>
        <v>Proficiente</v>
      </c>
      <c r="AC24" s="20">
        <v>2</v>
      </c>
      <c r="AD24" s="20" t="str" cm="1">
        <f t="array" ref="AD24">_xlfn.IFS(AC24=0,"Prenovato",AC24=1,"Novato",AC24=2,"Principiante avanzado",AC24=3,"Competente",AC24=4,"Proficiente",AC24=5,"Master")</f>
        <v>Principiante avanzado</v>
      </c>
      <c r="AE24" s="20" t="str">
        <f t="shared" si="9"/>
        <v>EVALUACIÓN</v>
      </c>
    </row>
    <row r="25" spans="1:31" x14ac:dyDescent="0.25">
      <c r="A25" t="s">
        <v>198</v>
      </c>
      <c r="B25" t="s">
        <v>201</v>
      </c>
      <c r="C25" t="s">
        <v>188</v>
      </c>
      <c r="D25" t="s">
        <v>204</v>
      </c>
      <c r="E25" t="s">
        <v>205</v>
      </c>
      <c r="F25" t="s">
        <v>220</v>
      </c>
      <c r="G25" t="s">
        <v>236</v>
      </c>
      <c r="H25" s="4">
        <v>44439</v>
      </c>
      <c r="I25" s="1">
        <f t="shared" ca="1" si="5"/>
        <v>21</v>
      </c>
      <c r="J25" s="1" t="str">
        <f t="shared" ca="1" si="6"/>
        <v>3. Mayor a 6 meses</v>
      </c>
      <c r="K25" t="str">
        <f t="shared" si="7"/>
        <v>NO</v>
      </c>
      <c r="L25" t="s">
        <v>189</v>
      </c>
      <c r="M25" t="s">
        <v>260</v>
      </c>
      <c r="N25" t="s">
        <v>191</v>
      </c>
      <c r="O25" t="s">
        <v>191</v>
      </c>
      <c r="P25" t="str">
        <f t="shared" si="8"/>
        <v>IVONNE KARINA SALVADOR MAYHUAEvolución ágil de productos digitalesEVALUACIÓN</v>
      </c>
      <c r="Q25" t="str">
        <f>BASE[[#This Row],[NombresCalificado]]&amp;BASE[[#This Row],[TipoEvaluacion]]</f>
        <v>IVONNE KARINA SALVADOR MAYHUAEVALUACIÓN</v>
      </c>
      <c r="R25">
        <v>3</v>
      </c>
      <c r="S25" t="s">
        <v>5</v>
      </c>
      <c r="T25" t="s">
        <v>21</v>
      </c>
      <c r="U25" s="20">
        <v>2</v>
      </c>
      <c r="V25" s="20" t="str" cm="1">
        <f t="array" ref="V25">_xlfn.IFS(U25=0,"Prenovato",U25=1,"Novato",U25=2,"Principiante avanzado",U25=3,"Competente",U25=4,"Proficiente",U25=5,"Master")</f>
        <v>Principiante avanzado</v>
      </c>
      <c r="W25" s="20">
        <v>3</v>
      </c>
      <c r="X25" s="20" t="str" cm="1">
        <f t="array" ref="X25">_xlfn.IFS(W25=0,"No evidenciado",W25=1,"Novato",W25=2,"Principiante avanzado",W25=3,"Competente",W25=4,"Proficiente",W25=5,"Master")</f>
        <v>Competente</v>
      </c>
      <c r="Y25" s="20">
        <v>3</v>
      </c>
      <c r="Z25" s="20" t="str" cm="1">
        <f t="array" ref="Z25">_xlfn.IFS(Y25=0,"No evidenciado",Y25=1,"Novato",Y25=2,"Principiante avanzado",Y25=3,"Competente",Y25=4,"Proficiente",Y25=5,"Master")</f>
        <v>Competente</v>
      </c>
      <c r="AA25" s="20">
        <v>4</v>
      </c>
      <c r="AB25" s="20" t="str" cm="1">
        <f t="array" ref="AB25">_xlfn.IFS(AA25=0,"No evidenciado",AA25=1,"Novato",AA25=2,"Principiante avanzado",AA25=3,"Competente",AA25=4,"Proficiente",AA25=5,"Master")</f>
        <v>Proficiente</v>
      </c>
      <c r="AC25" s="20">
        <v>2</v>
      </c>
      <c r="AD25" s="20" t="str" cm="1">
        <f t="array" ref="AD25">_xlfn.IFS(AC25=0,"Prenovato",AC25=1,"Novato",AC25=2,"Principiante avanzado",AC25=3,"Competente",AC25=4,"Proficiente",AC25=5,"Master")</f>
        <v>Principiante avanzado</v>
      </c>
      <c r="AE25" s="20" t="str">
        <f t="shared" si="9"/>
        <v>EVALUACIÓN</v>
      </c>
    </row>
    <row r="26" spans="1:31" x14ac:dyDescent="0.25">
      <c r="A26" t="s">
        <v>198</v>
      </c>
      <c r="B26" t="s">
        <v>201</v>
      </c>
      <c r="C26" t="s">
        <v>188</v>
      </c>
      <c r="D26" t="s">
        <v>204</v>
      </c>
      <c r="E26" t="s">
        <v>205</v>
      </c>
      <c r="F26" t="s">
        <v>220</v>
      </c>
      <c r="G26" t="s">
        <v>236</v>
      </c>
      <c r="H26" s="4">
        <v>44439</v>
      </c>
      <c r="I26" s="1">
        <f t="shared" ca="1" si="5"/>
        <v>21</v>
      </c>
      <c r="J26" s="1" t="str">
        <f t="shared" ca="1" si="6"/>
        <v>3. Mayor a 6 meses</v>
      </c>
      <c r="K26" t="str">
        <f t="shared" si="7"/>
        <v>NO</v>
      </c>
      <c r="L26" t="s">
        <v>189</v>
      </c>
      <c r="M26" t="s">
        <v>264</v>
      </c>
      <c r="N26" t="s">
        <v>190</v>
      </c>
      <c r="O26" t="s">
        <v>191</v>
      </c>
      <c r="P26" t="str">
        <f t="shared" si="8"/>
        <v>IVONNE KARINA SALVADOR MAYHUACustomer ExperienceEVALUACIÓN</v>
      </c>
      <c r="Q26" t="str">
        <f>BASE[[#This Row],[NombresCalificado]]&amp;BASE[[#This Row],[TipoEvaluacion]]</f>
        <v>IVONNE KARINA SALVADOR MAYHUAEVALUACIÓN</v>
      </c>
      <c r="R26">
        <v>2</v>
      </c>
      <c r="S26" t="s">
        <v>4</v>
      </c>
      <c r="T26" t="s">
        <v>21</v>
      </c>
      <c r="U26" s="20">
        <v>2</v>
      </c>
      <c r="V26" s="20" t="str" cm="1">
        <f t="array" ref="V26">_xlfn.IFS(U26=0,"Prenovato",U26=1,"Novato",U26=2,"Principiante avanzado",U26=3,"Competente",U26=4,"Proficiente",U26=5,"Master")</f>
        <v>Principiante avanzado</v>
      </c>
      <c r="W26" s="20">
        <v>3</v>
      </c>
      <c r="X26" s="20" t="str" cm="1">
        <f t="array" ref="X26">_xlfn.IFS(W26=0,"No evidenciado",W26=1,"Novato",W26=2,"Principiante avanzado",W26=3,"Competente",W26=4,"Proficiente",W26=5,"Master")</f>
        <v>Competente</v>
      </c>
      <c r="Y26" s="20">
        <v>3</v>
      </c>
      <c r="Z26" s="20" t="str" cm="1">
        <f t="array" ref="Z26">_xlfn.IFS(Y26=0,"No evidenciado",Y26=1,"Novato",Y26=2,"Principiante avanzado",Y26=3,"Competente",Y26=4,"Proficiente",Y26=5,"Master")</f>
        <v>Competente</v>
      </c>
      <c r="AA26" s="20">
        <v>4</v>
      </c>
      <c r="AB26" s="20" t="str" cm="1">
        <f t="array" ref="AB26">_xlfn.IFS(AA26=0,"No evidenciado",AA26=1,"Novato",AA26=2,"Principiante avanzado",AA26=3,"Competente",AA26=4,"Proficiente",AA26=5,"Master")</f>
        <v>Proficiente</v>
      </c>
      <c r="AC26" s="20">
        <v>2</v>
      </c>
      <c r="AD26" s="20" t="str" cm="1">
        <f t="array" ref="AD26">_xlfn.IFS(AC26=0,"Prenovato",AC26=1,"Novato",AC26=2,"Principiante avanzado",AC26=3,"Competente",AC26=4,"Proficiente",AC26=5,"Master")</f>
        <v>Principiante avanzado</v>
      </c>
      <c r="AE26" s="20" t="str">
        <f t="shared" si="9"/>
        <v>EVALUACIÓN</v>
      </c>
    </row>
    <row r="27" spans="1:31" x14ac:dyDescent="0.25">
      <c r="A27" t="s">
        <v>198</v>
      </c>
      <c r="B27" t="s">
        <v>201</v>
      </c>
      <c r="C27" t="s">
        <v>188</v>
      </c>
      <c r="D27" t="s">
        <v>204</v>
      </c>
      <c r="E27" t="s">
        <v>205</v>
      </c>
      <c r="F27" t="s">
        <v>220</v>
      </c>
      <c r="G27" t="s">
        <v>236</v>
      </c>
      <c r="H27" s="4">
        <v>44439</v>
      </c>
      <c r="I27" s="1">
        <f t="shared" ca="1" si="5"/>
        <v>21</v>
      </c>
      <c r="J27" s="1" t="str">
        <f t="shared" ca="1" si="6"/>
        <v>3. Mayor a 6 meses</v>
      </c>
      <c r="K27" t="str">
        <f t="shared" si="7"/>
        <v>NO</v>
      </c>
      <c r="L27" t="s">
        <v>189</v>
      </c>
      <c r="M27" t="s">
        <v>263</v>
      </c>
      <c r="N27" t="s">
        <v>191</v>
      </c>
      <c r="O27" t="s">
        <v>191</v>
      </c>
      <c r="P27" t="str">
        <f t="shared" si="8"/>
        <v>IVONNE KARINA SALVADOR MAYHUAGestión de cambiosEVALUACIÓN</v>
      </c>
      <c r="Q27" t="str">
        <f>BASE[[#This Row],[NombresCalificado]]&amp;BASE[[#This Row],[TipoEvaluacion]]</f>
        <v>IVONNE KARINA SALVADOR MAYHUAEVALUACIÓN</v>
      </c>
      <c r="R27">
        <v>1</v>
      </c>
      <c r="S27" t="s">
        <v>6</v>
      </c>
      <c r="T27" t="s">
        <v>21</v>
      </c>
      <c r="U27" s="20">
        <v>2</v>
      </c>
      <c r="V27" s="20" t="str" cm="1">
        <f t="array" ref="V27">_xlfn.IFS(U27=0,"Prenovato",U27=1,"Novato",U27=2,"Principiante avanzado",U27=3,"Competente",U27=4,"Proficiente",U27=5,"Master")</f>
        <v>Principiante avanzado</v>
      </c>
      <c r="W27" s="20">
        <v>3</v>
      </c>
      <c r="X27" s="20" t="str" cm="1">
        <f t="array" ref="X27">_xlfn.IFS(W27=0,"No evidenciado",W27=1,"Novato",W27=2,"Principiante avanzado",W27=3,"Competente",W27=4,"Proficiente",W27=5,"Master")</f>
        <v>Competente</v>
      </c>
      <c r="Y27" s="20">
        <v>3</v>
      </c>
      <c r="Z27" s="20" t="str" cm="1">
        <f t="array" ref="Z27">_xlfn.IFS(Y27=0,"No evidenciado",Y27=1,"Novato",Y27=2,"Principiante avanzado",Y27=3,"Competente",Y27=4,"Proficiente",Y27=5,"Master")</f>
        <v>Competente</v>
      </c>
      <c r="AA27" s="20">
        <v>4</v>
      </c>
      <c r="AB27" s="20" t="str" cm="1">
        <f t="array" ref="AB27">_xlfn.IFS(AA27=0,"No evidenciado",AA27=1,"Novato",AA27=2,"Principiante avanzado",AA27=3,"Competente",AA27=4,"Proficiente",AA27=5,"Master")</f>
        <v>Proficiente</v>
      </c>
      <c r="AC27" s="20">
        <v>2</v>
      </c>
      <c r="AD27" s="20" t="str" cm="1">
        <f t="array" ref="AD27">_xlfn.IFS(AC27=0,"Prenovato",AC27=1,"Novato",AC27=2,"Principiante avanzado",AC27=3,"Competente",AC27=4,"Proficiente",AC27=5,"Master")</f>
        <v>Principiante avanzado</v>
      </c>
      <c r="AE27" s="20" t="str">
        <f t="shared" si="9"/>
        <v>EVALUACIÓN</v>
      </c>
    </row>
    <row r="28" spans="1:31" x14ac:dyDescent="0.25">
      <c r="A28" t="s">
        <v>198</v>
      </c>
      <c r="B28" t="s">
        <v>201</v>
      </c>
      <c r="C28" t="s">
        <v>188</v>
      </c>
      <c r="D28" t="s">
        <v>204</v>
      </c>
      <c r="E28" t="s">
        <v>205</v>
      </c>
      <c r="F28" t="s">
        <v>220</v>
      </c>
      <c r="G28" t="s">
        <v>236</v>
      </c>
      <c r="H28" s="4">
        <v>44439</v>
      </c>
      <c r="I28" s="1">
        <f t="shared" ca="1" si="5"/>
        <v>21</v>
      </c>
      <c r="J28" s="1" t="str">
        <f t="shared" ca="1" si="6"/>
        <v>3. Mayor a 6 meses</v>
      </c>
      <c r="K28" t="str">
        <f t="shared" si="7"/>
        <v>NO</v>
      </c>
      <c r="L28" t="s">
        <v>189</v>
      </c>
      <c r="M28" t="s">
        <v>267</v>
      </c>
      <c r="N28" t="s">
        <v>190</v>
      </c>
      <c r="O28" t="s">
        <v>191</v>
      </c>
      <c r="P28" t="str">
        <f t="shared" si="8"/>
        <v>IVONNE KARINA SALVADOR MAYHUAStory TellingEVALUACIÓN</v>
      </c>
      <c r="Q28" t="str">
        <f>BASE[[#This Row],[NombresCalificado]]&amp;BASE[[#This Row],[TipoEvaluacion]]</f>
        <v>IVONNE KARINA SALVADOR MAYHUAEVALUACIÓN</v>
      </c>
      <c r="R28">
        <v>3</v>
      </c>
      <c r="S28" t="s">
        <v>5</v>
      </c>
      <c r="T28" t="s">
        <v>21</v>
      </c>
      <c r="U28" s="20">
        <v>2</v>
      </c>
      <c r="V28" s="20" t="str" cm="1">
        <f t="array" ref="V28">_xlfn.IFS(U28=0,"Prenovato",U28=1,"Novato",U28=2,"Principiante avanzado",U28=3,"Competente",U28=4,"Proficiente",U28=5,"Master")</f>
        <v>Principiante avanzado</v>
      </c>
      <c r="W28" s="20">
        <v>3</v>
      </c>
      <c r="X28" s="20" t="str" cm="1">
        <f t="array" ref="X28">_xlfn.IFS(W28=0,"No evidenciado",W28=1,"Novato",W28=2,"Principiante avanzado",W28=3,"Competente",W28=4,"Proficiente",W28=5,"Master")</f>
        <v>Competente</v>
      </c>
      <c r="Y28" s="20">
        <v>3</v>
      </c>
      <c r="Z28" s="20" t="str" cm="1">
        <f t="array" ref="Z28">_xlfn.IFS(Y28=0,"No evidenciado",Y28=1,"Novato",Y28=2,"Principiante avanzado",Y28=3,"Competente",Y28=4,"Proficiente",Y28=5,"Master")</f>
        <v>Competente</v>
      </c>
      <c r="AA28" s="20">
        <v>4</v>
      </c>
      <c r="AB28" s="20" t="str" cm="1">
        <f t="array" ref="AB28">_xlfn.IFS(AA28=0,"No evidenciado",AA28=1,"Novato",AA28=2,"Principiante avanzado",AA28=3,"Competente",AA28=4,"Proficiente",AA28=5,"Master")</f>
        <v>Proficiente</v>
      </c>
      <c r="AC28" s="20">
        <v>2</v>
      </c>
      <c r="AD28" s="20" t="str" cm="1">
        <f t="array" ref="AD28">_xlfn.IFS(AC28=0,"Prenovato",AC28=1,"Novato",AC28=2,"Principiante avanzado",AC28=3,"Competente",AC28=4,"Proficiente",AC28=5,"Master")</f>
        <v>Principiante avanzado</v>
      </c>
      <c r="AE28" s="20" t="str">
        <f t="shared" si="9"/>
        <v>EVALUACIÓN</v>
      </c>
    </row>
    <row r="29" spans="1:31" x14ac:dyDescent="0.25">
      <c r="A29" t="s">
        <v>198</v>
      </c>
      <c r="B29" t="s">
        <v>201</v>
      </c>
      <c r="C29" t="s">
        <v>188</v>
      </c>
      <c r="D29" t="s">
        <v>204</v>
      </c>
      <c r="E29" t="s">
        <v>205</v>
      </c>
      <c r="F29" t="s">
        <v>220</v>
      </c>
      <c r="G29" t="s">
        <v>236</v>
      </c>
      <c r="H29" s="4">
        <v>44439</v>
      </c>
      <c r="I29" s="1">
        <f t="shared" ca="1" si="5"/>
        <v>21</v>
      </c>
      <c r="J29" s="1" t="str">
        <f t="shared" ca="1" si="6"/>
        <v>3. Mayor a 6 meses</v>
      </c>
      <c r="K29" t="str">
        <f t="shared" si="7"/>
        <v>NO</v>
      </c>
      <c r="L29" t="s">
        <v>189</v>
      </c>
      <c r="M29" t="s">
        <v>266</v>
      </c>
      <c r="N29" t="s">
        <v>31</v>
      </c>
      <c r="O29" t="s">
        <v>31</v>
      </c>
      <c r="P29" t="str">
        <f t="shared" si="8"/>
        <v>IVONNE KARINA SALVADOR MAYHUAInnovaciónEVALUACIÓN</v>
      </c>
      <c r="Q29" t="str">
        <f>BASE[[#This Row],[NombresCalificado]]&amp;BASE[[#This Row],[TipoEvaluacion]]</f>
        <v>IVONNE KARINA SALVADOR MAYHUAEVALUACIÓN</v>
      </c>
      <c r="R29">
        <v>2</v>
      </c>
      <c r="S29" t="s">
        <v>4</v>
      </c>
      <c r="T29" t="s">
        <v>21</v>
      </c>
      <c r="U29" s="20">
        <v>2</v>
      </c>
      <c r="V29" s="20" t="str" cm="1">
        <f t="array" ref="V29">_xlfn.IFS(U29=0,"Prenovato",U29=1,"Novato",U29=2,"Principiante avanzado",U29=3,"Competente",U29=4,"Proficiente",U29=5,"Master")</f>
        <v>Principiante avanzado</v>
      </c>
      <c r="W29" s="20">
        <v>3</v>
      </c>
      <c r="X29" s="20" t="str" cm="1">
        <f t="array" ref="X29">_xlfn.IFS(W29=0,"No evidenciado",W29=1,"Novato",W29=2,"Principiante avanzado",W29=3,"Competente",W29=4,"Proficiente",W29=5,"Master")</f>
        <v>Competente</v>
      </c>
      <c r="Y29" s="20">
        <v>3</v>
      </c>
      <c r="Z29" s="20" t="str" cm="1">
        <f t="array" ref="Z29">_xlfn.IFS(Y29=0,"No evidenciado",Y29=1,"Novato",Y29=2,"Principiante avanzado",Y29=3,"Competente",Y29=4,"Proficiente",Y29=5,"Master")</f>
        <v>Competente</v>
      </c>
      <c r="AA29" s="20">
        <v>4</v>
      </c>
      <c r="AB29" s="20" t="str" cm="1">
        <f t="array" ref="AB29">_xlfn.IFS(AA29=0,"No evidenciado",AA29=1,"Novato",AA29=2,"Principiante avanzado",AA29=3,"Competente",AA29=4,"Proficiente",AA29=5,"Master")</f>
        <v>Proficiente</v>
      </c>
      <c r="AC29" s="20">
        <v>2</v>
      </c>
      <c r="AD29" s="20" t="str" cm="1">
        <f t="array" ref="AD29">_xlfn.IFS(AC29=0,"Prenovato",AC29=1,"Novato",AC29=2,"Principiante avanzado",AC29=3,"Competente",AC29=4,"Proficiente",AC29=5,"Master")</f>
        <v>Principiante avanzado</v>
      </c>
      <c r="AE29" s="20" t="str">
        <f t="shared" si="9"/>
        <v>EVALUACIÓN</v>
      </c>
    </row>
    <row r="30" spans="1:31" x14ac:dyDescent="0.25">
      <c r="A30" t="s">
        <v>198</v>
      </c>
      <c r="B30" t="s">
        <v>201</v>
      </c>
      <c r="C30" t="s">
        <v>188</v>
      </c>
      <c r="D30" t="s">
        <v>204</v>
      </c>
      <c r="E30" t="s">
        <v>205</v>
      </c>
      <c r="F30" t="s">
        <v>220</v>
      </c>
      <c r="G30" t="s">
        <v>236</v>
      </c>
      <c r="H30" s="4">
        <v>44439</v>
      </c>
      <c r="I30" s="1">
        <f t="shared" ca="1" si="5"/>
        <v>21</v>
      </c>
      <c r="J30" s="1" t="str">
        <f t="shared" ca="1" si="6"/>
        <v>3. Mayor a 6 meses</v>
      </c>
      <c r="K30" t="str">
        <f t="shared" si="7"/>
        <v>NO</v>
      </c>
      <c r="L30" t="s">
        <v>189</v>
      </c>
      <c r="M30" t="s">
        <v>268</v>
      </c>
      <c r="N30" t="s">
        <v>190</v>
      </c>
      <c r="O30" t="s">
        <v>191</v>
      </c>
      <c r="P30" t="str">
        <f t="shared" si="8"/>
        <v>IVONNE KARINA SALVADOR MAYHUACaptura de valorEVALUACIÓN</v>
      </c>
      <c r="Q30" t="str">
        <f>BASE[[#This Row],[NombresCalificado]]&amp;BASE[[#This Row],[TipoEvaluacion]]</f>
        <v>IVONNE KARINA SALVADOR MAYHUAEVALUACIÓN</v>
      </c>
      <c r="R30">
        <v>2</v>
      </c>
      <c r="S30" t="s">
        <v>4</v>
      </c>
      <c r="T30" t="s">
        <v>21</v>
      </c>
      <c r="U30" s="20">
        <v>2</v>
      </c>
      <c r="V30" s="20" t="str" cm="1">
        <f t="array" ref="V30">_xlfn.IFS(U30=0,"Prenovato",U30=1,"Novato",U30=2,"Principiante avanzado",U30=3,"Competente",U30=4,"Proficiente",U30=5,"Master")</f>
        <v>Principiante avanzado</v>
      </c>
      <c r="W30" s="20">
        <v>3</v>
      </c>
      <c r="X30" s="20" t="str" cm="1">
        <f t="array" ref="X30">_xlfn.IFS(W30=0,"No evidenciado",W30=1,"Novato",W30=2,"Principiante avanzado",W30=3,"Competente",W30=4,"Proficiente",W30=5,"Master")</f>
        <v>Competente</v>
      </c>
      <c r="Y30" s="20">
        <v>3</v>
      </c>
      <c r="Z30" s="20" t="str" cm="1">
        <f t="array" ref="Z30">_xlfn.IFS(Y30=0,"No evidenciado",Y30=1,"Novato",Y30=2,"Principiante avanzado",Y30=3,"Competente",Y30=4,"Proficiente",Y30=5,"Master")</f>
        <v>Competente</v>
      </c>
      <c r="AA30" s="20">
        <v>4</v>
      </c>
      <c r="AB30" s="20" t="str" cm="1">
        <f t="array" ref="AB30">_xlfn.IFS(AA30=0,"No evidenciado",AA30=1,"Novato",AA30=2,"Principiante avanzado",AA30=3,"Competente",AA30=4,"Proficiente",AA30=5,"Master")</f>
        <v>Proficiente</v>
      </c>
      <c r="AC30" s="20">
        <v>2</v>
      </c>
      <c r="AD30" s="20" t="str" cm="1">
        <f t="array" ref="AD30">_xlfn.IFS(AC30=0,"Prenovato",AC30=1,"Novato",AC30=2,"Principiante avanzado",AC30=3,"Competente",AC30=4,"Proficiente",AC30=5,"Master")</f>
        <v>Principiante avanzado</v>
      </c>
      <c r="AE30" s="20" t="str">
        <f t="shared" si="9"/>
        <v>EVALUACIÓN</v>
      </c>
    </row>
    <row r="31" spans="1:31" x14ac:dyDescent="0.25">
      <c r="A31" t="s">
        <v>198</v>
      </c>
      <c r="B31" t="s">
        <v>201</v>
      </c>
      <c r="C31" t="s">
        <v>188</v>
      </c>
      <c r="D31" t="s">
        <v>204</v>
      </c>
      <c r="E31" t="s">
        <v>205</v>
      </c>
      <c r="F31" t="s">
        <v>220</v>
      </c>
      <c r="G31" t="s">
        <v>236</v>
      </c>
      <c r="H31" s="4">
        <v>44439</v>
      </c>
      <c r="I31" s="1">
        <f t="shared" ca="1" si="5"/>
        <v>21</v>
      </c>
      <c r="J31" s="1" t="str">
        <f t="shared" ca="1" si="6"/>
        <v>3. Mayor a 6 meses</v>
      </c>
      <c r="K31" t="str">
        <f t="shared" si="7"/>
        <v>NO</v>
      </c>
      <c r="L31" t="s">
        <v>189</v>
      </c>
      <c r="M31" t="s">
        <v>252</v>
      </c>
      <c r="N31" t="s">
        <v>191</v>
      </c>
      <c r="O31" t="s">
        <v>191</v>
      </c>
      <c r="P31" t="str">
        <f t="shared" si="8"/>
        <v>IVONNE KARINA SALVADOR MAYHUACloudEVALUACIÓN</v>
      </c>
      <c r="Q31" t="str">
        <f>BASE[[#This Row],[NombresCalificado]]&amp;BASE[[#This Row],[TipoEvaluacion]]</f>
        <v>IVONNE KARINA SALVADOR MAYHUAEVALUACIÓN</v>
      </c>
      <c r="R31">
        <v>1</v>
      </c>
      <c r="S31" t="s">
        <v>6</v>
      </c>
      <c r="T31" t="s">
        <v>21</v>
      </c>
      <c r="U31" s="20">
        <v>2</v>
      </c>
      <c r="V31" s="20" t="str" cm="1">
        <f t="array" ref="V31">_xlfn.IFS(U31=0,"Prenovato",U31=1,"Novato",U31=2,"Principiante avanzado",U31=3,"Competente",U31=4,"Proficiente",U31=5,"Master")</f>
        <v>Principiante avanzado</v>
      </c>
      <c r="W31" s="20">
        <v>3</v>
      </c>
      <c r="X31" s="20" t="str" cm="1">
        <f t="array" ref="X31">_xlfn.IFS(W31=0,"No evidenciado",W31=1,"Novato",W31=2,"Principiante avanzado",W31=3,"Competente",W31=4,"Proficiente",W31=5,"Master")</f>
        <v>Competente</v>
      </c>
      <c r="Y31" s="20">
        <v>3</v>
      </c>
      <c r="Z31" s="20" t="str" cm="1">
        <f t="array" ref="Z31">_xlfn.IFS(Y31=0,"No evidenciado",Y31=1,"Novato",Y31=2,"Principiante avanzado",Y31=3,"Competente",Y31=4,"Proficiente",Y31=5,"Master")</f>
        <v>Competente</v>
      </c>
      <c r="AA31" s="20">
        <v>4</v>
      </c>
      <c r="AB31" s="20" t="str" cm="1">
        <f t="array" ref="AB31">_xlfn.IFS(AA31=0,"No evidenciado",AA31=1,"Novato",AA31=2,"Principiante avanzado",AA31=3,"Competente",AA31=4,"Proficiente",AA31=5,"Master")</f>
        <v>Proficiente</v>
      </c>
      <c r="AC31" s="20">
        <v>2</v>
      </c>
      <c r="AD31" s="20" t="str" cm="1">
        <f t="array" ref="AD31">_xlfn.IFS(AC31=0,"Prenovato",AC31=1,"Novato",AC31=2,"Principiante avanzado",AC31=3,"Competente",AC31=4,"Proficiente",AC31=5,"Master")</f>
        <v>Principiante avanzado</v>
      </c>
      <c r="AE31" s="20" t="str">
        <f t="shared" si="9"/>
        <v>EVALUACIÓN</v>
      </c>
    </row>
    <row r="32" spans="1:31" x14ac:dyDescent="0.25">
      <c r="A32" t="s">
        <v>198</v>
      </c>
      <c r="B32" t="s">
        <v>201</v>
      </c>
      <c r="C32" t="s">
        <v>188</v>
      </c>
      <c r="D32" t="s">
        <v>204</v>
      </c>
      <c r="E32" t="s">
        <v>205</v>
      </c>
      <c r="F32" t="s">
        <v>220</v>
      </c>
      <c r="G32" t="s">
        <v>236</v>
      </c>
      <c r="H32" s="4">
        <v>44439</v>
      </c>
      <c r="I32" s="1">
        <f t="shared" ca="1" si="5"/>
        <v>21</v>
      </c>
      <c r="J32" s="1" t="str">
        <f t="shared" ca="1" si="6"/>
        <v>3. Mayor a 6 meses</v>
      </c>
      <c r="K32" t="str">
        <f t="shared" si="7"/>
        <v>NO</v>
      </c>
      <c r="L32" t="s">
        <v>189</v>
      </c>
      <c r="M32" t="s">
        <v>256</v>
      </c>
      <c r="N32" t="s">
        <v>191</v>
      </c>
      <c r="O32" t="s">
        <v>191</v>
      </c>
      <c r="P32" t="str">
        <f t="shared" si="8"/>
        <v>IVONNE KARINA SALVADOR MAYHUAPatrones de arquitectura tecnológicaEVALUACIÓN</v>
      </c>
      <c r="Q32" t="str">
        <f>BASE[[#This Row],[NombresCalificado]]&amp;BASE[[#This Row],[TipoEvaluacion]]</f>
        <v>IVONNE KARINA SALVADOR MAYHUAEVALUACIÓN</v>
      </c>
      <c r="R32">
        <v>2</v>
      </c>
      <c r="S32" t="s">
        <v>4</v>
      </c>
      <c r="T32" t="s">
        <v>21</v>
      </c>
      <c r="U32" s="20">
        <v>2</v>
      </c>
      <c r="V32" s="20" t="str" cm="1">
        <f t="array" ref="V32">_xlfn.IFS(U32=0,"Prenovato",U32=1,"Novato",U32=2,"Principiante avanzado",U32=3,"Competente",U32=4,"Proficiente",U32=5,"Master")</f>
        <v>Principiante avanzado</v>
      </c>
      <c r="W32" s="20">
        <v>3</v>
      </c>
      <c r="X32" s="20" t="str" cm="1">
        <f t="array" ref="X32">_xlfn.IFS(W32=0,"No evidenciado",W32=1,"Novato",W32=2,"Principiante avanzado",W32=3,"Competente",W32=4,"Proficiente",W32=5,"Master")</f>
        <v>Competente</v>
      </c>
      <c r="Y32" s="20">
        <v>3</v>
      </c>
      <c r="Z32" s="20" t="str" cm="1">
        <f t="array" ref="Z32">_xlfn.IFS(Y32=0,"No evidenciado",Y32=1,"Novato",Y32=2,"Principiante avanzado",Y32=3,"Competente",Y32=4,"Proficiente",Y32=5,"Master")</f>
        <v>Competente</v>
      </c>
      <c r="AA32" s="20">
        <v>4</v>
      </c>
      <c r="AB32" s="20" t="str" cm="1">
        <f t="array" ref="AB32">_xlfn.IFS(AA32=0,"No evidenciado",AA32=1,"Novato",AA32=2,"Principiante avanzado",AA32=3,"Competente",AA32=4,"Proficiente",AA32=5,"Master")</f>
        <v>Proficiente</v>
      </c>
      <c r="AC32" s="20">
        <v>2</v>
      </c>
      <c r="AD32" s="20" t="str" cm="1">
        <f t="array" ref="AD32">_xlfn.IFS(AC32=0,"Prenovato",AC32=1,"Novato",AC32=2,"Principiante avanzado",AC32=3,"Competente",AC32=4,"Proficiente",AC32=5,"Master")</f>
        <v>Principiante avanzado</v>
      </c>
      <c r="AE32" s="20" t="str">
        <f t="shared" si="9"/>
        <v>EVALUACIÓN</v>
      </c>
    </row>
    <row r="33" spans="1:31" x14ac:dyDescent="0.25">
      <c r="A33" t="s">
        <v>198</v>
      </c>
      <c r="B33" t="s">
        <v>201</v>
      </c>
      <c r="C33" t="s">
        <v>188</v>
      </c>
      <c r="D33" t="s">
        <v>204</v>
      </c>
      <c r="E33" t="s">
        <v>205</v>
      </c>
      <c r="F33" t="s">
        <v>220</v>
      </c>
      <c r="G33" t="s">
        <v>236</v>
      </c>
      <c r="H33" s="4">
        <v>44439</v>
      </c>
      <c r="I33" s="1">
        <f t="shared" ca="1" si="5"/>
        <v>21</v>
      </c>
      <c r="J33" s="1" t="str">
        <f t="shared" ca="1" si="6"/>
        <v>3. Mayor a 6 meses</v>
      </c>
      <c r="K33" t="str">
        <f t="shared" si="7"/>
        <v>NO</v>
      </c>
      <c r="L33" t="s">
        <v>189</v>
      </c>
      <c r="M33" t="s">
        <v>255</v>
      </c>
      <c r="N33" t="s">
        <v>190</v>
      </c>
      <c r="O33" t="s">
        <v>191</v>
      </c>
      <c r="P33" t="str">
        <f t="shared" si="8"/>
        <v>IVONNE KARINA SALVADOR MAYHUASoluciones de industriaEVALUACIÓN</v>
      </c>
      <c r="Q33" t="str">
        <f>BASE[[#This Row],[NombresCalificado]]&amp;BASE[[#This Row],[TipoEvaluacion]]</f>
        <v>IVONNE KARINA SALVADOR MAYHUAEVALUACIÓN</v>
      </c>
      <c r="R33">
        <v>3</v>
      </c>
      <c r="S33" t="s">
        <v>5</v>
      </c>
      <c r="T33" t="s">
        <v>21</v>
      </c>
      <c r="U33" s="20">
        <v>2</v>
      </c>
      <c r="V33" s="20" t="str" cm="1">
        <f t="array" ref="V33">_xlfn.IFS(U33=0,"Prenovato",U33=1,"Novato",U33=2,"Principiante avanzado",U33=3,"Competente",U33=4,"Proficiente",U33=5,"Master")</f>
        <v>Principiante avanzado</v>
      </c>
      <c r="W33" s="20">
        <v>3</v>
      </c>
      <c r="X33" s="20" t="str" cm="1">
        <f t="array" ref="X33">_xlfn.IFS(W33=0,"No evidenciado",W33=1,"Novato",W33=2,"Principiante avanzado",W33=3,"Competente",W33=4,"Proficiente",W33=5,"Master")</f>
        <v>Competente</v>
      </c>
      <c r="Y33" s="20">
        <v>3</v>
      </c>
      <c r="Z33" s="20" t="str" cm="1">
        <f t="array" ref="Z33">_xlfn.IFS(Y33=0,"No evidenciado",Y33=1,"Novato",Y33=2,"Principiante avanzado",Y33=3,"Competente",Y33=4,"Proficiente",Y33=5,"Master")</f>
        <v>Competente</v>
      </c>
      <c r="AA33" s="20">
        <v>4</v>
      </c>
      <c r="AB33" s="20" t="str" cm="1">
        <f t="array" ref="AB33">_xlfn.IFS(AA33=0,"No evidenciado",AA33=1,"Novato",AA33=2,"Principiante avanzado",AA33=3,"Competente",AA33=4,"Proficiente",AA33=5,"Master")</f>
        <v>Proficiente</v>
      </c>
      <c r="AC33" s="20">
        <v>2</v>
      </c>
      <c r="AD33" s="20" t="str" cm="1">
        <f t="array" ref="AD33">_xlfn.IFS(AC33=0,"Prenovato",AC33=1,"Novato",AC33=2,"Principiante avanzado",AC33=3,"Competente",AC33=4,"Proficiente",AC33=5,"Master")</f>
        <v>Principiante avanzado</v>
      </c>
      <c r="AE33" s="20" t="str">
        <f t="shared" si="9"/>
        <v>EVALUACIÓN</v>
      </c>
    </row>
    <row r="34" spans="1:31" x14ac:dyDescent="0.25">
      <c r="A34" t="s">
        <v>198</v>
      </c>
      <c r="B34" t="s">
        <v>201</v>
      </c>
      <c r="C34" t="s">
        <v>188</v>
      </c>
      <c r="D34" t="s">
        <v>204</v>
      </c>
      <c r="E34" t="s">
        <v>205</v>
      </c>
      <c r="F34" t="s">
        <v>220</v>
      </c>
      <c r="G34" t="s">
        <v>236</v>
      </c>
      <c r="H34" s="4">
        <v>44439</v>
      </c>
      <c r="I34" s="1">
        <f t="shared" ca="1" si="5"/>
        <v>21</v>
      </c>
      <c r="J34" s="1" t="str">
        <f t="shared" ca="1" si="6"/>
        <v>3. Mayor a 6 meses</v>
      </c>
      <c r="K34" t="str">
        <f t="shared" si="7"/>
        <v>NO</v>
      </c>
      <c r="L34" t="s">
        <v>189</v>
      </c>
      <c r="M34" t="s">
        <v>259</v>
      </c>
      <c r="N34" t="s">
        <v>190</v>
      </c>
      <c r="O34" t="s">
        <v>191</v>
      </c>
      <c r="P34" t="str">
        <f t="shared" si="8"/>
        <v>IVONNE KARINA SALVADOR MAYHUAArquitectura de datos BCPEVALUACIÓN</v>
      </c>
      <c r="Q34" t="str">
        <f>BASE[[#This Row],[NombresCalificado]]&amp;BASE[[#This Row],[TipoEvaluacion]]</f>
        <v>IVONNE KARINA SALVADOR MAYHUAEVALUACIÓN</v>
      </c>
      <c r="R34">
        <v>3</v>
      </c>
      <c r="S34" t="s">
        <v>5</v>
      </c>
      <c r="T34" t="s">
        <v>21</v>
      </c>
      <c r="U34" s="20">
        <v>2</v>
      </c>
      <c r="V34" s="20" t="str" cm="1">
        <f t="array" ref="V34">_xlfn.IFS(U34=0,"Prenovato",U34=1,"Novato",U34=2,"Principiante avanzado",U34=3,"Competente",U34=4,"Proficiente",U34=5,"Master")</f>
        <v>Principiante avanzado</v>
      </c>
      <c r="W34" s="20">
        <v>3</v>
      </c>
      <c r="X34" s="20" t="str" cm="1">
        <f t="array" ref="X34">_xlfn.IFS(W34=0,"No evidenciado",W34=1,"Novato",W34=2,"Principiante avanzado",W34=3,"Competente",W34=4,"Proficiente",W34=5,"Master")</f>
        <v>Competente</v>
      </c>
      <c r="Y34" s="20">
        <v>3</v>
      </c>
      <c r="Z34" s="20" t="str" cm="1">
        <f t="array" ref="Z34">_xlfn.IFS(Y34=0,"No evidenciado",Y34=1,"Novato",Y34=2,"Principiante avanzado",Y34=3,"Competente",Y34=4,"Proficiente",Y34=5,"Master")</f>
        <v>Competente</v>
      </c>
      <c r="AA34" s="20">
        <v>4</v>
      </c>
      <c r="AB34" s="20" t="str" cm="1">
        <f t="array" ref="AB34">_xlfn.IFS(AA34=0,"No evidenciado",AA34=1,"Novato",AA34=2,"Principiante avanzado",AA34=3,"Competente",AA34=4,"Proficiente",AA34=5,"Master")</f>
        <v>Proficiente</v>
      </c>
      <c r="AC34" s="20">
        <v>2</v>
      </c>
      <c r="AD34" s="20" t="str" cm="1">
        <f t="array" ref="AD34">_xlfn.IFS(AC34=0,"Prenovato",AC34=1,"Novato",AC34=2,"Principiante avanzado",AC34=3,"Competente",AC34=4,"Proficiente",AC34=5,"Master")</f>
        <v>Principiante avanzado</v>
      </c>
      <c r="AE34" s="20" t="str">
        <f t="shared" si="9"/>
        <v>EVALUACIÓN</v>
      </c>
    </row>
    <row r="35" spans="1:31" x14ac:dyDescent="0.25">
      <c r="A35" t="s">
        <v>198</v>
      </c>
      <c r="B35" t="s">
        <v>201</v>
      </c>
      <c r="C35" t="s">
        <v>188</v>
      </c>
      <c r="D35" t="s">
        <v>204</v>
      </c>
      <c r="E35" t="s">
        <v>205</v>
      </c>
      <c r="F35" t="s">
        <v>220</v>
      </c>
      <c r="G35" t="s">
        <v>236</v>
      </c>
      <c r="H35" s="4">
        <v>44439</v>
      </c>
      <c r="I35" s="1">
        <f t="shared" ca="1" si="5"/>
        <v>21</v>
      </c>
      <c r="J35" s="1" t="str">
        <f t="shared" ca="1" si="6"/>
        <v>3. Mayor a 6 meses</v>
      </c>
      <c r="K35" t="str">
        <f t="shared" si="7"/>
        <v>NO</v>
      </c>
      <c r="L35" t="s">
        <v>189</v>
      </c>
      <c r="M35" t="s">
        <v>257</v>
      </c>
      <c r="N35" t="s">
        <v>31</v>
      </c>
      <c r="O35" t="s">
        <v>31</v>
      </c>
      <c r="P35" t="str">
        <f t="shared" si="8"/>
        <v>IVONNE KARINA SALVADOR MAYHUAModeladoEVALUACIÓN</v>
      </c>
      <c r="Q35" t="str">
        <f>BASE[[#This Row],[NombresCalificado]]&amp;BASE[[#This Row],[TipoEvaluacion]]</f>
        <v>IVONNE KARINA SALVADOR MAYHUAEVALUACIÓN</v>
      </c>
      <c r="R35">
        <v>3</v>
      </c>
      <c r="S35" t="s">
        <v>5</v>
      </c>
      <c r="T35" t="s">
        <v>21</v>
      </c>
      <c r="U35" s="20">
        <v>2</v>
      </c>
      <c r="V35" s="20" t="str" cm="1">
        <f t="array" ref="V35">_xlfn.IFS(U35=0,"Prenovato",U35=1,"Novato",U35=2,"Principiante avanzado",U35=3,"Competente",U35=4,"Proficiente",U35=5,"Master")</f>
        <v>Principiante avanzado</v>
      </c>
      <c r="W35" s="20">
        <v>3</v>
      </c>
      <c r="X35" s="20" t="str" cm="1">
        <f t="array" ref="X35">_xlfn.IFS(W35=0,"No evidenciado",W35=1,"Novato",W35=2,"Principiante avanzado",W35=3,"Competente",W35=4,"Proficiente",W35=5,"Master")</f>
        <v>Competente</v>
      </c>
      <c r="Y35" s="20">
        <v>3</v>
      </c>
      <c r="Z35" s="20" t="str" cm="1">
        <f t="array" ref="Z35">_xlfn.IFS(Y35=0,"No evidenciado",Y35=1,"Novato",Y35=2,"Principiante avanzado",Y35=3,"Competente",Y35=4,"Proficiente",Y35=5,"Master")</f>
        <v>Competente</v>
      </c>
      <c r="AA35" s="20">
        <v>4</v>
      </c>
      <c r="AB35" s="20" t="str" cm="1">
        <f t="array" ref="AB35">_xlfn.IFS(AA35=0,"No evidenciado",AA35=1,"Novato",AA35=2,"Principiante avanzado",AA35=3,"Competente",AA35=4,"Proficiente",AA35=5,"Master")</f>
        <v>Proficiente</v>
      </c>
      <c r="AC35" s="20">
        <v>2</v>
      </c>
      <c r="AD35" s="20" t="str" cm="1">
        <f t="array" ref="AD35">_xlfn.IFS(AC35=0,"Prenovato",AC35=1,"Novato",AC35=2,"Principiante avanzado",AC35=3,"Competente",AC35=4,"Proficiente",AC35=5,"Master")</f>
        <v>Principiante avanzado</v>
      </c>
      <c r="AE35" s="20" t="str">
        <f t="shared" si="9"/>
        <v>EVALUACIÓN</v>
      </c>
    </row>
    <row r="36" spans="1:31" x14ac:dyDescent="0.25">
      <c r="A36" t="s">
        <v>199</v>
      </c>
      <c r="B36" t="s">
        <v>202</v>
      </c>
      <c r="C36" t="s">
        <v>188</v>
      </c>
      <c r="D36" t="s">
        <v>204</v>
      </c>
      <c r="E36" t="s">
        <v>206</v>
      </c>
      <c r="F36" t="s">
        <v>221</v>
      </c>
      <c r="G36" t="s">
        <v>237</v>
      </c>
      <c r="H36" s="4">
        <v>44439</v>
      </c>
      <c r="I36" s="1">
        <f t="shared" ca="1" si="5"/>
        <v>21</v>
      </c>
      <c r="J36" s="1" t="str">
        <f t="shared" ca="1" si="6"/>
        <v>3. Mayor a 6 meses</v>
      </c>
      <c r="K36" t="str">
        <f t="shared" si="7"/>
        <v>NO</v>
      </c>
      <c r="L36" t="s">
        <v>189</v>
      </c>
      <c r="M36" t="s">
        <v>253</v>
      </c>
      <c r="N36" t="s">
        <v>31</v>
      </c>
      <c r="O36" t="s">
        <v>31</v>
      </c>
      <c r="P36" t="str">
        <f t="shared" si="8"/>
        <v>MARIA ALEJANDRA ZUNIGA RAMOSFrameworks de arquitectura empresarialEVALUACIÓN</v>
      </c>
      <c r="Q36" t="str">
        <f>BASE[[#This Row],[NombresCalificado]]&amp;BASE[[#This Row],[TipoEvaluacion]]</f>
        <v>MARIA ALEJANDRA ZUNIGA RAMOSEVALUACIÓN</v>
      </c>
      <c r="R36">
        <v>2</v>
      </c>
      <c r="S36" t="s">
        <v>4</v>
      </c>
      <c r="T36" t="s">
        <v>21</v>
      </c>
      <c r="U36" s="20">
        <v>1</v>
      </c>
      <c r="V36" s="20" t="str" cm="1">
        <f t="array" ref="V36">_xlfn.IFS(U36=0,"Prenovato",U36=1,"Novato",U36=2,"Principiante avanzado",U36=3,"Competente",U36=4,"Proficiente",U36=5,"Master")</f>
        <v>Novato</v>
      </c>
      <c r="W36" s="20">
        <v>2</v>
      </c>
      <c r="X36" s="20" t="str" cm="1">
        <f t="array" ref="X36">_xlfn.IFS(W36=0,"No evidenciado",W36=1,"Novato",W36=2,"Principiante avanzado",W36=3,"Competente",W36=4,"Proficiente",W36=5,"Master")</f>
        <v>Principiante avanzado</v>
      </c>
      <c r="Y36" s="20">
        <v>2</v>
      </c>
      <c r="Z36" s="20" t="str" cm="1">
        <f t="array" ref="Z36">_xlfn.IFS(Y36=0,"No evidenciado",Y36=1,"Novato",Y36=2,"Principiante avanzado",Y36=3,"Competente",Y36=4,"Proficiente",Y36=5,"Master")</f>
        <v>Principiante avanzado</v>
      </c>
      <c r="AA36" s="20">
        <v>2</v>
      </c>
      <c r="AB36" s="20" t="str" cm="1">
        <f t="array" ref="AB36">_xlfn.IFS(AA36=0,"No evidenciado",AA36=1,"Novato",AA36=2,"Principiante avanzado",AA36=3,"Competente",AA36=4,"Proficiente",AA36=5,"Master")</f>
        <v>Principiante avanzado</v>
      </c>
      <c r="AC36" s="20">
        <v>1</v>
      </c>
      <c r="AD36" s="20" t="str" cm="1">
        <f t="array" ref="AD36">_xlfn.IFS(AC36=0,"Prenovato",AC36=1,"Novato",AC36=2,"Principiante avanzado",AC36=3,"Competente",AC36=4,"Proficiente",AC36=5,"Master")</f>
        <v>Novato</v>
      </c>
      <c r="AE36" s="20" t="str">
        <f t="shared" si="9"/>
        <v>EVALUACIÓN</v>
      </c>
    </row>
    <row r="37" spans="1:31" x14ac:dyDescent="0.25">
      <c r="A37" t="s">
        <v>199</v>
      </c>
      <c r="B37" t="s">
        <v>202</v>
      </c>
      <c r="C37" t="s">
        <v>188</v>
      </c>
      <c r="D37" t="s">
        <v>204</v>
      </c>
      <c r="E37" t="s">
        <v>206</v>
      </c>
      <c r="F37" t="s">
        <v>221</v>
      </c>
      <c r="G37" t="s">
        <v>237</v>
      </c>
      <c r="H37" s="4">
        <v>44439</v>
      </c>
      <c r="I37" s="1">
        <f t="shared" ca="1" si="5"/>
        <v>21</v>
      </c>
      <c r="J37" s="1" t="str">
        <f t="shared" ca="1" si="6"/>
        <v>3. Mayor a 6 meses</v>
      </c>
      <c r="K37" t="str">
        <f t="shared" si="7"/>
        <v>NO</v>
      </c>
      <c r="L37" t="s">
        <v>189</v>
      </c>
      <c r="M37" t="s">
        <v>266</v>
      </c>
      <c r="N37" t="s">
        <v>31</v>
      </c>
      <c r="O37" t="s">
        <v>31</v>
      </c>
      <c r="P37" t="str">
        <f t="shared" si="8"/>
        <v>MARIA ALEJANDRA ZUNIGA RAMOSInnovaciónEVALUACIÓN</v>
      </c>
      <c r="Q37" t="str">
        <f>BASE[[#This Row],[NombresCalificado]]&amp;BASE[[#This Row],[TipoEvaluacion]]</f>
        <v>MARIA ALEJANDRA ZUNIGA RAMOSEVALUACIÓN</v>
      </c>
      <c r="R37">
        <v>2</v>
      </c>
      <c r="S37" t="s">
        <v>4</v>
      </c>
      <c r="T37" t="s">
        <v>21</v>
      </c>
      <c r="U37" s="20">
        <v>1</v>
      </c>
      <c r="V37" s="20" t="str" cm="1">
        <f t="array" ref="V37">_xlfn.IFS(U37=0,"Prenovato",U37=1,"Novato",U37=2,"Principiante avanzado",U37=3,"Competente",U37=4,"Proficiente",U37=5,"Master")</f>
        <v>Novato</v>
      </c>
      <c r="W37" s="20">
        <v>2</v>
      </c>
      <c r="X37" s="20" t="str" cm="1">
        <f t="array" ref="X37">_xlfn.IFS(W37=0,"No evidenciado",W37=1,"Novato",W37=2,"Principiante avanzado",W37=3,"Competente",W37=4,"Proficiente",W37=5,"Master")</f>
        <v>Principiante avanzado</v>
      </c>
      <c r="Y37" s="20">
        <v>2</v>
      </c>
      <c r="Z37" s="20" t="str" cm="1">
        <f t="array" ref="Z37">_xlfn.IFS(Y37=0,"No evidenciado",Y37=1,"Novato",Y37=2,"Principiante avanzado",Y37=3,"Competente",Y37=4,"Proficiente",Y37=5,"Master")</f>
        <v>Principiante avanzado</v>
      </c>
      <c r="AA37" s="20">
        <v>2</v>
      </c>
      <c r="AB37" s="20" t="str" cm="1">
        <f t="array" ref="AB37">_xlfn.IFS(AA37=0,"No evidenciado",AA37=1,"Novato",AA37=2,"Principiante avanzado",AA37=3,"Competente",AA37=4,"Proficiente",AA37=5,"Master")</f>
        <v>Principiante avanzado</v>
      </c>
      <c r="AC37" s="20">
        <v>1</v>
      </c>
      <c r="AD37" s="20" t="str" cm="1">
        <f t="array" ref="AD37">_xlfn.IFS(AC37=0,"Prenovato",AC37=1,"Novato",AC37=2,"Principiante avanzado",AC37=3,"Competente",AC37=4,"Proficiente",AC37=5,"Master")</f>
        <v>Novato</v>
      </c>
      <c r="AE37" s="20" t="str">
        <f t="shared" si="9"/>
        <v>EVALUACIÓN</v>
      </c>
    </row>
    <row r="38" spans="1:31" x14ac:dyDescent="0.25">
      <c r="A38" t="s">
        <v>199</v>
      </c>
      <c r="B38" t="s">
        <v>202</v>
      </c>
      <c r="C38" t="s">
        <v>188</v>
      </c>
      <c r="D38" t="s">
        <v>204</v>
      </c>
      <c r="E38" t="s">
        <v>206</v>
      </c>
      <c r="F38" t="s">
        <v>221</v>
      </c>
      <c r="G38" t="s">
        <v>237</v>
      </c>
      <c r="H38" s="4">
        <v>44439</v>
      </c>
      <c r="I38" s="1">
        <f t="shared" ca="1" si="5"/>
        <v>21</v>
      </c>
      <c r="J38" s="1" t="str">
        <f t="shared" ca="1" si="6"/>
        <v>3. Mayor a 6 meses</v>
      </c>
      <c r="K38" t="str">
        <f t="shared" si="7"/>
        <v>NO</v>
      </c>
      <c r="L38" t="s">
        <v>189</v>
      </c>
      <c r="M38" t="s">
        <v>268</v>
      </c>
      <c r="N38" t="s">
        <v>190</v>
      </c>
      <c r="O38" t="s">
        <v>191</v>
      </c>
      <c r="P38" t="str">
        <f t="shared" si="8"/>
        <v>MARIA ALEJANDRA ZUNIGA RAMOSCaptura de valorEVALUACIÓN</v>
      </c>
      <c r="Q38" t="str">
        <f>BASE[[#This Row],[NombresCalificado]]&amp;BASE[[#This Row],[TipoEvaluacion]]</f>
        <v>MARIA ALEJANDRA ZUNIGA RAMOSEVALUACIÓN</v>
      </c>
      <c r="R38">
        <v>1</v>
      </c>
      <c r="S38" t="s">
        <v>6</v>
      </c>
      <c r="T38" t="s">
        <v>21</v>
      </c>
      <c r="U38" s="20">
        <v>1</v>
      </c>
      <c r="V38" s="20" t="str" cm="1">
        <f t="array" ref="V38">_xlfn.IFS(U38=0,"Prenovato",U38=1,"Novato",U38=2,"Principiante avanzado",U38=3,"Competente",U38=4,"Proficiente",U38=5,"Master")</f>
        <v>Novato</v>
      </c>
      <c r="W38" s="20">
        <v>2</v>
      </c>
      <c r="X38" s="20" t="str" cm="1">
        <f t="array" ref="X38">_xlfn.IFS(W38=0,"No evidenciado",W38=1,"Novato",W38=2,"Principiante avanzado",W38=3,"Competente",W38=4,"Proficiente",W38=5,"Master")</f>
        <v>Principiante avanzado</v>
      </c>
      <c r="Y38" s="20">
        <v>2</v>
      </c>
      <c r="Z38" s="20" t="str" cm="1">
        <f t="array" ref="Z38">_xlfn.IFS(Y38=0,"No evidenciado",Y38=1,"Novato",Y38=2,"Principiante avanzado",Y38=3,"Competente",Y38=4,"Proficiente",Y38=5,"Master")</f>
        <v>Principiante avanzado</v>
      </c>
      <c r="AA38" s="20">
        <v>2</v>
      </c>
      <c r="AB38" s="20" t="str" cm="1">
        <f t="array" ref="AB38">_xlfn.IFS(AA38=0,"No evidenciado",AA38=1,"Novato",AA38=2,"Principiante avanzado",AA38=3,"Competente",AA38=4,"Proficiente",AA38=5,"Master")</f>
        <v>Principiante avanzado</v>
      </c>
      <c r="AC38" s="20">
        <v>1</v>
      </c>
      <c r="AD38" s="20" t="str" cm="1">
        <f t="array" ref="AD38">_xlfn.IFS(AC38=0,"Prenovato",AC38=1,"Novato",AC38=2,"Principiante avanzado",AC38=3,"Competente",AC38=4,"Proficiente",AC38=5,"Master")</f>
        <v>Novato</v>
      </c>
      <c r="AE38" s="20" t="str">
        <f t="shared" si="9"/>
        <v>EVALUACIÓN</v>
      </c>
    </row>
    <row r="39" spans="1:31" x14ac:dyDescent="0.25">
      <c r="A39" t="s">
        <v>199</v>
      </c>
      <c r="B39" t="s">
        <v>202</v>
      </c>
      <c r="C39" t="s">
        <v>188</v>
      </c>
      <c r="D39" t="s">
        <v>204</v>
      </c>
      <c r="E39" t="s">
        <v>206</v>
      </c>
      <c r="F39" t="s">
        <v>221</v>
      </c>
      <c r="G39" t="s">
        <v>237</v>
      </c>
      <c r="H39" s="4">
        <v>44439</v>
      </c>
      <c r="I39" s="1">
        <f t="shared" ca="1" si="5"/>
        <v>21</v>
      </c>
      <c r="J39" s="1" t="str">
        <f t="shared" ca="1" si="6"/>
        <v>3. Mayor a 6 meses</v>
      </c>
      <c r="K39" t="str">
        <f t="shared" si="7"/>
        <v>NO</v>
      </c>
      <c r="L39" t="s">
        <v>189</v>
      </c>
      <c r="M39" t="s">
        <v>265</v>
      </c>
      <c r="N39" t="s">
        <v>191</v>
      </c>
      <c r="O39" t="s">
        <v>191</v>
      </c>
      <c r="P39" t="str">
        <f t="shared" si="8"/>
        <v>MARIA ALEJANDRA ZUNIGA RAMOSPrincipios de seguridadEVALUACIÓN</v>
      </c>
      <c r="Q39" t="str">
        <f>BASE[[#This Row],[NombresCalificado]]&amp;BASE[[#This Row],[TipoEvaluacion]]</f>
        <v>MARIA ALEJANDRA ZUNIGA RAMOSEVALUACIÓN</v>
      </c>
      <c r="R39">
        <v>2</v>
      </c>
      <c r="S39" t="s">
        <v>4</v>
      </c>
      <c r="T39" t="s">
        <v>21</v>
      </c>
      <c r="U39" s="20">
        <v>1</v>
      </c>
      <c r="V39" s="20" t="str" cm="1">
        <f t="array" ref="V39">_xlfn.IFS(U39=0,"Prenovato",U39=1,"Novato",U39=2,"Principiante avanzado",U39=3,"Competente",U39=4,"Proficiente",U39=5,"Master")</f>
        <v>Novato</v>
      </c>
      <c r="W39" s="20">
        <v>2</v>
      </c>
      <c r="X39" s="20" t="str" cm="1">
        <f t="array" ref="X39">_xlfn.IFS(W39=0,"No evidenciado",W39=1,"Novato",W39=2,"Principiante avanzado",W39=3,"Competente",W39=4,"Proficiente",W39=5,"Master")</f>
        <v>Principiante avanzado</v>
      </c>
      <c r="Y39" s="20">
        <v>2</v>
      </c>
      <c r="Z39" s="20" t="str" cm="1">
        <f t="array" ref="Z39">_xlfn.IFS(Y39=0,"No evidenciado",Y39=1,"Novato",Y39=2,"Principiante avanzado",Y39=3,"Competente",Y39=4,"Proficiente",Y39=5,"Master")</f>
        <v>Principiante avanzado</v>
      </c>
      <c r="AA39" s="20">
        <v>2</v>
      </c>
      <c r="AB39" s="20" t="str" cm="1">
        <f t="array" ref="AB39">_xlfn.IFS(AA39=0,"No evidenciado",AA39=1,"Novato",AA39=2,"Principiante avanzado",AA39=3,"Competente",AA39=4,"Proficiente",AA39=5,"Master")</f>
        <v>Principiante avanzado</v>
      </c>
      <c r="AC39" s="20">
        <v>1</v>
      </c>
      <c r="AD39" s="20" t="str" cm="1">
        <f t="array" ref="AD39">_xlfn.IFS(AC39=0,"Prenovato",AC39=1,"Novato",AC39=2,"Principiante avanzado",AC39=3,"Competente",AC39=4,"Proficiente",AC39=5,"Master")</f>
        <v>Novato</v>
      </c>
      <c r="AE39" s="20" t="str">
        <f t="shared" si="9"/>
        <v>EVALUACIÓN</v>
      </c>
    </row>
    <row r="40" spans="1:31" x14ac:dyDescent="0.25">
      <c r="A40" t="s">
        <v>199</v>
      </c>
      <c r="B40" t="s">
        <v>202</v>
      </c>
      <c r="C40" t="s">
        <v>188</v>
      </c>
      <c r="D40" t="s">
        <v>204</v>
      </c>
      <c r="E40" t="s">
        <v>206</v>
      </c>
      <c r="F40" t="s">
        <v>221</v>
      </c>
      <c r="G40" t="s">
        <v>237</v>
      </c>
      <c r="H40" s="4">
        <v>44439</v>
      </c>
      <c r="I40" s="1">
        <f t="shared" ca="1" si="5"/>
        <v>21</v>
      </c>
      <c r="J40" s="1" t="str">
        <f t="shared" ca="1" si="6"/>
        <v>3. Mayor a 6 meses</v>
      </c>
      <c r="K40" t="str">
        <f t="shared" si="7"/>
        <v>NO</v>
      </c>
      <c r="L40" t="s">
        <v>189</v>
      </c>
      <c r="M40" t="s">
        <v>254</v>
      </c>
      <c r="N40" t="s">
        <v>31</v>
      </c>
      <c r="O40" t="s">
        <v>31</v>
      </c>
      <c r="P40" t="str">
        <f t="shared" si="8"/>
        <v>MARIA ALEJANDRA ZUNIGA RAMOSModelos BancariosEVALUACIÓN</v>
      </c>
      <c r="Q40" t="str">
        <f>BASE[[#This Row],[NombresCalificado]]&amp;BASE[[#This Row],[TipoEvaluacion]]</f>
        <v>MARIA ALEJANDRA ZUNIGA RAMOSEVALUACIÓN</v>
      </c>
      <c r="R40">
        <v>2</v>
      </c>
      <c r="S40" t="s">
        <v>4</v>
      </c>
      <c r="T40" t="s">
        <v>21</v>
      </c>
      <c r="U40" s="20">
        <v>1</v>
      </c>
      <c r="V40" s="20" t="str" cm="1">
        <f t="array" ref="V40">_xlfn.IFS(U40=0,"Prenovato",U40=1,"Novato",U40=2,"Principiante avanzado",U40=3,"Competente",U40=4,"Proficiente",U40=5,"Master")</f>
        <v>Novato</v>
      </c>
      <c r="W40" s="20">
        <v>2</v>
      </c>
      <c r="X40" s="20" t="str" cm="1">
        <f t="array" ref="X40">_xlfn.IFS(W40=0,"No evidenciado",W40=1,"Novato",W40=2,"Principiante avanzado",W40=3,"Competente",W40=4,"Proficiente",W40=5,"Master")</f>
        <v>Principiante avanzado</v>
      </c>
      <c r="Y40" s="20">
        <v>2</v>
      </c>
      <c r="Z40" s="20" t="str" cm="1">
        <f t="array" ref="Z40">_xlfn.IFS(Y40=0,"No evidenciado",Y40=1,"Novato",Y40=2,"Principiante avanzado",Y40=3,"Competente",Y40=4,"Proficiente",Y40=5,"Master")</f>
        <v>Principiante avanzado</v>
      </c>
      <c r="AA40" s="20">
        <v>2</v>
      </c>
      <c r="AB40" s="20" t="str" cm="1">
        <f t="array" ref="AB40">_xlfn.IFS(AA40=0,"No evidenciado",AA40=1,"Novato",AA40=2,"Principiante avanzado",AA40=3,"Competente",AA40=4,"Proficiente",AA40=5,"Master")</f>
        <v>Principiante avanzado</v>
      </c>
      <c r="AC40" s="20">
        <v>1</v>
      </c>
      <c r="AD40" s="20" t="str" cm="1">
        <f t="array" ref="AD40">_xlfn.IFS(AC40=0,"Prenovato",AC40=1,"Novato",AC40=2,"Principiante avanzado",AC40=3,"Competente",AC40=4,"Proficiente",AC40=5,"Master")</f>
        <v>Novato</v>
      </c>
      <c r="AE40" s="20" t="str">
        <f t="shared" si="9"/>
        <v>EVALUACIÓN</v>
      </c>
    </row>
    <row r="41" spans="1:31" x14ac:dyDescent="0.25">
      <c r="A41" t="s">
        <v>199</v>
      </c>
      <c r="B41" t="s">
        <v>202</v>
      </c>
      <c r="C41" t="s">
        <v>188</v>
      </c>
      <c r="D41" t="s">
        <v>204</v>
      </c>
      <c r="E41" t="s">
        <v>206</v>
      </c>
      <c r="F41" t="s">
        <v>221</v>
      </c>
      <c r="G41" t="s">
        <v>237</v>
      </c>
      <c r="H41" s="4">
        <v>44439</v>
      </c>
      <c r="I41" s="1">
        <f t="shared" ca="1" si="5"/>
        <v>21</v>
      </c>
      <c r="J41" s="1" t="str">
        <f t="shared" ca="1" si="6"/>
        <v>3. Mayor a 6 meses</v>
      </c>
      <c r="K41" t="str">
        <f t="shared" si="7"/>
        <v>NO</v>
      </c>
      <c r="L41" t="s">
        <v>189</v>
      </c>
      <c r="M41" t="s">
        <v>252</v>
      </c>
      <c r="N41" t="s">
        <v>191</v>
      </c>
      <c r="O41" t="s">
        <v>191</v>
      </c>
      <c r="P41" t="str">
        <f t="shared" si="8"/>
        <v>MARIA ALEJANDRA ZUNIGA RAMOSCloudEVALUACIÓN</v>
      </c>
      <c r="Q41" t="str">
        <f>BASE[[#This Row],[NombresCalificado]]&amp;BASE[[#This Row],[TipoEvaluacion]]</f>
        <v>MARIA ALEJANDRA ZUNIGA RAMOSEVALUACIÓN</v>
      </c>
      <c r="R41">
        <v>1</v>
      </c>
      <c r="S41" t="s">
        <v>6</v>
      </c>
      <c r="T41" t="s">
        <v>21</v>
      </c>
      <c r="U41" s="20">
        <v>1</v>
      </c>
      <c r="V41" s="20" t="str" cm="1">
        <f t="array" ref="V41">_xlfn.IFS(U41=0,"Prenovato",U41=1,"Novato",U41=2,"Principiante avanzado",U41=3,"Competente",U41=4,"Proficiente",U41=5,"Master")</f>
        <v>Novato</v>
      </c>
      <c r="W41" s="20">
        <v>2</v>
      </c>
      <c r="X41" s="20" t="str" cm="1">
        <f t="array" ref="X41">_xlfn.IFS(W41=0,"No evidenciado",W41=1,"Novato",W41=2,"Principiante avanzado",W41=3,"Competente",W41=4,"Proficiente",W41=5,"Master")</f>
        <v>Principiante avanzado</v>
      </c>
      <c r="Y41" s="20">
        <v>2</v>
      </c>
      <c r="Z41" s="20" t="str" cm="1">
        <f t="array" ref="Z41">_xlfn.IFS(Y41=0,"No evidenciado",Y41=1,"Novato",Y41=2,"Principiante avanzado",Y41=3,"Competente",Y41=4,"Proficiente",Y41=5,"Master")</f>
        <v>Principiante avanzado</v>
      </c>
      <c r="AA41" s="20">
        <v>2</v>
      </c>
      <c r="AB41" s="20" t="str" cm="1">
        <f t="array" ref="AB41">_xlfn.IFS(AA41=0,"No evidenciado",AA41=1,"Novato",AA41=2,"Principiante avanzado",AA41=3,"Competente",AA41=4,"Proficiente",AA41=5,"Master")</f>
        <v>Principiante avanzado</v>
      </c>
      <c r="AC41" s="20">
        <v>1</v>
      </c>
      <c r="AD41" s="20" t="str" cm="1">
        <f t="array" ref="AD41">_xlfn.IFS(AC41=0,"Prenovato",AC41=1,"Novato",AC41=2,"Principiante avanzado",AC41=3,"Competente",AC41=4,"Proficiente",AC41=5,"Master")</f>
        <v>Novato</v>
      </c>
      <c r="AE41" s="20" t="str">
        <f t="shared" si="9"/>
        <v>EVALUACIÓN</v>
      </c>
    </row>
    <row r="42" spans="1:31" x14ac:dyDescent="0.25">
      <c r="A42" t="s">
        <v>199</v>
      </c>
      <c r="B42" t="s">
        <v>202</v>
      </c>
      <c r="C42" t="s">
        <v>188</v>
      </c>
      <c r="D42" t="s">
        <v>204</v>
      </c>
      <c r="E42" t="s">
        <v>206</v>
      </c>
      <c r="F42" t="s">
        <v>221</v>
      </c>
      <c r="G42" t="s">
        <v>237</v>
      </c>
      <c r="H42" s="4">
        <v>44439</v>
      </c>
      <c r="I42" s="1">
        <f t="shared" ca="1" si="5"/>
        <v>21</v>
      </c>
      <c r="J42" s="1" t="str">
        <f t="shared" ca="1" si="6"/>
        <v>3. Mayor a 6 meses</v>
      </c>
      <c r="K42" t="str">
        <f t="shared" si="7"/>
        <v>NO</v>
      </c>
      <c r="L42" t="s">
        <v>189</v>
      </c>
      <c r="M42" t="s">
        <v>255</v>
      </c>
      <c r="N42" t="s">
        <v>190</v>
      </c>
      <c r="O42" t="s">
        <v>191</v>
      </c>
      <c r="P42" t="str">
        <f t="shared" si="8"/>
        <v>MARIA ALEJANDRA ZUNIGA RAMOSSoluciones de industriaEVALUACIÓN</v>
      </c>
      <c r="Q42" t="str">
        <f>BASE[[#This Row],[NombresCalificado]]&amp;BASE[[#This Row],[TipoEvaluacion]]</f>
        <v>MARIA ALEJANDRA ZUNIGA RAMOSEVALUACIÓN</v>
      </c>
      <c r="R42">
        <v>3</v>
      </c>
      <c r="S42" t="s">
        <v>5</v>
      </c>
      <c r="T42" t="s">
        <v>21</v>
      </c>
      <c r="U42" s="20">
        <v>1</v>
      </c>
      <c r="V42" s="20" t="str" cm="1">
        <f t="array" ref="V42">_xlfn.IFS(U42=0,"Prenovato",U42=1,"Novato",U42=2,"Principiante avanzado",U42=3,"Competente",U42=4,"Proficiente",U42=5,"Master")</f>
        <v>Novato</v>
      </c>
      <c r="W42" s="20">
        <v>2</v>
      </c>
      <c r="X42" s="20" t="str" cm="1">
        <f t="array" ref="X42">_xlfn.IFS(W42=0,"No evidenciado",W42=1,"Novato",W42=2,"Principiante avanzado",W42=3,"Competente",W42=4,"Proficiente",W42=5,"Master")</f>
        <v>Principiante avanzado</v>
      </c>
      <c r="Y42" s="20">
        <v>2</v>
      </c>
      <c r="Z42" s="20" t="str" cm="1">
        <f t="array" ref="Z42">_xlfn.IFS(Y42=0,"No evidenciado",Y42=1,"Novato",Y42=2,"Principiante avanzado",Y42=3,"Competente",Y42=4,"Proficiente",Y42=5,"Master")</f>
        <v>Principiante avanzado</v>
      </c>
      <c r="AA42" s="20">
        <v>2</v>
      </c>
      <c r="AB42" s="20" t="str" cm="1">
        <f t="array" ref="AB42">_xlfn.IFS(AA42=0,"No evidenciado",AA42=1,"Novato",AA42=2,"Principiante avanzado",AA42=3,"Competente",AA42=4,"Proficiente",AA42=5,"Master")</f>
        <v>Principiante avanzado</v>
      </c>
      <c r="AC42" s="20">
        <v>1</v>
      </c>
      <c r="AD42" s="20" t="str" cm="1">
        <f t="array" ref="AD42">_xlfn.IFS(AC42=0,"Prenovato",AC42=1,"Novato",AC42=2,"Principiante avanzado",AC42=3,"Competente",AC42=4,"Proficiente",AC42=5,"Master")</f>
        <v>Novato</v>
      </c>
      <c r="AE42" s="20" t="str">
        <f t="shared" si="9"/>
        <v>EVALUACIÓN</v>
      </c>
    </row>
    <row r="43" spans="1:31" x14ac:dyDescent="0.25">
      <c r="A43" t="s">
        <v>199</v>
      </c>
      <c r="B43" t="s">
        <v>202</v>
      </c>
      <c r="C43" t="s">
        <v>188</v>
      </c>
      <c r="D43" t="s">
        <v>204</v>
      </c>
      <c r="E43" t="s">
        <v>206</v>
      </c>
      <c r="F43" t="s">
        <v>221</v>
      </c>
      <c r="G43" t="s">
        <v>237</v>
      </c>
      <c r="H43" s="4">
        <v>44439</v>
      </c>
      <c r="I43" s="1">
        <f t="shared" ca="1" si="5"/>
        <v>21</v>
      </c>
      <c r="J43" s="1" t="str">
        <f t="shared" ca="1" si="6"/>
        <v>3. Mayor a 6 meses</v>
      </c>
      <c r="K43" t="str">
        <f t="shared" si="7"/>
        <v>NO</v>
      </c>
      <c r="L43" t="s">
        <v>189</v>
      </c>
      <c r="M43" t="s">
        <v>256</v>
      </c>
      <c r="N43" t="s">
        <v>191</v>
      </c>
      <c r="O43" t="s">
        <v>191</v>
      </c>
      <c r="P43" t="str">
        <f t="shared" si="8"/>
        <v>MARIA ALEJANDRA ZUNIGA RAMOSPatrones de arquitectura tecnológicaEVALUACIÓN</v>
      </c>
      <c r="Q43" t="str">
        <f>BASE[[#This Row],[NombresCalificado]]&amp;BASE[[#This Row],[TipoEvaluacion]]</f>
        <v>MARIA ALEJANDRA ZUNIGA RAMOSEVALUACIÓN</v>
      </c>
      <c r="R43">
        <v>2</v>
      </c>
      <c r="S43" t="s">
        <v>4</v>
      </c>
      <c r="T43" t="s">
        <v>21</v>
      </c>
      <c r="U43" s="20">
        <v>1</v>
      </c>
      <c r="V43" s="20" t="str" cm="1">
        <f t="array" ref="V43">_xlfn.IFS(U43=0,"Prenovato",U43=1,"Novato",U43=2,"Principiante avanzado",U43=3,"Competente",U43=4,"Proficiente",U43=5,"Master")</f>
        <v>Novato</v>
      </c>
      <c r="W43" s="20">
        <v>2</v>
      </c>
      <c r="X43" s="20" t="str" cm="1">
        <f t="array" ref="X43">_xlfn.IFS(W43=0,"No evidenciado",W43=1,"Novato",W43=2,"Principiante avanzado",W43=3,"Competente",W43=4,"Proficiente",W43=5,"Master")</f>
        <v>Principiante avanzado</v>
      </c>
      <c r="Y43" s="20">
        <v>2</v>
      </c>
      <c r="Z43" s="20" t="str" cm="1">
        <f t="array" ref="Z43">_xlfn.IFS(Y43=0,"No evidenciado",Y43=1,"Novato",Y43=2,"Principiante avanzado",Y43=3,"Competente",Y43=4,"Proficiente",Y43=5,"Master")</f>
        <v>Principiante avanzado</v>
      </c>
      <c r="AA43" s="20">
        <v>2</v>
      </c>
      <c r="AB43" s="20" t="str" cm="1">
        <f t="array" ref="AB43">_xlfn.IFS(AA43=0,"No evidenciado",AA43=1,"Novato",AA43=2,"Principiante avanzado",AA43=3,"Competente",AA43=4,"Proficiente",AA43=5,"Master")</f>
        <v>Principiante avanzado</v>
      </c>
      <c r="AC43" s="20">
        <v>1</v>
      </c>
      <c r="AD43" s="20" t="str" cm="1">
        <f t="array" ref="AD43">_xlfn.IFS(AC43=0,"Prenovato",AC43=1,"Novato",AC43=2,"Principiante avanzado",AC43=3,"Competente",AC43=4,"Proficiente",AC43=5,"Master")</f>
        <v>Novato</v>
      </c>
      <c r="AE43" s="20" t="str">
        <f t="shared" si="9"/>
        <v>EVALUACIÓN</v>
      </c>
    </row>
    <row r="44" spans="1:31" x14ac:dyDescent="0.25">
      <c r="A44" t="s">
        <v>199</v>
      </c>
      <c r="B44" t="s">
        <v>202</v>
      </c>
      <c r="C44" t="s">
        <v>188</v>
      </c>
      <c r="D44" t="s">
        <v>204</v>
      </c>
      <c r="E44" t="s">
        <v>206</v>
      </c>
      <c r="F44" t="s">
        <v>221</v>
      </c>
      <c r="G44" t="s">
        <v>237</v>
      </c>
      <c r="H44" s="4">
        <v>44439</v>
      </c>
      <c r="I44" s="1">
        <f t="shared" ca="1" si="5"/>
        <v>21</v>
      </c>
      <c r="J44" s="1" t="str">
        <f t="shared" ca="1" si="6"/>
        <v>3. Mayor a 6 meses</v>
      </c>
      <c r="K44" t="str">
        <f t="shared" si="7"/>
        <v>NO</v>
      </c>
      <c r="L44" t="s">
        <v>189</v>
      </c>
      <c r="M44" t="s">
        <v>259</v>
      </c>
      <c r="N44" t="s">
        <v>190</v>
      </c>
      <c r="O44" t="s">
        <v>191</v>
      </c>
      <c r="P44" t="str">
        <f t="shared" si="8"/>
        <v>MARIA ALEJANDRA ZUNIGA RAMOSArquitectura de datos BCPEVALUACIÓN</v>
      </c>
      <c r="Q44" t="str">
        <f>BASE[[#This Row],[NombresCalificado]]&amp;BASE[[#This Row],[TipoEvaluacion]]</f>
        <v>MARIA ALEJANDRA ZUNIGA RAMOSEVALUACIÓN</v>
      </c>
      <c r="R44">
        <v>3</v>
      </c>
      <c r="S44" t="s">
        <v>5</v>
      </c>
      <c r="T44" t="s">
        <v>21</v>
      </c>
      <c r="U44" s="20">
        <v>1</v>
      </c>
      <c r="V44" s="20" t="str" cm="1">
        <f t="array" ref="V44">_xlfn.IFS(U44=0,"Prenovato",U44=1,"Novato",U44=2,"Principiante avanzado",U44=3,"Competente",U44=4,"Proficiente",U44=5,"Master")</f>
        <v>Novato</v>
      </c>
      <c r="W44" s="20">
        <v>2</v>
      </c>
      <c r="X44" s="20" t="str" cm="1">
        <f t="array" ref="X44">_xlfn.IFS(W44=0,"No evidenciado",W44=1,"Novato",W44=2,"Principiante avanzado",W44=3,"Competente",W44=4,"Proficiente",W44=5,"Master")</f>
        <v>Principiante avanzado</v>
      </c>
      <c r="Y44" s="20">
        <v>2</v>
      </c>
      <c r="Z44" s="20" t="str" cm="1">
        <f t="array" ref="Z44">_xlfn.IFS(Y44=0,"No evidenciado",Y44=1,"Novato",Y44=2,"Principiante avanzado",Y44=3,"Competente",Y44=4,"Proficiente",Y44=5,"Master")</f>
        <v>Principiante avanzado</v>
      </c>
      <c r="AA44" s="20">
        <v>2</v>
      </c>
      <c r="AB44" s="20" t="str" cm="1">
        <f t="array" ref="AB44">_xlfn.IFS(AA44=0,"No evidenciado",AA44=1,"Novato",AA44=2,"Principiante avanzado",AA44=3,"Competente",AA44=4,"Proficiente",AA44=5,"Master")</f>
        <v>Principiante avanzado</v>
      </c>
      <c r="AC44" s="20">
        <v>1</v>
      </c>
      <c r="AD44" s="20" t="str" cm="1">
        <f t="array" ref="AD44">_xlfn.IFS(AC44=0,"Prenovato",AC44=1,"Novato",AC44=2,"Principiante avanzado",AC44=3,"Competente",AC44=4,"Proficiente",AC44=5,"Master")</f>
        <v>Novato</v>
      </c>
      <c r="AE44" s="20" t="str">
        <f t="shared" si="9"/>
        <v>EVALUACIÓN</v>
      </c>
    </row>
    <row r="45" spans="1:31" x14ac:dyDescent="0.25">
      <c r="A45" t="s">
        <v>199</v>
      </c>
      <c r="B45" t="s">
        <v>202</v>
      </c>
      <c r="C45" t="s">
        <v>188</v>
      </c>
      <c r="D45" t="s">
        <v>204</v>
      </c>
      <c r="E45" t="s">
        <v>206</v>
      </c>
      <c r="F45" t="s">
        <v>221</v>
      </c>
      <c r="G45" t="s">
        <v>237</v>
      </c>
      <c r="H45" s="4">
        <v>44439</v>
      </c>
      <c r="I45" s="1">
        <f t="shared" ca="1" si="5"/>
        <v>21</v>
      </c>
      <c r="J45" s="1" t="str">
        <f t="shared" ca="1" si="6"/>
        <v>3. Mayor a 6 meses</v>
      </c>
      <c r="K45" t="str">
        <f t="shared" si="7"/>
        <v>NO</v>
      </c>
      <c r="L45" t="s">
        <v>189</v>
      </c>
      <c r="M45" t="s">
        <v>257</v>
      </c>
      <c r="N45" t="s">
        <v>31</v>
      </c>
      <c r="O45" t="s">
        <v>31</v>
      </c>
      <c r="P45" t="str">
        <f t="shared" si="8"/>
        <v>MARIA ALEJANDRA ZUNIGA RAMOSModeladoEVALUACIÓN</v>
      </c>
      <c r="Q45" t="str">
        <f>BASE[[#This Row],[NombresCalificado]]&amp;BASE[[#This Row],[TipoEvaluacion]]</f>
        <v>MARIA ALEJANDRA ZUNIGA RAMOSEVALUACIÓN</v>
      </c>
      <c r="R45">
        <v>2</v>
      </c>
      <c r="S45" t="s">
        <v>4</v>
      </c>
      <c r="T45" t="s">
        <v>21</v>
      </c>
      <c r="U45" s="20">
        <v>1</v>
      </c>
      <c r="V45" s="20" t="str" cm="1">
        <f t="array" ref="V45">_xlfn.IFS(U45=0,"Prenovato",U45=1,"Novato",U45=2,"Principiante avanzado",U45=3,"Competente",U45=4,"Proficiente",U45=5,"Master")</f>
        <v>Novato</v>
      </c>
      <c r="W45" s="20">
        <v>2</v>
      </c>
      <c r="X45" s="20" t="str" cm="1">
        <f t="array" ref="X45">_xlfn.IFS(W45=0,"No evidenciado",W45=1,"Novato",W45=2,"Principiante avanzado",W45=3,"Competente",W45=4,"Proficiente",W45=5,"Master")</f>
        <v>Principiante avanzado</v>
      </c>
      <c r="Y45" s="20">
        <v>2</v>
      </c>
      <c r="Z45" s="20" t="str" cm="1">
        <f t="array" ref="Z45">_xlfn.IFS(Y45=0,"No evidenciado",Y45=1,"Novato",Y45=2,"Principiante avanzado",Y45=3,"Competente",Y45=4,"Proficiente",Y45=5,"Master")</f>
        <v>Principiante avanzado</v>
      </c>
      <c r="AA45" s="20">
        <v>2</v>
      </c>
      <c r="AB45" s="20" t="str" cm="1">
        <f t="array" ref="AB45">_xlfn.IFS(AA45=0,"No evidenciado",AA45=1,"Novato",AA45=2,"Principiante avanzado",AA45=3,"Competente",AA45=4,"Proficiente",AA45=5,"Master")</f>
        <v>Principiante avanzado</v>
      </c>
      <c r="AC45" s="20">
        <v>1</v>
      </c>
      <c r="AD45" s="20" t="str" cm="1">
        <f t="array" ref="AD45">_xlfn.IFS(AC45=0,"Prenovato",AC45=1,"Novato",AC45=2,"Principiante avanzado",AC45=3,"Competente",AC45=4,"Proficiente",AC45=5,"Master")</f>
        <v>Novato</v>
      </c>
      <c r="AE45" s="20" t="str">
        <f t="shared" si="9"/>
        <v>EVALUACIÓN</v>
      </c>
    </row>
    <row r="46" spans="1:31" x14ac:dyDescent="0.25">
      <c r="A46" t="s">
        <v>199</v>
      </c>
      <c r="B46" t="s">
        <v>202</v>
      </c>
      <c r="C46" t="s">
        <v>188</v>
      </c>
      <c r="D46" t="s">
        <v>204</v>
      </c>
      <c r="E46" t="s">
        <v>206</v>
      </c>
      <c r="F46" t="s">
        <v>221</v>
      </c>
      <c r="G46" t="s">
        <v>237</v>
      </c>
      <c r="H46" s="4">
        <v>44439</v>
      </c>
      <c r="I46" s="1">
        <f t="shared" ca="1" si="5"/>
        <v>21</v>
      </c>
      <c r="J46" s="1" t="str">
        <f t="shared" ca="1" si="6"/>
        <v>3. Mayor a 6 meses</v>
      </c>
      <c r="K46" t="str">
        <f t="shared" si="7"/>
        <v>NO</v>
      </c>
      <c r="L46" t="s">
        <v>189</v>
      </c>
      <c r="M46" t="s">
        <v>258</v>
      </c>
      <c r="N46" t="s">
        <v>190</v>
      </c>
      <c r="O46" t="s">
        <v>191</v>
      </c>
      <c r="P46" t="str">
        <f t="shared" si="8"/>
        <v>MARIA ALEJANDRA ZUNIGA RAMOSPlataforma de soluciones BCPEVALUACIÓN</v>
      </c>
      <c r="Q46" t="str">
        <f>BASE[[#This Row],[NombresCalificado]]&amp;BASE[[#This Row],[TipoEvaluacion]]</f>
        <v>MARIA ALEJANDRA ZUNIGA RAMOSEVALUACIÓN</v>
      </c>
      <c r="R46">
        <v>3</v>
      </c>
      <c r="S46" t="s">
        <v>5</v>
      </c>
      <c r="T46" t="s">
        <v>21</v>
      </c>
      <c r="U46" s="20">
        <v>1</v>
      </c>
      <c r="V46" s="20" t="str" cm="1">
        <f t="array" ref="V46">_xlfn.IFS(U46=0,"Prenovato",U46=1,"Novato",U46=2,"Principiante avanzado",U46=3,"Competente",U46=4,"Proficiente",U46=5,"Master")</f>
        <v>Novato</v>
      </c>
      <c r="W46" s="20">
        <v>2</v>
      </c>
      <c r="X46" s="20" t="str" cm="1">
        <f t="array" ref="X46">_xlfn.IFS(W46=0,"No evidenciado",W46=1,"Novato",W46=2,"Principiante avanzado",W46=3,"Competente",W46=4,"Proficiente",W46=5,"Master")</f>
        <v>Principiante avanzado</v>
      </c>
      <c r="Y46" s="20">
        <v>2</v>
      </c>
      <c r="Z46" s="20" t="str" cm="1">
        <f t="array" ref="Z46">_xlfn.IFS(Y46=0,"No evidenciado",Y46=1,"Novato",Y46=2,"Principiante avanzado",Y46=3,"Competente",Y46=4,"Proficiente",Y46=5,"Master")</f>
        <v>Principiante avanzado</v>
      </c>
      <c r="AA46" s="20">
        <v>2</v>
      </c>
      <c r="AB46" s="20" t="str" cm="1">
        <f t="array" ref="AB46">_xlfn.IFS(AA46=0,"No evidenciado",AA46=1,"Novato",AA46=2,"Principiante avanzado",AA46=3,"Competente",AA46=4,"Proficiente",AA46=5,"Master")</f>
        <v>Principiante avanzado</v>
      </c>
      <c r="AC46" s="20">
        <v>1</v>
      </c>
      <c r="AD46" s="20" t="str" cm="1">
        <f t="array" ref="AD46">_xlfn.IFS(AC46=0,"Prenovato",AC46=1,"Novato",AC46=2,"Principiante avanzado",AC46=3,"Competente",AC46=4,"Proficiente",AC46=5,"Master")</f>
        <v>Novato</v>
      </c>
      <c r="AE46" s="20" t="str">
        <f t="shared" si="9"/>
        <v>EVALUACIÓN</v>
      </c>
    </row>
    <row r="47" spans="1:31" x14ac:dyDescent="0.25">
      <c r="A47" t="s">
        <v>199</v>
      </c>
      <c r="B47" t="s">
        <v>202</v>
      </c>
      <c r="C47" t="s">
        <v>188</v>
      </c>
      <c r="D47" t="s">
        <v>204</v>
      </c>
      <c r="E47" t="s">
        <v>206</v>
      </c>
      <c r="F47" t="s">
        <v>221</v>
      </c>
      <c r="G47" t="s">
        <v>237</v>
      </c>
      <c r="H47" s="4">
        <v>44439</v>
      </c>
      <c r="I47" s="1">
        <f t="shared" ca="1" si="5"/>
        <v>21</v>
      </c>
      <c r="J47" s="1" t="str">
        <f t="shared" ca="1" si="6"/>
        <v>3. Mayor a 6 meses</v>
      </c>
      <c r="K47" t="str">
        <f t="shared" si="7"/>
        <v>NO</v>
      </c>
      <c r="L47" t="s">
        <v>189</v>
      </c>
      <c r="M47" t="s">
        <v>261</v>
      </c>
      <c r="N47" t="s">
        <v>31</v>
      </c>
      <c r="O47" t="s">
        <v>31</v>
      </c>
      <c r="P47" t="str">
        <f t="shared" si="8"/>
        <v>MARIA ALEJANDRA ZUNIGA RAMOSNegocio bancarioEVALUACIÓN</v>
      </c>
      <c r="Q47" t="str">
        <f>BASE[[#This Row],[NombresCalificado]]&amp;BASE[[#This Row],[TipoEvaluacion]]</f>
        <v>MARIA ALEJANDRA ZUNIGA RAMOSEVALUACIÓN</v>
      </c>
      <c r="R47">
        <v>2</v>
      </c>
      <c r="S47" t="s">
        <v>4</v>
      </c>
      <c r="T47" t="s">
        <v>21</v>
      </c>
      <c r="U47" s="20">
        <v>1</v>
      </c>
      <c r="V47" s="20" t="str" cm="1">
        <f t="array" ref="V47">_xlfn.IFS(U47=0,"Prenovato",U47=1,"Novato",U47=2,"Principiante avanzado",U47=3,"Competente",U47=4,"Proficiente",U47=5,"Master")</f>
        <v>Novato</v>
      </c>
      <c r="W47" s="20">
        <v>2</v>
      </c>
      <c r="X47" s="20" t="str" cm="1">
        <f t="array" ref="X47">_xlfn.IFS(W47=0,"No evidenciado",W47=1,"Novato",W47=2,"Principiante avanzado",W47=3,"Competente",W47=4,"Proficiente",W47=5,"Master")</f>
        <v>Principiante avanzado</v>
      </c>
      <c r="Y47" s="20">
        <v>2</v>
      </c>
      <c r="Z47" s="20" t="str" cm="1">
        <f t="array" ref="Z47">_xlfn.IFS(Y47=0,"No evidenciado",Y47=1,"Novato",Y47=2,"Principiante avanzado",Y47=3,"Competente",Y47=4,"Proficiente",Y47=5,"Master")</f>
        <v>Principiante avanzado</v>
      </c>
      <c r="AA47" s="20">
        <v>2</v>
      </c>
      <c r="AB47" s="20" t="str" cm="1">
        <f t="array" ref="AB47">_xlfn.IFS(AA47=0,"No evidenciado",AA47=1,"Novato",AA47=2,"Principiante avanzado",AA47=3,"Competente",AA47=4,"Proficiente",AA47=5,"Master")</f>
        <v>Principiante avanzado</v>
      </c>
      <c r="AC47" s="20">
        <v>1</v>
      </c>
      <c r="AD47" s="20" t="str" cm="1">
        <f t="array" ref="AD47">_xlfn.IFS(AC47=0,"Prenovato",AC47=1,"Novato",AC47=2,"Principiante avanzado",AC47=3,"Competente",AC47=4,"Proficiente",AC47=5,"Master")</f>
        <v>Novato</v>
      </c>
      <c r="AE47" s="20" t="str">
        <f t="shared" si="9"/>
        <v>EVALUACIÓN</v>
      </c>
    </row>
    <row r="48" spans="1:31" x14ac:dyDescent="0.25">
      <c r="A48" t="s">
        <v>199</v>
      </c>
      <c r="B48" t="s">
        <v>202</v>
      </c>
      <c r="C48" t="s">
        <v>188</v>
      </c>
      <c r="D48" t="s">
        <v>204</v>
      </c>
      <c r="E48" t="s">
        <v>206</v>
      </c>
      <c r="F48" t="s">
        <v>221</v>
      </c>
      <c r="G48" t="s">
        <v>237</v>
      </c>
      <c r="H48" s="4">
        <v>44439</v>
      </c>
      <c r="I48" s="1">
        <f t="shared" ca="1" si="5"/>
        <v>21</v>
      </c>
      <c r="J48" s="1" t="str">
        <f t="shared" ca="1" si="6"/>
        <v>3. Mayor a 6 meses</v>
      </c>
      <c r="K48" t="str">
        <f t="shared" si="7"/>
        <v>NO</v>
      </c>
      <c r="L48" t="s">
        <v>189</v>
      </c>
      <c r="M48" t="s">
        <v>262</v>
      </c>
      <c r="N48" t="s">
        <v>191</v>
      </c>
      <c r="O48" t="s">
        <v>191</v>
      </c>
      <c r="P48" t="str">
        <f t="shared" si="8"/>
        <v>MARIA ALEJANDRA ZUNIGA RAMOSComplianceEVALUACIÓN</v>
      </c>
      <c r="Q48" t="str">
        <f>BASE[[#This Row],[NombresCalificado]]&amp;BASE[[#This Row],[TipoEvaluacion]]</f>
        <v>MARIA ALEJANDRA ZUNIGA RAMOSEVALUACIÓN</v>
      </c>
      <c r="R48">
        <v>3</v>
      </c>
      <c r="S48" t="s">
        <v>5</v>
      </c>
      <c r="T48" t="s">
        <v>21</v>
      </c>
      <c r="U48" s="20">
        <v>1</v>
      </c>
      <c r="V48" s="20" t="str" cm="1">
        <f t="array" ref="V48">_xlfn.IFS(U48=0,"Prenovato",U48=1,"Novato",U48=2,"Principiante avanzado",U48=3,"Competente",U48=4,"Proficiente",U48=5,"Master")</f>
        <v>Novato</v>
      </c>
      <c r="W48" s="20">
        <v>2</v>
      </c>
      <c r="X48" s="20" t="str" cm="1">
        <f t="array" ref="X48">_xlfn.IFS(W48=0,"No evidenciado",W48=1,"Novato",W48=2,"Principiante avanzado",W48=3,"Competente",W48=4,"Proficiente",W48=5,"Master")</f>
        <v>Principiante avanzado</v>
      </c>
      <c r="Y48" s="20">
        <v>2</v>
      </c>
      <c r="Z48" s="20" t="str" cm="1">
        <f t="array" ref="Z48">_xlfn.IFS(Y48=0,"No evidenciado",Y48=1,"Novato",Y48=2,"Principiante avanzado",Y48=3,"Competente",Y48=4,"Proficiente",Y48=5,"Master")</f>
        <v>Principiante avanzado</v>
      </c>
      <c r="AA48" s="20">
        <v>2</v>
      </c>
      <c r="AB48" s="20" t="str" cm="1">
        <f t="array" ref="AB48">_xlfn.IFS(AA48=0,"No evidenciado",AA48=1,"Novato",AA48=2,"Principiante avanzado",AA48=3,"Competente",AA48=4,"Proficiente",AA48=5,"Master")</f>
        <v>Principiante avanzado</v>
      </c>
      <c r="AC48" s="20">
        <v>1</v>
      </c>
      <c r="AD48" s="20" t="str" cm="1">
        <f t="array" ref="AD48">_xlfn.IFS(AC48=0,"Prenovato",AC48=1,"Novato",AC48=2,"Principiante avanzado",AC48=3,"Competente",AC48=4,"Proficiente",AC48=5,"Master")</f>
        <v>Novato</v>
      </c>
      <c r="AE48" s="20" t="str">
        <f t="shared" si="9"/>
        <v>EVALUACIÓN</v>
      </c>
    </row>
    <row r="49" spans="1:31" x14ac:dyDescent="0.25">
      <c r="A49" t="s">
        <v>199</v>
      </c>
      <c r="B49" t="s">
        <v>202</v>
      </c>
      <c r="C49" t="s">
        <v>188</v>
      </c>
      <c r="D49" t="s">
        <v>204</v>
      </c>
      <c r="E49" t="s">
        <v>206</v>
      </c>
      <c r="F49" t="s">
        <v>221</v>
      </c>
      <c r="G49" t="s">
        <v>237</v>
      </c>
      <c r="H49" s="4">
        <v>44439</v>
      </c>
      <c r="I49" s="1">
        <f t="shared" ca="1" si="5"/>
        <v>21</v>
      </c>
      <c r="J49" s="1" t="str">
        <f t="shared" ca="1" si="6"/>
        <v>3. Mayor a 6 meses</v>
      </c>
      <c r="K49" t="str">
        <f t="shared" si="7"/>
        <v>NO</v>
      </c>
      <c r="L49" t="s">
        <v>189</v>
      </c>
      <c r="M49" t="s">
        <v>264</v>
      </c>
      <c r="N49" t="s">
        <v>190</v>
      </c>
      <c r="O49" t="s">
        <v>191</v>
      </c>
      <c r="P49" t="str">
        <f t="shared" si="8"/>
        <v>MARIA ALEJANDRA ZUNIGA RAMOSCustomer ExperienceEVALUACIÓN</v>
      </c>
      <c r="Q49" t="str">
        <f>BASE[[#This Row],[NombresCalificado]]&amp;BASE[[#This Row],[TipoEvaluacion]]</f>
        <v>MARIA ALEJANDRA ZUNIGA RAMOSEVALUACIÓN</v>
      </c>
      <c r="R49">
        <v>1</v>
      </c>
      <c r="S49" t="s">
        <v>6</v>
      </c>
      <c r="T49" t="s">
        <v>21</v>
      </c>
      <c r="U49" s="20">
        <v>1</v>
      </c>
      <c r="V49" s="20" t="str" cm="1">
        <f t="array" ref="V49">_xlfn.IFS(U49=0,"Prenovato",U49=1,"Novato",U49=2,"Principiante avanzado",U49=3,"Competente",U49=4,"Proficiente",U49=5,"Master")</f>
        <v>Novato</v>
      </c>
      <c r="W49" s="20">
        <v>2</v>
      </c>
      <c r="X49" s="20" t="str" cm="1">
        <f t="array" ref="X49">_xlfn.IFS(W49=0,"No evidenciado",W49=1,"Novato",W49=2,"Principiante avanzado",W49=3,"Competente",W49=4,"Proficiente",W49=5,"Master")</f>
        <v>Principiante avanzado</v>
      </c>
      <c r="Y49" s="20">
        <v>2</v>
      </c>
      <c r="Z49" s="20" t="str" cm="1">
        <f t="array" ref="Z49">_xlfn.IFS(Y49=0,"No evidenciado",Y49=1,"Novato",Y49=2,"Principiante avanzado",Y49=3,"Competente",Y49=4,"Proficiente",Y49=5,"Master")</f>
        <v>Principiante avanzado</v>
      </c>
      <c r="AA49" s="20">
        <v>2</v>
      </c>
      <c r="AB49" s="20" t="str" cm="1">
        <f t="array" ref="AB49">_xlfn.IFS(AA49=0,"No evidenciado",AA49=1,"Novato",AA49=2,"Principiante avanzado",AA49=3,"Competente",AA49=4,"Proficiente",AA49=5,"Master")</f>
        <v>Principiante avanzado</v>
      </c>
      <c r="AC49" s="20">
        <v>1</v>
      </c>
      <c r="AD49" s="20" t="str" cm="1">
        <f t="array" ref="AD49">_xlfn.IFS(AC49=0,"Prenovato",AC49=1,"Novato",AC49=2,"Principiante avanzado",AC49=3,"Competente",AC49=4,"Proficiente",AC49=5,"Master")</f>
        <v>Novato</v>
      </c>
      <c r="AE49" s="20" t="str">
        <f t="shared" si="9"/>
        <v>EVALUACIÓN</v>
      </c>
    </row>
    <row r="50" spans="1:31" x14ac:dyDescent="0.25">
      <c r="A50" t="s">
        <v>199</v>
      </c>
      <c r="B50" t="s">
        <v>202</v>
      </c>
      <c r="C50" t="s">
        <v>188</v>
      </c>
      <c r="D50" t="s">
        <v>204</v>
      </c>
      <c r="E50" t="s">
        <v>206</v>
      </c>
      <c r="F50" t="s">
        <v>221</v>
      </c>
      <c r="G50" t="s">
        <v>237</v>
      </c>
      <c r="H50" s="4">
        <v>44439</v>
      </c>
      <c r="I50" s="1">
        <f t="shared" ca="1" si="5"/>
        <v>21</v>
      </c>
      <c r="J50" s="1" t="str">
        <f t="shared" ca="1" si="6"/>
        <v>3. Mayor a 6 meses</v>
      </c>
      <c r="K50" t="str">
        <f t="shared" si="7"/>
        <v>NO</v>
      </c>
      <c r="L50" t="s">
        <v>189</v>
      </c>
      <c r="M50" t="s">
        <v>260</v>
      </c>
      <c r="N50" t="s">
        <v>191</v>
      </c>
      <c r="O50" t="s">
        <v>191</v>
      </c>
      <c r="P50" t="str">
        <f t="shared" si="8"/>
        <v>MARIA ALEJANDRA ZUNIGA RAMOSEvolución ágil de productos digitalesEVALUACIÓN</v>
      </c>
      <c r="Q50" t="str">
        <f>BASE[[#This Row],[NombresCalificado]]&amp;BASE[[#This Row],[TipoEvaluacion]]</f>
        <v>MARIA ALEJANDRA ZUNIGA RAMOSEVALUACIÓN</v>
      </c>
      <c r="R50">
        <v>2</v>
      </c>
      <c r="S50" t="s">
        <v>4</v>
      </c>
      <c r="T50" t="s">
        <v>21</v>
      </c>
      <c r="U50" s="20">
        <v>1</v>
      </c>
      <c r="V50" s="20" t="str" cm="1">
        <f t="array" ref="V50">_xlfn.IFS(U50=0,"Prenovato",U50=1,"Novato",U50=2,"Principiante avanzado",U50=3,"Competente",U50=4,"Proficiente",U50=5,"Master")</f>
        <v>Novato</v>
      </c>
      <c r="W50" s="20">
        <v>2</v>
      </c>
      <c r="X50" s="20" t="str" cm="1">
        <f t="array" ref="X50">_xlfn.IFS(W50=0,"No evidenciado",W50=1,"Novato",W50=2,"Principiante avanzado",W50=3,"Competente",W50=4,"Proficiente",W50=5,"Master")</f>
        <v>Principiante avanzado</v>
      </c>
      <c r="Y50" s="20">
        <v>2</v>
      </c>
      <c r="Z50" s="20" t="str" cm="1">
        <f t="array" ref="Z50">_xlfn.IFS(Y50=0,"No evidenciado",Y50=1,"Novato",Y50=2,"Principiante avanzado",Y50=3,"Competente",Y50=4,"Proficiente",Y50=5,"Master")</f>
        <v>Principiante avanzado</v>
      </c>
      <c r="AA50" s="20">
        <v>2</v>
      </c>
      <c r="AB50" s="20" t="str" cm="1">
        <f t="array" ref="AB50">_xlfn.IFS(AA50=0,"No evidenciado",AA50=1,"Novato",AA50=2,"Principiante avanzado",AA50=3,"Competente",AA50=4,"Proficiente",AA50=5,"Master")</f>
        <v>Principiante avanzado</v>
      </c>
      <c r="AC50" s="20">
        <v>1</v>
      </c>
      <c r="AD50" s="20" t="str" cm="1">
        <f t="array" ref="AD50">_xlfn.IFS(AC50=0,"Prenovato",AC50=1,"Novato",AC50=2,"Principiante avanzado",AC50=3,"Competente",AC50=4,"Proficiente",AC50=5,"Master")</f>
        <v>Novato</v>
      </c>
      <c r="AE50" s="20" t="str">
        <f t="shared" si="9"/>
        <v>EVALUACIÓN</v>
      </c>
    </row>
    <row r="51" spans="1:31" x14ac:dyDescent="0.25">
      <c r="A51" t="s">
        <v>199</v>
      </c>
      <c r="B51" t="s">
        <v>202</v>
      </c>
      <c r="C51" t="s">
        <v>188</v>
      </c>
      <c r="D51" t="s">
        <v>204</v>
      </c>
      <c r="E51" t="s">
        <v>206</v>
      </c>
      <c r="F51" t="s">
        <v>221</v>
      </c>
      <c r="G51" t="s">
        <v>237</v>
      </c>
      <c r="H51" s="4">
        <v>44439</v>
      </c>
      <c r="I51" s="1">
        <f t="shared" ca="1" si="5"/>
        <v>21</v>
      </c>
      <c r="J51" s="1" t="str">
        <f t="shared" ca="1" si="6"/>
        <v>3. Mayor a 6 meses</v>
      </c>
      <c r="K51" t="str">
        <f t="shared" si="7"/>
        <v>NO</v>
      </c>
      <c r="L51" t="s">
        <v>189</v>
      </c>
      <c r="M51" t="s">
        <v>267</v>
      </c>
      <c r="N51" t="s">
        <v>190</v>
      </c>
      <c r="O51" t="s">
        <v>191</v>
      </c>
      <c r="P51" t="str">
        <f t="shared" si="8"/>
        <v>MARIA ALEJANDRA ZUNIGA RAMOSStory TellingEVALUACIÓN</v>
      </c>
      <c r="Q51" t="str">
        <f>BASE[[#This Row],[NombresCalificado]]&amp;BASE[[#This Row],[TipoEvaluacion]]</f>
        <v>MARIA ALEJANDRA ZUNIGA RAMOSEVALUACIÓN</v>
      </c>
      <c r="R51">
        <v>2</v>
      </c>
      <c r="S51" t="s">
        <v>4</v>
      </c>
      <c r="T51" t="s">
        <v>21</v>
      </c>
      <c r="U51" s="20">
        <v>1</v>
      </c>
      <c r="V51" s="20" t="str" cm="1">
        <f t="array" ref="V51">_xlfn.IFS(U51=0,"Prenovato",U51=1,"Novato",U51=2,"Principiante avanzado",U51=3,"Competente",U51=4,"Proficiente",U51=5,"Master")</f>
        <v>Novato</v>
      </c>
      <c r="W51" s="20">
        <v>2</v>
      </c>
      <c r="X51" s="20" t="str" cm="1">
        <f t="array" ref="X51">_xlfn.IFS(W51=0,"No evidenciado",W51=1,"Novato",W51=2,"Principiante avanzado",W51=3,"Competente",W51=4,"Proficiente",W51=5,"Master")</f>
        <v>Principiante avanzado</v>
      </c>
      <c r="Y51" s="20">
        <v>2</v>
      </c>
      <c r="Z51" s="20" t="str" cm="1">
        <f t="array" ref="Z51">_xlfn.IFS(Y51=0,"No evidenciado",Y51=1,"Novato",Y51=2,"Principiante avanzado",Y51=3,"Competente",Y51=4,"Proficiente",Y51=5,"Master")</f>
        <v>Principiante avanzado</v>
      </c>
      <c r="AA51" s="20">
        <v>2</v>
      </c>
      <c r="AB51" s="20" t="str" cm="1">
        <f t="array" ref="AB51">_xlfn.IFS(AA51=0,"No evidenciado",AA51=1,"Novato",AA51=2,"Principiante avanzado",AA51=3,"Competente",AA51=4,"Proficiente",AA51=5,"Master")</f>
        <v>Principiante avanzado</v>
      </c>
      <c r="AC51" s="20">
        <v>1</v>
      </c>
      <c r="AD51" s="20" t="str" cm="1">
        <f t="array" ref="AD51">_xlfn.IFS(AC51=0,"Prenovato",AC51=1,"Novato",AC51=2,"Principiante avanzado",AC51=3,"Competente",AC51=4,"Proficiente",AC51=5,"Master")</f>
        <v>Novato</v>
      </c>
      <c r="AE51" s="20" t="str">
        <f t="shared" si="9"/>
        <v>EVALUACIÓN</v>
      </c>
    </row>
    <row r="52" spans="1:31" x14ac:dyDescent="0.25">
      <c r="A52" t="s">
        <v>199</v>
      </c>
      <c r="B52" t="s">
        <v>202</v>
      </c>
      <c r="C52" t="s">
        <v>188</v>
      </c>
      <c r="D52" t="s">
        <v>204</v>
      </c>
      <c r="E52" t="s">
        <v>206</v>
      </c>
      <c r="F52" t="s">
        <v>221</v>
      </c>
      <c r="G52" t="s">
        <v>237</v>
      </c>
      <c r="H52" s="4">
        <v>44439</v>
      </c>
      <c r="I52" s="1">
        <f t="shared" ca="1" si="5"/>
        <v>21</v>
      </c>
      <c r="J52" s="1" t="str">
        <f t="shared" ca="1" si="6"/>
        <v>3. Mayor a 6 meses</v>
      </c>
      <c r="K52" t="str">
        <f t="shared" si="7"/>
        <v>NO</v>
      </c>
      <c r="L52" t="s">
        <v>189</v>
      </c>
      <c r="M52" t="s">
        <v>263</v>
      </c>
      <c r="N52" t="s">
        <v>191</v>
      </c>
      <c r="O52" t="s">
        <v>191</v>
      </c>
      <c r="P52" t="str">
        <f t="shared" si="8"/>
        <v>MARIA ALEJANDRA ZUNIGA RAMOSGestión de cambiosEVALUACIÓN</v>
      </c>
      <c r="Q52" t="str">
        <f>BASE[[#This Row],[NombresCalificado]]&amp;BASE[[#This Row],[TipoEvaluacion]]</f>
        <v>MARIA ALEJANDRA ZUNIGA RAMOSEVALUACIÓN</v>
      </c>
      <c r="R52">
        <v>1</v>
      </c>
      <c r="S52" t="s">
        <v>6</v>
      </c>
      <c r="T52" t="s">
        <v>21</v>
      </c>
      <c r="U52" s="20">
        <v>1</v>
      </c>
      <c r="V52" s="20" t="str" cm="1">
        <f t="array" ref="V52">_xlfn.IFS(U52=0,"Prenovato",U52=1,"Novato",U52=2,"Principiante avanzado",U52=3,"Competente",U52=4,"Proficiente",U52=5,"Master")</f>
        <v>Novato</v>
      </c>
      <c r="W52" s="20">
        <v>2</v>
      </c>
      <c r="X52" s="20" t="str" cm="1">
        <f t="array" ref="X52">_xlfn.IFS(W52=0,"No evidenciado",W52=1,"Novato",W52=2,"Principiante avanzado",W52=3,"Competente",W52=4,"Proficiente",W52=5,"Master")</f>
        <v>Principiante avanzado</v>
      </c>
      <c r="Y52" s="20">
        <v>2</v>
      </c>
      <c r="Z52" s="20" t="str" cm="1">
        <f t="array" ref="Z52">_xlfn.IFS(Y52=0,"No evidenciado",Y52=1,"Novato",Y52=2,"Principiante avanzado",Y52=3,"Competente",Y52=4,"Proficiente",Y52=5,"Master")</f>
        <v>Principiante avanzado</v>
      </c>
      <c r="AA52" s="20">
        <v>2</v>
      </c>
      <c r="AB52" s="20" t="str" cm="1">
        <f t="array" ref="AB52">_xlfn.IFS(AA52=0,"No evidenciado",AA52=1,"Novato",AA52=2,"Principiante avanzado",AA52=3,"Competente",AA52=4,"Proficiente",AA52=5,"Master")</f>
        <v>Principiante avanzado</v>
      </c>
      <c r="AC52" s="20">
        <v>1</v>
      </c>
      <c r="AD52" s="20" t="str" cm="1">
        <f t="array" ref="AD52">_xlfn.IFS(AC52=0,"Prenovato",AC52=1,"Novato",AC52=2,"Principiante avanzado",AC52=3,"Competente",AC52=4,"Proficiente",AC52=5,"Master")</f>
        <v>Novato</v>
      </c>
      <c r="AE52" s="20" t="str">
        <f t="shared" si="9"/>
        <v>EVALUACIÓN</v>
      </c>
    </row>
    <row r="53" spans="1:31" x14ac:dyDescent="0.25">
      <c r="A53" t="s">
        <v>199</v>
      </c>
      <c r="B53" t="s">
        <v>202</v>
      </c>
      <c r="C53" t="s">
        <v>188</v>
      </c>
      <c r="D53" t="s">
        <v>204</v>
      </c>
      <c r="E53" t="s">
        <v>207</v>
      </c>
      <c r="F53" t="s">
        <v>222</v>
      </c>
      <c r="G53" t="s">
        <v>238</v>
      </c>
      <c r="H53" s="4">
        <v>44562</v>
      </c>
      <c r="I53" s="1">
        <f t="shared" ca="1" si="5"/>
        <v>17</v>
      </c>
      <c r="J53" s="1" t="str">
        <f t="shared" ca="1" si="6"/>
        <v>3. Mayor a 6 meses</v>
      </c>
      <c r="K53" t="str">
        <f t="shared" si="7"/>
        <v>NO</v>
      </c>
      <c r="L53" t="s">
        <v>189</v>
      </c>
      <c r="M53" t="s">
        <v>263</v>
      </c>
      <c r="N53" t="s">
        <v>191</v>
      </c>
      <c r="O53" t="s">
        <v>191</v>
      </c>
      <c r="P53" t="str">
        <f t="shared" si="8"/>
        <v>FERNANDO MIGUEL BARRIG JOGestión de cambiosEVALUACIÓN</v>
      </c>
      <c r="Q53" t="str">
        <f>BASE[[#This Row],[NombresCalificado]]&amp;BASE[[#This Row],[TipoEvaluacion]]</f>
        <v>FERNANDO MIGUEL BARRIG JOEVALUACIÓN</v>
      </c>
      <c r="R53">
        <v>1</v>
      </c>
      <c r="S53" t="s">
        <v>6</v>
      </c>
      <c r="T53" t="s">
        <v>21</v>
      </c>
      <c r="U53" s="20">
        <v>1</v>
      </c>
      <c r="V53" s="20" t="str" cm="1">
        <f t="array" ref="V53">_xlfn.IFS(U53=0,"Prenovato",U53=1,"Novato",U53=2,"Principiante avanzado",U53=3,"Competente",U53=4,"Proficiente",U53=5,"Master")</f>
        <v>Novato</v>
      </c>
      <c r="W53" s="20">
        <v>3</v>
      </c>
      <c r="X53" s="20" t="str" cm="1">
        <f t="array" ref="X53">_xlfn.IFS(W53=0,"No evidenciado",W53=1,"Novato",W53=2,"Principiante avanzado",W53=3,"Competente",W53=4,"Proficiente",W53=5,"Master")</f>
        <v>Competente</v>
      </c>
      <c r="Y53" s="20">
        <v>2</v>
      </c>
      <c r="Z53" s="20" t="str" cm="1">
        <f t="array" ref="Z53">_xlfn.IFS(Y53=0,"No evidenciado",Y53=1,"Novato",Y53=2,"Principiante avanzado",Y53=3,"Competente",Y53=4,"Proficiente",Y53=5,"Master")</f>
        <v>Principiante avanzado</v>
      </c>
      <c r="AA53" s="20">
        <v>3</v>
      </c>
      <c r="AB53" s="20" t="str" cm="1">
        <f t="array" ref="AB53">_xlfn.IFS(AA53=0,"No evidenciado",AA53=1,"Novato",AA53=2,"Principiante avanzado",AA53=3,"Competente",AA53=4,"Proficiente",AA53=5,"Master")</f>
        <v>Competente</v>
      </c>
      <c r="AC53" s="20">
        <v>1</v>
      </c>
      <c r="AD53" s="20" t="str" cm="1">
        <f t="array" ref="AD53">_xlfn.IFS(AC53=0,"Prenovato",AC53=1,"Novato",AC53=2,"Principiante avanzado",AC53=3,"Competente",AC53=4,"Proficiente",AC53=5,"Master")</f>
        <v>Novato</v>
      </c>
      <c r="AE53" s="20" t="str">
        <f t="shared" si="9"/>
        <v>EVALUACIÓN</v>
      </c>
    </row>
    <row r="54" spans="1:31" x14ac:dyDescent="0.25">
      <c r="A54" t="s">
        <v>199</v>
      </c>
      <c r="B54" t="s">
        <v>202</v>
      </c>
      <c r="C54" t="s">
        <v>188</v>
      </c>
      <c r="D54" t="s">
        <v>204</v>
      </c>
      <c r="E54" t="s">
        <v>207</v>
      </c>
      <c r="F54" t="s">
        <v>222</v>
      </c>
      <c r="G54" t="s">
        <v>238</v>
      </c>
      <c r="H54" s="4">
        <v>44562</v>
      </c>
      <c r="I54" s="1">
        <f t="shared" ca="1" si="5"/>
        <v>17</v>
      </c>
      <c r="J54" s="1" t="str">
        <f t="shared" ca="1" si="6"/>
        <v>3. Mayor a 6 meses</v>
      </c>
      <c r="K54" t="str">
        <f t="shared" si="7"/>
        <v>NO</v>
      </c>
      <c r="L54" t="s">
        <v>189</v>
      </c>
      <c r="M54" t="s">
        <v>264</v>
      </c>
      <c r="N54" t="s">
        <v>190</v>
      </c>
      <c r="O54" t="s">
        <v>191</v>
      </c>
      <c r="P54" t="str">
        <f t="shared" si="8"/>
        <v>FERNANDO MIGUEL BARRIG JOCustomer ExperienceEVALUACIÓN</v>
      </c>
      <c r="Q54" t="str">
        <f>BASE[[#This Row],[NombresCalificado]]&amp;BASE[[#This Row],[TipoEvaluacion]]</f>
        <v>FERNANDO MIGUEL BARRIG JOEVALUACIÓN</v>
      </c>
      <c r="R54">
        <v>2</v>
      </c>
      <c r="S54" t="s">
        <v>4</v>
      </c>
      <c r="T54" t="s">
        <v>21</v>
      </c>
      <c r="U54" s="20">
        <v>1</v>
      </c>
      <c r="V54" s="20" t="str" cm="1">
        <f t="array" ref="V54">_xlfn.IFS(U54=0,"Prenovato",U54=1,"Novato",U54=2,"Principiante avanzado",U54=3,"Competente",U54=4,"Proficiente",U54=5,"Master")</f>
        <v>Novato</v>
      </c>
      <c r="W54" s="20">
        <v>3</v>
      </c>
      <c r="X54" s="20" t="str" cm="1">
        <f t="array" ref="X54">_xlfn.IFS(W54=0,"No evidenciado",W54=1,"Novato",W54=2,"Principiante avanzado",W54=3,"Competente",W54=4,"Proficiente",W54=5,"Master")</f>
        <v>Competente</v>
      </c>
      <c r="Y54" s="20">
        <v>2</v>
      </c>
      <c r="Z54" s="20" t="str" cm="1">
        <f t="array" ref="Z54">_xlfn.IFS(Y54=0,"No evidenciado",Y54=1,"Novato",Y54=2,"Principiante avanzado",Y54=3,"Competente",Y54=4,"Proficiente",Y54=5,"Master")</f>
        <v>Principiante avanzado</v>
      </c>
      <c r="AA54" s="20">
        <v>3</v>
      </c>
      <c r="AB54" s="20" t="str" cm="1">
        <f t="array" ref="AB54">_xlfn.IFS(AA54=0,"No evidenciado",AA54=1,"Novato",AA54=2,"Principiante avanzado",AA54=3,"Competente",AA54=4,"Proficiente",AA54=5,"Master")</f>
        <v>Competente</v>
      </c>
      <c r="AC54" s="20">
        <v>1</v>
      </c>
      <c r="AD54" s="20" t="str" cm="1">
        <f t="array" ref="AD54">_xlfn.IFS(AC54=0,"Prenovato",AC54=1,"Novato",AC54=2,"Principiante avanzado",AC54=3,"Competente",AC54=4,"Proficiente",AC54=5,"Master")</f>
        <v>Novato</v>
      </c>
      <c r="AE54" s="20" t="str">
        <f t="shared" si="9"/>
        <v>EVALUACIÓN</v>
      </c>
    </row>
    <row r="55" spans="1:31" x14ac:dyDescent="0.25">
      <c r="A55" t="s">
        <v>199</v>
      </c>
      <c r="B55" t="s">
        <v>202</v>
      </c>
      <c r="C55" t="s">
        <v>188</v>
      </c>
      <c r="D55" t="s">
        <v>204</v>
      </c>
      <c r="E55" t="s">
        <v>207</v>
      </c>
      <c r="F55" t="s">
        <v>222</v>
      </c>
      <c r="G55" t="s">
        <v>238</v>
      </c>
      <c r="H55" s="4">
        <v>44562</v>
      </c>
      <c r="I55" s="1">
        <f t="shared" ca="1" si="5"/>
        <v>17</v>
      </c>
      <c r="J55" s="1" t="str">
        <f t="shared" ca="1" si="6"/>
        <v>3. Mayor a 6 meses</v>
      </c>
      <c r="K55" t="str">
        <f t="shared" si="7"/>
        <v>NO</v>
      </c>
      <c r="L55" t="s">
        <v>189</v>
      </c>
      <c r="M55" t="s">
        <v>260</v>
      </c>
      <c r="N55" t="s">
        <v>191</v>
      </c>
      <c r="O55" t="s">
        <v>191</v>
      </c>
      <c r="P55" t="str">
        <f t="shared" si="8"/>
        <v>FERNANDO MIGUEL BARRIG JOEvolución ágil de productos digitalesEVALUACIÓN</v>
      </c>
      <c r="Q55" t="str">
        <f>BASE[[#This Row],[NombresCalificado]]&amp;BASE[[#This Row],[TipoEvaluacion]]</f>
        <v>FERNANDO MIGUEL BARRIG JOEVALUACIÓN</v>
      </c>
      <c r="R55">
        <v>2</v>
      </c>
      <c r="S55" t="s">
        <v>4</v>
      </c>
      <c r="T55" t="s">
        <v>21</v>
      </c>
      <c r="U55" s="20">
        <v>1</v>
      </c>
      <c r="V55" s="20" t="str" cm="1">
        <f t="array" ref="V55">_xlfn.IFS(U55=0,"Prenovato",U55=1,"Novato",U55=2,"Principiante avanzado",U55=3,"Competente",U55=4,"Proficiente",U55=5,"Master")</f>
        <v>Novato</v>
      </c>
      <c r="W55" s="20">
        <v>3</v>
      </c>
      <c r="X55" s="20" t="str" cm="1">
        <f t="array" ref="X55">_xlfn.IFS(W55=0,"No evidenciado",W55=1,"Novato",W55=2,"Principiante avanzado",W55=3,"Competente",W55=4,"Proficiente",W55=5,"Master")</f>
        <v>Competente</v>
      </c>
      <c r="Y55" s="20">
        <v>2</v>
      </c>
      <c r="Z55" s="20" t="str" cm="1">
        <f t="array" ref="Z55">_xlfn.IFS(Y55=0,"No evidenciado",Y55=1,"Novato",Y55=2,"Principiante avanzado",Y55=3,"Competente",Y55=4,"Proficiente",Y55=5,"Master")</f>
        <v>Principiante avanzado</v>
      </c>
      <c r="AA55" s="20">
        <v>3</v>
      </c>
      <c r="AB55" s="20" t="str" cm="1">
        <f t="array" ref="AB55">_xlfn.IFS(AA55=0,"No evidenciado",AA55=1,"Novato",AA55=2,"Principiante avanzado",AA55=3,"Competente",AA55=4,"Proficiente",AA55=5,"Master")</f>
        <v>Competente</v>
      </c>
      <c r="AC55" s="20">
        <v>1</v>
      </c>
      <c r="AD55" s="20" t="str" cm="1">
        <f t="array" ref="AD55">_xlfn.IFS(AC55=0,"Prenovato",AC55=1,"Novato",AC55=2,"Principiante avanzado",AC55=3,"Competente",AC55=4,"Proficiente",AC55=5,"Master")</f>
        <v>Novato</v>
      </c>
      <c r="AE55" s="20" t="str">
        <f t="shared" si="9"/>
        <v>EVALUACIÓN</v>
      </c>
    </row>
    <row r="56" spans="1:31" x14ac:dyDescent="0.25">
      <c r="A56" t="s">
        <v>199</v>
      </c>
      <c r="B56" t="s">
        <v>202</v>
      </c>
      <c r="C56" t="s">
        <v>188</v>
      </c>
      <c r="D56" t="s">
        <v>204</v>
      </c>
      <c r="E56" t="s">
        <v>207</v>
      </c>
      <c r="F56" t="s">
        <v>222</v>
      </c>
      <c r="G56" t="s">
        <v>238</v>
      </c>
      <c r="H56" s="4">
        <v>44562</v>
      </c>
      <c r="I56" s="1">
        <f t="shared" ca="1" si="5"/>
        <v>17</v>
      </c>
      <c r="J56" s="1" t="str">
        <f t="shared" ca="1" si="6"/>
        <v>3. Mayor a 6 meses</v>
      </c>
      <c r="K56" t="str">
        <f t="shared" si="7"/>
        <v>NO</v>
      </c>
      <c r="L56" t="s">
        <v>189</v>
      </c>
      <c r="M56" t="s">
        <v>261</v>
      </c>
      <c r="N56" t="s">
        <v>31</v>
      </c>
      <c r="O56" t="s">
        <v>31</v>
      </c>
      <c r="P56" t="str">
        <f t="shared" si="8"/>
        <v>FERNANDO MIGUEL BARRIG JONegocio bancarioEVALUACIÓN</v>
      </c>
      <c r="Q56" t="str">
        <f>BASE[[#This Row],[NombresCalificado]]&amp;BASE[[#This Row],[TipoEvaluacion]]</f>
        <v>FERNANDO MIGUEL BARRIG JOEVALUACIÓN</v>
      </c>
      <c r="R56">
        <v>2</v>
      </c>
      <c r="S56" t="s">
        <v>4</v>
      </c>
      <c r="T56" t="s">
        <v>21</v>
      </c>
      <c r="U56" s="20">
        <v>1</v>
      </c>
      <c r="V56" s="20" t="str" cm="1">
        <f t="array" ref="V56">_xlfn.IFS(U56=0,"Prenovato",U56=1,"Novato",U56=2,"Principiante avanzado",U56=3,"Competente",U56=4,"Proficiente",U56=5,"Master")</f>
        <v>Novato</v>
      </c>
      <c r="W56" s="20">
        <v>3</v>
      </c>
      <c r="X56" s="20" t="str" cm="1">
        <f t="array" ref="X56">_xlfn.IFS(W56=0,"No evidenciado",W56=1,"Novato",W56=2,"Principiante avanzado",W56=3,"Competente",W56=4,"Proficiente",W56=5,"Master")</f>
        <v>Competente</v>
      </c>
      <c r="Y56" s="20">
        <v>2</v>
      </c>
      <c r="Z56" s="20" t="str" cm="1">
        <f t="array" ref="Z56">_xlfn.IFS(Y56=0,"No evidenciado",Y56=1,"Novato",Y56=2,"Principiante avanzado",Y56=3,"Competente",Y56=4,"Proficiente",Y56=5,"Master")</f>
        <v>Principiante avanzado</v>
      </c>
      <c r="AA56" s="20">
        <v>3</v>
      </c>
      <c r="AB56" s="20" t="str" cm="1">
        <f t="array" ref="AB56">_xlfn.IFS(AA56=0,"No evidenciado",AA56=1,"Novato",AA56=2,"Principiante avanzado",AA56=3,"Competente",AA56=4,"Proficiente",AA56=5,"Master")</f>
        <v>Competente</v>
      </c>
      <c r="AC56" s="20">
        <v>1</v>
      </c>
      <c r="AD56" s="20" t="str" cm="1">
        <f t="array" ref="AD56">_xlfn.IFS(AC56=0,"Prenovato",AC56=1,"Novato",AC56=2,"Principiante avanzado",AC56=3,"Competente",AC56=4,"Proficiente",AC56=5,"Master")</f>
        <v>Novato</v>
      </c>
      <c r="AE56" s="20" t="str">
        <f t="shared" si="9"/>
        <v>EVALUACIÓN</v>
      </c>
    </row>
    <row r="57" spans="1:31" x14ac:dyDescent="0.25">
      <c r="A57" t="s">
        <v>199</v>
      </c>
      <c r="B57" t="s">
        <v>202</v>
      </c>
      <c r="C57" t="s">
        <v>188</v>
      </c>
      <c r="D57" t="s">
        <v>204</v>
      </c>
      <c r="E57" t="s">
        <v>207</v>
      </c>
      <c r="F57" t="s">
        <v>222</v>
      </c>
      <c r="G57" t="s">
        <v>238</v>
      </c>
      <c r="H57" s="4">
        <v>44562</v>
      </c>
      <c r="I57" s="1">
        <f t="shared" ca="1" si="5"/>
        <v>17</v>
      </c>
      <c r="J57" s="1" t="str">
        <f t="shared" ca="1" si="6"/>
        <v>3. Mayor a 6 meses</v>
      </c>
      <c r="K57" t="str">
        <f t="shared" si="7"/>
        <v>NO</v>
      </c>
      <c r="L57" t="s">
        <v>189</v>
      </c>
      <c r="M57" t="s">
        <v>257</v>
      </c>
      <c r="N57" t="s">
        <v>31</v>
      </c>
      <c r="O57" t="s">
        <v>31</v>
      </c>
      <c r="P57" t="str">
        <f t="shared" si="8"/>
        <v>FERNANDO MIGUEL BARRIG JOModeladoEVALUACIÓN</v>
      </c>
      <c r="Q57" t="str">
        <f>BASE[[#This Row],[NombresCalificado]]&amp;BASE[[#This Row],[TipoEvaluacion]]</f>
        <v>FERNANDO MIGUEL BARRIG JOEVALUACIÓN</v>
      </c>
      <c r="R57">
        <v>2</v>
      </c>
      <c r="S57" t="s">
        <v>4</v>
      </c>
      <c r="T57" t="s">
        <v>21</v>
      </c>
      <c r="U57" s="20">
        <v>1</v>
      </c>
      <c r="V57" s="20" t="str" cm="1">
        <f t="array" ref="V57">_xlfn.IFS(U57=0,"Prenovato",U57=1,"Novato",U57=2,"Principiante avanzado",U57=3,"Competente",U57=4,"Proficiente",U57=5,"Master")</f>
        <v>Novato</v>
      </c>
      <c r="W57" s="20">
        <v>3</v>
      </c>
      <c r="X57" s="20" t="str" cm="1">
        <f t="array" ref="X57">_xlfn.IFS(W57=0,"No evidenciado",W57=1,"Novato",W57=2,"Principiante avanzado",W57=3,"Competente",W57=4,"Proficiente",W57=5,"Master")</f>
        <v>Competente</v>
      </c>
      <c r="Y57" s="20">
        <v>2</v>
      </c>
      <c r="Z57" s="20" t="str" cm="1">
        <f t="array" ref="Z57">_xlfn.IFS(Y57=0,"No evidenciado",Y57=1,"Novato",Y57=2,"Principiante avanzado",Y57=3,"Competente",Y57=4,"Proficiente",Y57=5,"Master")</f>
        <v>Principiante avanzado</v>
      </c>
      <c r="AA57" s="20">
        <v>3</v>
      </c>
      <c r="AB57" s="20" t="str" cm="1">
        <f t="array" ref="AB57">_xlfn.IFS(AA57=0,"No evidenciado",AA57=1,"Novato",AA57=2,"Principiante avanzado",AA57=3,"Competente",AA57=4,"Proficiente",AA57=5,"Master")</f>
        <v>Competente</v>
      </c>
      <c r="AC57" s="20">
        <v>1</v>
      </c>
      <c r="AD57" s="20" t="str" cm="1">
        <f t="array" ref="AD57">_xlfn.IFS(AC57=0,"Prenovato",AC57=1,"Novato",AC57=2,"Principiante avanzado",AC57=3,"Competente",AC57=4,"Proficiente",AC57=5,"Master")</f>
        <v>Novato</v>
      </c>
      <c r="AE57" s="20" t="str">
        <f t="shared" si="9"/>
        <v>EVALUACIÓN</v>
      </c>
    </row>
    <row r="58" spans="1:31" x14ac:dyDescent="0.25">
      <c r="A58" t="s">
        <v>199</v>
      </c>
      <c r="B58" t="s">
        <v>202</v>
      </c>
      <c r="C58" t="s">
        <v>188</v>
      </c>
      <c r="D58" t="s">
        <v>204</v>
      </c>
      <c r="E58" t="s">
        <v>207</v>
      </c>
      <c r="F58" t="s">
        <v>222</v>
      </c>
      <c r="G58" t="s">
        <v>238</v>
      </c>
      <c r="H58" s="4">
        <v>44562</v>
      </c>
      <c r="I58" s="1">
        <f t="shared" ca="1" si="5"/>
        <v>17</v>
      </c>
      <c r="J58" s="1" t="str">
        <f t="shared" ca="1" si="6"/>
        <v>3. Mayor a 6 meses</v>
      </c>
      <c r="K58" t="str">
        <f t="shared" si="7"/>
        <v>NO</v>
      </c>
      <c r="L58" t="s">
        <v>189</v>
      </c>
      <c r="M58" t="s">
        <v>262</v>
      </c>
      <c r="N58" t="s">
        <v>191</v>
      </c>
      <c r="O58" t="s">
        <v>191</v>
      </c>
      <c r="P58" t="str">
        <f t="shared" si="8"/>
        <v>FERNANDO MIGUEL BARRIG JOComplianceEVALUACIÓN</v>
      </c>
      <c r="Q58" t="str">
        <f>BASE[[#This Row],[NombresCalificado]]&amp;BASE[[#This Row],[TipoEvaluacion]]</f>
        <v>FERNANDO MIGUEL BARRIG JOEVALUACIÓN</v>
      </c>
      <c r="R58">
        <v>3</v>
      </c>
      <c r="S58" t="s">
        <v>5</v>
      </c>
      <c r="T58" t="s">
        <v>21</v>
      </c>
      <c r="U58" s="20">
        <v>1</v>
      </c>
      <c r="V58" s="20" t="str" cm="1">
        <f t="array" ref="V58">_xlfn.IFS(U58=0,"Prenovato",U58=1,"Novato",U58=2,"Principiante avanzado",U58=3,"Competente",U58=4,"Proficiente",U58=5,"Master")</f>
        <v>Novato</v>
      </c>
      <c r="W58" s="20">
        <v>3</v>
      </c>
      <c r="X58" s="20" t="str" cm="1">
        <f t="array" ref="X58">_xlfn.IFS(W58=0,"No evidenciado",W58=1,"Novato",W58=2,"Principiante avanzado",W58=3,"Competente",W58=4,"Proficiente",W58=5,"Master")</f>
        <v>Competente</v>
      </c>
      <c r="Y58" s="20">
        <v>2</v>
      </c>
      <c r="Z58" s="20" t="str" cm="1">
        <f t="array" ref="Z58">_xlfn.IFS(Y58=0,"No evidenciado",Y58=1,"Novato",Y58=2,"Principiante avanzado",Y58=3,"Competente",Y58=4,"Proficiente",Y58=5,"Master")</f>
        <v>Principiante avanzado</v>
      </c>
      <c r="AA58" s="20">
        <v>3</v>
      </c>
      <c r="AB58" s="20" t="str" cm="1">
        <f t="array" ref="AB58">_xlfn.IFS(AA58=0,"No evidenciado",AA58=1,"Novato",AA58=2,"Principiante avanzado",AA58=3,"Competente",AA58=4,"Proficiente",AA58=5,"Master")</f>
        <v>Competente</v>
      </c>
      <c r="AC58" s="20">
        <v>1</v>
      </c>
      <c r="AD58" s="20" t="str" cm="1">
        <f t="array" ref="AD58">_xlfn.IFS(AC58=0,"Prenovato",AC58=1,"Novato",AC58=2,"Principiante avanzado",AC58=3,"Competente",AC58=4,"Proficiente",AC58=5,"Master")</f>
        <v>Novato</v>
      </c>
      <c r="AE58" s="20" t="str">
        <f t="shared" si="9"/>
        <v>EVALUACIÓN</v>
      </c>
    </row>
    <row r="59" spans="1:31" x14ac:dyDescent="0.25">
      <c r="A59" t="s">
        <v>199</v>
      </c>
      <c r="B59" t="s">
        <v>202</v>
      </c>
      <c r="C59" t="s">
        <v>188</v>
      </c>
      <c r="D59" t="s">
        <v>204</v>
      </c>
      <c r="E59" t="s">
        <v>207</v>
      </c>
      <c r="F59" t="s">
        <v>222</v>
      </c>
      <c r="G59" t="s">
        <v>238</v>
      </c>
      <c r="H59" s="4">
        <v>44562</v>
      </c>
      <c r="I59" s="1">
        <f t="shared" ca="1" si="5"/>
        <v>17</v>
      </c>
      <c r="J59" s="1" t="str">
        <f t="shared" ca="1" si="6"/>
        <v>3. Mayor a 6 meses</v>
      </c>
      <c r="K59" t="str">
        <f t="shared" si="7"/>
        <v>NO</v>
      </c>
      <c r="L59" t="s">
        <v>189</v>
      </c>
      <c r="M59" t="s">
        <v>258</v>
      </c>
      <c r="N59" t="s">
        <v>190</v>
      </c>
      <c r="O59" t="s">
        <v>191</v>
      </c>
      <c r="P59" t="str">
        <f t="shared" si="8"/>
        <v>FERNANDO MIGUEL BARRIG JOPlataforma de soluciones BCPEVALUACIÓN</v>
      </c>
      <c r="Q59" t="str">
        <f>BASE[[#This Row],[NombresCalificado]]&amp;BASE[[#This Row],[TipoEvaluacion]]</f>
        <v>FERNANDO MIGUEL BARRIG JOEVALUACIÓN</v>
      </c>
      <c r="R59">
        <v>3</v>
      </c>
      <c r="S59" t="s">
        <v>5</v>
      </c>
      <c r="T59" t="s">
        <v>21</v>
      </c>
      <c r="U59" s="20">
        <v>1</v>
      </c>
      <c r="V59" s="20" t="str" cm="1">
        <f t="array" ref="V59">_xlfn.IFS(U59=0,"Prenovato",U59=1,"Novato",U59=2,"Principiante avanzado",U59=3,"Competente",U59=4,"Proficiente",U59=5,"Master")</f>
        <v>Novato</v>
      </c>
      <c r="W59" s="20">
        <v>3</v>
      </c>
      <c r="X59" s="20" t="str" cm="1">
        <f t="array" ref="X59">_xlfn.IFS(W59=0,"No evidenciado",W59=1,"Novato",W59=2,"Principiante avanzado",W59=3,"Competente",W59=4,"Proficiente",W59=5,"Master")</f>
        <v>Competente</v>
      </c>
      <c r="Y59" s="20">
        <v>2</v>
      </c>
      <c r="Z59" s="20" t="str" cm="1">
        <f t="array" ref="Z59">_xlfn.IFS(Y59=0,"No evidenciado",Y59=1,"Novato",Y59=2,"Principiante avanzado",Y59=3,"Competente",Y59=4,"Proficiente",Y59=5,"Master")</f>
        <v>Principiante avanzado</v>
      </c>
      <c r="AA59" s="20">
        <v>3</v>
      </c>
      <c r="AB59" s="20" t="str" cm="1">
        <f t="array" ref="AB59">_xlfn.IFS(AA59=0,"No evidenciado",AA59=1,"Novato",AA59=2,"Principiante avanzado",AA59=3,"Competente",AA59=4,"Proficiente",AA59=5,"Master")</f>
        <v>Competente</v>
      </c>
      <c r="AC59" s="20">
        <v>1</v>
      </c>
      <c r="AD59" s="20" t="str" cm="1">
        <f t="array" ref="AD59">_xlfn.IFS(AC59=0,"Prenovato",AC59=1,"Novato",AC59=2,"Principiante avanzado",AC59=3,"Competente",AC59=4,"Proficiente",AC59=5,"Master")</f>
        <v>Novato</v>
      </c>
      <c r="AE59" s="20" t="str">
        <f t="shared" si="9"/>
        <v>EVALUACIÓN</v>
      </c>
    </row>
    <row r="60" spans="1:31" x14ac:dyDescent="0.25">
      <c r="A60" t="s">
        <v>199</v>
      </c>
      <c r="B60" t="s">
        <v>202</v>
      </c>
      <c r="C60" t="s">
        <v>188</v>
      </c>
      <c r="D60" t="s">
        <v>204</v>
      </c>
      <c r="E60" t="s">
        <v>207</v>
      </c>
      <c r="F60" t="s">
        <v>222</v>
      </c>
      <c r="G60" t="s">
        <v>238</v>
      </c>
      <c r="H60" s="4">
        <v>44562</v>
      </c>
      <c r="I60" s="1">
        <f t="shared" ca="1" si="5"/>
        <v>17</v>
      </c>
      <c r="J60" s="1" t="str">
        <f t="shared" ca="1" si="6"/>
        <v>3. Mayor a 6 meses</v>
      </c>
      <c r="K60" t="str">
        <f t="shared" si="7"/>
        <v>NO</v>
      </c>
      <c r="L60" t="s">
        <v>189</v>
      </c>
      <c r="M60" t="s">
        <v>255</v>
      </c>
      <c r="N60" t="s">
        <v>190</v>
      </c>
      <c r="O60" t="s">
        <v>191</v>
      </c>
      <c r="P60" t="str">
        <f t="shared" si="8"/>
        <v>FERNANDO MIGUEL BARRIG JOSoluciones de industriaEVALUACIÓN</v>
      </c>
      <c r="Q60" t="str">
        <f>BASE[[#This Row],[NombresCalificado]]&amp;BASE[[#This Row],[TipoEvaluacion]]</f>
        <v>FERNANDO MIGUEL BARRIG JOEVALUACIÓN</v>
      </c>
      <c r="R60">
        <v>3</v>
      </c>
      <c r="S60" t="s">
        <v>5</v>
      </c>
      <c r="T60" t="s">
        <v>21</v>
      </c>
      <c r="U60" s="20">
        <v>1</v>
      </c>
      <c r="V60" s="20" t="str" cm="1">
        <f t="array" ref="V60">_xlfn.IFS(U60=0,"Prenovato",U60=1,"Novato",U60=2,"Principiante avanzado",U60=3,"Competente",U60=4,"Proficiente",U60=5,"Master")</f>
        <v>Novato</v>
      </c>
      <c r="W60" s="20">
        <v>3</v>
      </c>
      <c r="X60" s="20" t="str" cm="1">
        <f t="array" ref="X60">_xlfn.IFS(W60=0,"No evidenciado",W60=1,"Novato",W60=2,"Principiante avanzado",W60=3,"Competente",W60=4,"Proficiente",W60=5,"Master")</f>
        <v>Competente</v>
      </c>
      <c r="Y60" s="20">
        <v>2</v>
      </c>
      <c r="Z60" s="20" t="str" cm="1">
        <f t="array" ref="Z60">_xlfn.IFS(Y60=0,"No evidenciado",Y60=1,"Novato",Y60=2,"Principiante avanzado",Y60=3,"Competente",Y60=4,"Proficiente",Y60=5,"Master")</f>
        <v>Principiante avanzado</v>
      </c>
      <c r="AA60" s="20">
        <v>3</v>
      </c>
      <c r="AB60" s="20" t="str" cm="1">
        <f t="array" ref="AB60">_xlfn.IFS(AA60=0,"No evidenciado",AA60=1,"Novato",AA60=2,"Principiante avanzado",AA60=3,"Competente",AA60=4,"Proficiente",AA60=5,"Master")</f>
        <v>Competente</v>
      </c>
      <c r="AC60" s="20">
        <v>1</v>
      </c>
      <c r="AD60" s="20" t="str" cm="1">
        <f t="array" ref="AD60">_xlfn.IFS(AC60=0,"Prenovato",AC60=1,"Novato",AC60=2,"Principiante avanzado",AC60=3,"Competente",AC60=4,"Proficiente",AC60=5,"Master")</f>
        <v>Novato</v>
      </c>
      <c r="AE60" s="20" t="str">
        <f t="shared" si="9"/>
        <v>EVALUACIÓN</v>
      </c>
    </row>
    <row r="61" spans="1:31" x14ac:dyDescent="0.25">
      <c r="A61" t="s">
        <v>199</v>
      </c>
      <c r="B61" t="s">
        <v>202</v>
      </c>
      <c r="C61" t="s">
        <v>188</v>
      </c>
      <c r="D61" t="s">
        <v>204</v>
      </c>
      <c r="E61" t="s">
        <v>207</v>
      </c>
      <c r="F61" t="s">
        <v>222</v>
      </c>
      <c r="G61" t="s">
        <v>238</v>
      </c>
      <c r="H61" s="4">
        <v>44562</v>
      </c>
      <c r="I61" s="1">
        <f t="shared" ca="1" si="5"/>
        <v>17</v>
      </c>
      <c r="J61" s="1" t="str">
        <f t="shared" ca="1" si="6"/>
        <v>3. Mayor a 6 meses</v>
      </c>
      <c r="K61" t="str">
        <f t="shared" si="7"/>
        <v>NO</v>
      </c>
      <c r="L61" t="s">
        <v>189</v>
      </c>
      <c r="M61" t="s">
        <v>259</v>
      </c>
      <c r="N61" t="s">
        <v>190</v>
      </c>
      <c r="O61" t="s">
        <v>191</v>
      </c>
      <c r="P61" t="str">
        <f t="shared" si="8"/>
        <v>FERNANDO MIGUEL BARRIG JOArquitectura de datos BCPEVALUACIÓN</v>
      </c>
      <c r="Q61" t="str">
        <f>BASE[[#This Row],[NombresCalificado]]&amp;BASE[[#This Row],[TipoEvaluacion]]</f>
        <v>FERNANDO MIGUEL BARRIG JOEVALUACIÓN</v>
      </c>
      <c r="R61">
        <v>3</v>
      </c>
      <c r="S61" t="s">
        <v>5</v>
      </c>
      <c r="T61" t="s">
        <v>21</v>
      </c>
      <c r="U61" s="20">
        <v>1</v>
      </c>
      <c r="V61" s="20" t="str" cm="1">
        <f t="array" ref="V61">_xlfn.IFS(U61=0,"Prenovato",U61=1,"Novato",U61=2,"Principiante avanzado",U61=3,"Competente",U61=4,"Proficiente",U61=5,"Master")</f>
        <v>Novato</v>
      </c>
      <c r="W61" s="20">
        <v>3</v>
      </c>
      <c r="X61" s="20" t="str" cm="1">
        <f t="array" ref="X61">_xlfn.IFS(W61=0,"No evidenciado",W61=1,"Novato",W61=2,"Principiante avanzado",W61=3,"Competente",W61=4,"Proficiente",W61=5,"Master")</f>
        <v>Competente</v>
      </c>
      <c r="Y61" s="20">
        <v>2</v>
      </c>
      <c r="Z61" s="20" t="str" cm="1">
        <f t="array" ref="Z61">_xlfn.IFS(Y61=0,"No evidenciado",Y61=1,"Novato",Y61=2,"Principiante avanzado",Y61=3,"Competente",Y61=4,"Proficiente",Y61=5,"Master")</f>
        <v>Principiante avanzado</v>
      </c>
      <c r="AA61" s="20">
        <v>3</v>
      </c>
      <c r="AB61" s="20" t="str" cm="1">
        <f t="array" ref="AB61">_xlfn.IFS(AA61=0,"No evidenciado",AA61=1,"Novato",AA61=2,"Principiante avanzado",AA61=3,"Competente",AA61=4,"Proficiente",AA61=5,"Master")</f>
        <v>Competente</v>
      </c>
      <c r="AC61" s="20">
        <v>1</v>
      </c>
      <c r="AD61" s="20" t="str" cm="1">
        <f t="array" ref="AD61">_xlfn.IFS(AC61=0,"Prenovato",AC61=1,"Novato",AC61=2,"Principiante avanzado",AC61=3,"Competente",AC61=4,"Proficiente",AC61=5,"Master")</f>
        <v>Novato</v>
      </c>
      <c r="AE61" s="20" t="str">
        <f t="shared" si="9"/>
        <v>EVALUACIÓN</v>
      </c>
    </row>
    <row r="62" spans="1:31" x14ac:dyDescent="0.25">
      <c r="A62" t="s">
        <v>199</v>
      </c>
      <c r="B62" t="s">
        <v>202</v>
      </c>
      <c r="C62" t="s">
        <v>188</v>
      </c>
      <c r="D62" t="s">
        <v>204</v>
      </c>
      <c r="E62" t="s">
        <v>207</v>
      </c>
      <c r="F62" t="s">
        <v>222</v>
      </c>
      <c r="G62" t="s">
        <v>238</v>
      </c>
      <c r="H62" s="4">
        <v>44562</v>
      </c>
      <c r="I62" s="1">
        <f t="shared" ca="1" si="5"/>
        <v>17</v>
      </c>
      <c r="J62" s="1" t="str">
        <f t="shared" ca="1" si="6"/>
        <v>3. Mayor a 6 meses</v>
      </c>
      <c r="K62" t="str">
        <f t="shared" si="7"/>
        <v>NO</v>
      </c>
      <c r="L62" t="s">
        <v>189</v>
      </c>
      <c r="M62" t="s">
        <v>256</v>
      </c>
      <c r="N62" t="s">
        <v>191</v>
      </c>
      <c r="O62" t="s">
        <v>191</v>
      </c>
      <c r="P62" t="str">
        <f t="shared" si="8"/>
        <v>FERNANDO MIGUEL BARRIG JOPatrones de arquitectura tecnológicaEVALUACIÓN</v>
      </c>
      <c r="Q62" t="str">
        <f>BASE[[#This Row],[NombresCalificado]]&amp;BASE[[#This Row],[TipoEvaluacion]]</f>
        <v>FERNANDO MIGUEL BARRIG JOEVALUACIÓN</v>
      </c>
      <c r="R62">
        <v>3</v>
      </c>
      <c r="S62" t="s">
        <v>5</v>
      </c>
      <c r="T62" t="s">
        <v>21</v>
      </c>
      <c r="U62" s="20">
        <v>1</v>
      </c>
      <c r="V62" s="20" t="str" cm="1">
        <f t="array" ref="V62">_xlfn.IFS(U62=0,"Prenovato",U62=1,"Novato",U62=2,"Principiante avanzado",U62=3,"Competente",U62=4,"Proficiente",U62=5,"Master")</f>
        <v>Novato</v>
      </c>
      <c r="W62" s="20">
        <v>3</v>
      </c>
      <c r="X62" s="20" t="str" cm="1">
        <f t="array" ref="X62">_xlfn.IFS(W62=0,"No evidenciado",W62=1,"Novato",W62=2,"Principiante avanzado",W62=3,"Competente",W62=4,"Proficiente",W62=5,"Master")</f>
        <v>Competente</v>
      </c>
      <c r="Y62" s="20">
        <v>2</v>
      </c>
      <c r="Z62" s="20" t="str" cm="1">
        <f t="array" ref="Z62">_xlfn.IFS(Y62=0,"No evidenciado",Y62=1,"Novato",Y62=2,"Principiante avanzado",Y62=3,"Competente",Y62=4,"Proficiente",Y62=5,"Master")</f>
        <v>Principiante avanzado</v>
      </c>
      <c r="AA62" s="20">
        <v>3</v>
      </c>
      <c r="AB62" s="20" t="str" cm="1">
        <f t="array" ref="AB62">_xlfn.IFS(AA62=0,"No evidenciado",AA62=1,"Novato",AA62=2,"Principiante avanzado",AA62=3,"Competente",AA62=4,"Proficiente",AA62=5,"Master")</f>
        <v>Competente</v>
      </c>
      <c r="AC62" s="20">
        <v>1</v>
      </c>
      <c r="AD62" s="20" t="str" cm="1">
        <f t="array" ref="AD62">_xlfn.IFS(AC62=0,"Prenovato",AC62=1,"Novato",AC62=2,"Principiante avanzado",AC62=3,"Competente",AC62=4,"Proficiente",AC62=5,"Master")</f>
        <v>Novato</v>
      </c>
      <c r="AE62" s="20" t="str">
        <f t="shared" si="9"/>
        <v>EVALUACIÓN</v>
      </c>
    </row>
    <row r="63" spans="1:31" x14ac:dyDescent="0.25">
      <c r="A63" t="s">
        <v>199</v>
      </c>
      <c r="B63" t="s">
        <v>202</v>
      </c>
      <c r="C63" t="s">
        <v>188</v>
      </c>
      <c r="D63" t="s">
        <v>204</v>
      </c>
      <c r="E63" t="s">
        <v>207</v>
      </c>
      <c r="F63" t="s">
        <v>222</v>
      </c>
      <c r="G63" t="s">
        <v>238</v>
      </c>
      <c r="H63" s="4">
        <v>44562</v>
      </c>
      <c r="I63" s="1">
        <f t="shared" ca="1" si="5"/>
        <v>17</v>
      </c>
      <c r="J63" s="1" t="str">
        <f t="shared" ca="1" si="6"/>
        <v>3. Mayor a 6 meses</v>
      </c>
      <c r="K63" t="str">
        <f t="shared" si="7"/>
        <v>NO</v>
      </c>
      <c r="L63" t="s">
        <v>189</v>
      </c>
      <c r="M63" t="s">
        <v>265</v>
      </c>
      <c r="N63" t="s">
        <v>191</v>
      </c>
      <c r="O63" t="s">
        <v>191</v>
      </c>
      <c r="P63" t="str">
        <f t="shared" si="8"/>
        <v>FERNANDO MIGUEL BARRIG JOPrincipios de seguridadEVALUACIÓN</v>
      </c>
      <c r="Q63" t="str">
        <f>BASE[[#This Row],[NombresCalificado]]&amp;BASE[[#This Row],[TipoEvaluacion]]</f>
        <v>FERNANDO MIGUEL BARRIG JOEVALUACIÓN</v>
      </c>
      <c r="R63">
        <v>2</v>
      </c>
      <c r="S63" t="s">
        <v>4</v>
      </c>
      <c r="T63" t="s">
        <v>21</v>
      </c>
      <c r="U63" s="20">
        <v>1</v>
      </c>
      <c r="V63" s="20" t="str" cm="1">
        <f t="array" ref="V63">_xlfn.IFS(U63=0,"Prenovato",U63=1,"Novato",U63=2,"Principiante avanzado",U63=3,"Competente",U63=4,"Proficiente",U63=5,"Master")</f>
        <v>Novato</v>
      </c>
      <c r="W63" s="20">
        <v>3</v>
      </c>
      <c r="X63" s="20" t="str" cm="1">
        <f t="array" ref="X63">_xlfn.IFS(W63=0,"No evidenciado",W63=1,"Novato",W63=2,"Principiante avanzado",W63=3,"Competente",W63=4,"Proficiente",W63=5,"Master")</f>
        <v>Competente</v>
      </c>
      <c r="Y63" s="20">
        <v>2</v>
      </c>
      <c r="Z63" s="20" t="str" cm="1">
        <f t="array" ref="Z63">_xlfn.IFS(Y63=0,"No evidenciado",Y63=1,"Novato",Y63=2,"Principiante avanzado",Y63=3,"Competente",Y63=4,"Proficiente",Y63=5,"Master")</f>
        <v>Principiante avanzado</v>
      </c>
      <c r="AA63" s="20">
        <v>3</v>
      </c>
      <c r="AB63" s="20" t="str" cm="1">
        <f t="array" ref="AB63">_xlfn.IFS(AA63=0,"No evidenciado",AA63=1,"Novato",AA63=2,"Principiante avanzado",AA63=3,"Competente",AA63=4,"Proficiente",AA63=5,"Master")</f>
        <v>Competente</v>
      </c>
      <c r="AC63" s="20">
        <v>1</v>
      </c>
      <c r="AD63" s="20" t="str" cm="1">
        <f t="array" ref="AD63">_xlfn.IFS(AC63=0,"Prenovato",AC63=1,"Novato",AC63=2,"Principiante avanzado",AC63=3,"Competente",AC63=4,"Proficiente",AC63=5,"Master")</f>
        <v>Novato</v>
      </c>
      <c r="AE63" s="20" t="str">
        <f t="shared" si="9"/>
        <v>EVALUACIÓN</v>
      </c>
    </row>
    <row r="64" spans="1:31" x14ac:dyDescent="0.25">
      <c r="A64" t="s">
        <v>199</v>
      </c>
      <c r="B64" t="s">
        <v>202</v>
      </c>
      <c r="C64" t="s">
        <v>188</v>
      </c>
      <c r="D64" t="s">
        <v>204</v>
      </c>
      <c r="E64" t="s">
        <v>207</v>
      </c>
      <c r="F64" t="s">
        <v>222</v>
      </c>
      <c r="G64" t="s">
        <v>238</v>
      </c>
      <c r="H64" s="4">
        <v>44562</v>
      </c>
      <c r="I64" s="1">
        <f t="shared" ca="1" si="5"/>
        <v>17</v>
      </c>
      <c r="J64" s="1" t="str">
        <f t="shared" ca="1" si="6"/>
        <v>3. Mayor a 6 meses</v>
      </c>
      <c r="K64" t="str">
        <f t="shared" si="7"/>
        <v>NO</v>
      </c>
      <c r="L64" t="s">
        <v>189</v>
      </c>
      <c r="M64" t="s">
        <v>254</v>
      </c>
      <c r="N64" t="s">
        <v>31</v>
      </c>
      <c r="O64" t="s">
        <v>31</v>
      </c>
      <c r="P64" t="str">
        <f t="shared" si="8"/>
        <v>FERNANDO MIGUEL BARRIG JOModelos BancariosEVALUACIÓN</v>
      </c>
      <c r="Q64" t="str">
        <f>BASE[[#This Row],[NombresCalificado]]&amp;BASE[[#This Row],[TipoEvaluacion]]</f>
        <v>FERNANDO MIGUEL BARRIG JOEVALUACIÓN</v>
      </c>
      <c r="R64">
        <v>2</v>
      </c>
      <c r="S64" t="s">
        <v>4</v>
      </c>
      <c r="T64" t="s">
        <v>21</v>
      </c>
      <c r="U64" s="20">
        <v>1</v>
      </c>
      <c r="V64" s="20" t="str" cm="1">
        <f t="array" ref="V64">_xlfn.IFS(U64=0,"Prenovato",U64=1,"Novato",U64=2,"Principiante avanzado",U64=3,"Competente",U64=4,"Proficiente",U64=5,"Master")</f>
        <v>Novato</v>
      </c>
      <c r="W64" s="20">
        <v>3</v>
      </c>
      <c r="X64" s="20" t="str" cm="1">
        <f t="array" ref="X64">_xlfn.IFS(W64=0,"No evidenciado",W64=1,"Novato",W64=2,"Principiante avanzado",W64=3,"Competente",W64=4,"Proficiente",W64=5,"Master")</f>
        <v>Competente</v>
      </c>
      <c r="Y64" s="20">
        <v>2</v>
      </c>
      <c r="Z64" s="20" t="str" cm="1">
        <f t="array" ref="Z64">_xlfn.IFS(Y64=0,"No evidenciado",Y64=1,"Novato",Y64=2,"Principiante avanzado",Y64=3,"Competente",Y64=4,"Proficiente",Y64=5,"Master")</f>
        <v>Principiante avanzado</v>
      </c>
      <c r="AA64" s="20">
        <v>3</v>
      </c>
      <c r="AB64" s="20" t="str" cm="1">
        <f t="array" ref="AB64">_xlfn.IFS(AA64=0,"No evidenciado",AA64=1,"Novato",AA64=2,"Principiante avanzado",AA64=3,"Competente",AA64=4,"Proficiente",AA64=5,"Master")</f>
        <v>Competente</v>
      </c>
      <c r="AC64" s="20">
        <v>1</v>
      </c>
      <c r="AD64" s="20" t="str" cm="1">
        <f t="array" ref="AD64">_xlfn.IFS(AC64=0,"Prenovato",AC64=1,"Novato",AC64=2,"Principiante avanzado",AC64=3,"Competente",AC64=4,"Proficiente",AC64=5,"Master")</f>
        <v>Novato</v>
      </c>
      <c r="AE64" s="20" t="str">
        <f t="shared" si="9"/>
        <v>EVALUACIÓN</v>
      </c>
    </row>
    <row r="65" spans="1:31" x14ac:dyDescent="0.25">
      <c r="A65" t="s">
        <v>199</v>
      </c>
      <c r="B65" t="s">
        <v>202</v>
      </c>
      <c r="C65" t="s">
        <v>188</v>
      </c>
      <c r="D65" t="s">
        <v>204</v>
      </c>
      <c r="E65" t="s">
        <v>207</v>
      </c>
      <c r="F65" t="s">
        <v>222</v>
      </c>
      <c r="G65" t="s">
        <v>238</v>
      </c>
      <c r="H65" s="4">
        <v>44562</v>
      </c>
      <c r="I65" s="1">
        <f t="shared" ca="1" si="5"/>
        <v>17</v>
      </c>
      <c r="J65" s="1" t="str">
        <f t="shared" ca="1" si="6"/>
        <v>3. Mayor a 6 meses</v>
      </c>
      <c r="K65" t="str">
        <f t="shared" si="7"/>
        <v>NO</v>
      </c>
      <c r="L65" t="s">
        <v>189</v>
      </c>
      <c r="M65" t="s">
        <v>266</v>
      </c>
      <c r="N65" t="s">
        <v>31</v>
      </c>
      <c r="O65" t="s">
        <v>31</v>
      </c>
      <c r="P65" t="str">
        <f t="shared" si="8"/>
        <v>FERNANDO MIGUEL BARRIG JOInnovaciónEVALUACIÓN</v>
      </c>
      <c r="Q65" t="str">
        <f>BASE[[#This Row],[NombresCalificado]]&amp;BASE[[#This Row],[TipoEvaluacion]]</f>
        <v>FERNANDO MIGUEL BARRIG JOEVALUACIÓN</v>
      </c>
      <c r="R65">
        <v>2</v>
      </c>
      <c r="S65" t="s">
        <v>4</v>
      </c>
      <c r="T65" t="s">
        <v>21</v>
      </c>
      <c r="U65" s="20">
        <v>1</v>
      </c>
      <c r="V65" s="20" t="str" cm="1">
        <f t="array" ref="V65">_xlfn.IFS(U65=0,"Prenovato",U65=1,"Novato",U65=2,"Principiante avanzado",U65=3,"Competente",U65=4,"Proficiente",U65=5,"Master")</f>
        <v>Novato</v>
      </c>
      <c r="W65" s="20">
        <v>3</v>
      </c>
      <c r="X65" s="20" t="str" cm="1">
        <f t="array" ref="X65">_xlfn.IFS(W65=0,"No evidenciado",W65=1,"Novato",W65=2,"Principiante avanzado",W65=3,"Competente",W65=4,"Proficiente",W65=5,"Master")</f>
        <v>Competente</v>
      </c>
      <c r="Y65" s="20">
        <v>2</v>
      </c>
      <c r="Z65" s="20" t="str" cm="1">
        <f t="array" ref="Z65">_xlfn.IFS(Y65=0,"No evidenciado",Y65=1,"Novato",Y65=2,"Principiante avanzado",Y65=3,"Competente",Y65=4,"Proficiente",Y65=5,"Master")</f>
        <v>Principiante avanzado</v>
      </c>
      <c r="AA65" s="20">
        <v>3</v>
      </c>
      <c r="AB65" s="20" t="str" cm="1">
        <f t="array" ref="AB65">_xlfn.IFS(AA65=0,"No evidenciado",AA65=1,"Novato",AA65=2,"Principiante avanzado",AA65=3,"Competente",AA65=4,"Proficiente",AA65=5,"Master")</f>
        <v>Competente</v>
      </c>
      <c r="AC65" s="20">
        <v>1</v>
      </c>
      <c r="AD65" s="20" t="str" cm="1">
        <f t="array" ref="AD65">_xlfn.IFS(AC65=0,"Prenovato",AC65=1,"Novato",AC65=2,"Principiante avanzado",AC65=3,"Competente",AC65=4,"Proficiente",AC65=5,"Master")</f>
        <v>Novato</v>
      </c>
      <c r="AE65" s="20" t="str">
        <f t="shared" si="9"/>
        <v>EVALUACIÓN</v>
      </c>
    </row>
    <row r="66" spans="1:31" x14ac:dyDescent="0.25">
      <c r="A66" t="s">
        <v>199</v>
      </c>
      <c r="B66" t="s">
        <v>202</v>
      </c>
      <c r="C66" t="s">
        <v>188</v>
      </c>
      <c r="D66" t="s">
        <v>204</v>
      </c>
      <c r="E66" t="s">
        <v>207</v>
      </c>
      <c r="F66" t="s">
        <v>222</v>
      </c>
      <c r="G66" t="s">
        <v>238</v>
      </c>
      <c r="H66" s="4">
        <v>44562</v>
      </c>
      <c r="I66" s="1">
        <f t="shared" ca="1" si="5"/>
        <v>17</v>
      </c>
      <c r="J66" s="1" t="str">
        <f t="shared" ca="1" si="6"/>
        <v>3. Mayor a 6 meses</v>
      </c>
      <c r="K66" t="str">
        <f t="shared" si="7"/>
        <v>NO</v>
      </c>
      <c r="L66" t="s">
        <v>189</v>
      </c>
      <c r="M66" t="s">
        <v>252</v>
      </c>
      <c r="N66" t="s">
        <v>191</v>
      </c>
      <c r="O66" t="s">
        <v>191</v>
      </c>
      <c r="P66" t="str">
        <f t="shared" si="8"/>
        <v>FERNANDO MIGUEL BARRIG JOCloudEVALUACIÓN</v>
      </c>
      <c r="Q66" t="str">
        <f>BASE[[#This Row],[NombresCalificado]]&amp;BASE[[#This Row],[TipoEvaluacion]]</f>
        <v>FERNANDO MIGUEL BARRIG JOEVALUACIÓN</v>
      </c>
      <c r="R66">
        <v>1</v>
      </c>
      <c r="S66" t="s">
        <v>6</v>
      </c>
      <c r="T66" t="s">
        <v>21</v>
      </c>
      <c r="U66" s="20">
        <v>1</v>
      </c>
      <c r="V66" s="20" t="str" cm="1">
        <f t="array" ref="V66">_xlfn.IFS(U66=0,"Prenovato",U66=1,"Novato",U66=2,"Principiante avanzado",U66=3,"Competente",U66=4,"Proficiente",U66=5,"Master")</f>
        <v>Novato</v>
      </c>
      <c r="W66" s="20">
        <v>3</v>
      </c>
      <c r="X66" s="20" t="str" cm="1">
        <f t="array" ref="X66">_xlfn.IFS(W66=0,"No evidenciado",W66=1,"Novato",W66=2,"Principiante avanzado",W66=3,"Competente",W66=4,"Proficiente",W66=5,"Master")</f>
        <v>Competente</v>
      </c>
      <c r="Y66" s="20">
        <v>2</v>
      </c>
      <c r="Z66" s="20" t="str" cm="1">
        <f t="array" ref="Z66">_xlfn.IFS(Y66=0,"No evidenciado",Y66=1,"Novato",Y66=2,"Principiante avanzado",Y66=3,"Competente",Y66=4,"Proficiente",Y66=5,"Master")</f>
        <v>Principiante avanzado</v>
      </c>
      <c r="AA66" s="20">
        <v>3</v>
      </c>
      <c r="AB66" s="20" t="str" cm="1">
        <f t="array" ref="AB66">_xlfn.IFS(AA66=0,"No evidenciado",AA66=1,"Novato",AA66=2,"Principiante avanzado",AA66=3,"Competente",AA66=4,"Proficiente",AA66=5,"Master")</f>
        <v>Competente</v>
      </c>
      <c r="AC66" s="20">
        <v>1</v>
      </c>
      <c r="AD66" s="20" t="str" cm="1">
        <f t="array" ref="AD66">_xlfn.IFS(AC66=0,"Prenovato",AC66=1,"Novato",AC66=2,"Principiante avanzado",AC66=3,"Competente",AC66=4,"Proficiente",AC66=5,"Master")</f>
        <v>Novato</v>
      </c>
      <c r="AE66" s="20" t="str">
        <f t="shared" si="9"/>
        <v>EVALUACIÓN</v>
      </c>
    </row>
    <row r="67" spans="1:31" x14ac:dyDescent="0.25">
      <c r="A67" t="s">
        <v>199</v>
      </c>
      <c r="B67" t="s">
        <v>202</v>
      </c>
      <c r="C67" t="s">
        <v>188</v>
      </c>
      <c r="D67" t="s">
        <v>204</v>
      </c>
      <c r="E67" t="s">
        <v>207</v>
      </c>
      <c r="F67" t="s">
        <v>222</v>
      </c>
      <c r="G67" t="s">
        <v>238</v>
      </c>
      <c r="H67" s="4">
        <v>44562</v>
      </c>
      <c r="I67" s="1">
        <f t="shared" ca="1" si="5"/>
        <v>17</v>
      </c>
      <c r="J67" s="1" t="str">
        <f t="shared" ca="1" si="6"/>
        <v>3. Mayor a 6 meses</v>
      </c>
      <c r="K67" t="str">
        <f t="shared" si="7"/>
        <v>NO</v>
      </c>
      <c r="L67" t="s">
        <v>189</v>
      </c>
      <c r="M67" t="s">
        <v>267</v>
      </c>
      <c r="N67" t="s">
        <v>190</v>
      </c>
      <c r="O67" t="s">
        <v>191</v>
      </c>
      <c r="P67" t="str">
        <f t="shared" si="8"/>
        <v>FERNANDO MIGUEL BARRIG JOStory TellingEVALUACIÓN</v>
      </c>
      <c r="Q67" t="str">
        <f>BASE[[#This Row],[NombresCalificado]]&amp;BASE[[#This Row],[TipoEvaluacion]]</f>
        <v>FERNANDO MIGUEL BARRIG JOEVALUACIÓN</v>
      </c>
      <c r="R67">
        <v>2</v>
      </c>
      <c r="S67" t="s">
        <v>4</v>
      </c>
      <c r="T67" t="s">
        <v>21</v>
      </c>
      <c r="U67" s="20">
        <v>1</v>
      </c>
      <c r="V67" s="20" t="str" cm="1">
        <f t="array" ref="V67">_xlfn.IFS(U67=0,"Prenovato",U67=1,"Novato",U67=2,"Principiante avanzado",U67=3,"Competente",U67=4,"Proficiente",U67=5,"Master")</f>
        <v>Novato</v>
      </c>
      <c r="W67" s="20">
        <v>3</v>
      </c>
      <c r="X67" s="20" t="str" cm="1">
        <f t="array" ref="X67">_xlfn.IFS(W67=0,"No evidenciado",W67=1,"Novato",W67=2,"Principiante avanzado",W67=3,"Competente",W67=4,"Proficiente",W67=5,"Master")</f>
        <v>Competente</v>
      </c>
      <c r="Y67" s="20">
        <v>2</v>
      </c>
      <c r="Z67" s="20" t="str" cm="1">
        <f t="array" ref="Z67">_xlfn.IFS(Y67=0,"No evidenciado",Y67=1,"Novato",Y67=2,"Principiante avanzado",Y67=3,"Competente",Y67=4,"Proficiente",Y67=5,"Master")</f>
        <v>Principiante avanzado</v>
      </c>
      <c r="AA67" s="20">
        <v>3</v>
      </c>
      <c r="AB67" s="20" t="str" cm="1">
        <f t="array" ref="AB67">_xlfn.IFS(AA67=0,"No evidenciado",AA67=1,"Novato",AA67=2,"Principiante avanzado",AA67=3,"Competente",AA67=4,"Proficiente",AA67=5,"Master")</f>
        <v>Competente</v>
      </c>
      <c r="AC67" s="20">
        <v>1</v>
      </c>
      <c r="AD67" s="20" t="str" cm="1">
        <f t="array" ref="AD67">_xlfn.IFS(AC67=0,"Prenovato",AC67=1,"Novato",AC67=2,"Principiante avanzado",AC67=3,"Competente",AC67=4,"Proficiente",AC67=5,"Master")</f>
        <v>Novato</v>
      </c>
      <c r="AE67" s="20" t="str">
        <f t="shared" si="9"/>
        <v>EVALUACIÓN</v>
      </c>
    </row>
    <row r="68" spans="1:31" x14ac:dyDescent="0.25">
      <c r="A68" t="s">
        <v>199</v>
      </c>
      <c r="B68" t="s">
        <v>202</v>
      </c>
      <c r="C68" t="s">
        <v>188</v>
      </c>
      <c r="D68" t="s">
        <v>204</v>
      </c>
      <c r="E68" t="s">
        <v>207</v>
      </c>
      <c r="F68" t="s">
        <v>222</v>
      </c>
      <c r="G68" t="s">
        <v>238</v>
      </c>
      <c r="H68" s="4">
        <v>44562</v>
      </c>
      <c r="I68" s="1">
        <f t="shared" ca="1" si="5"/>
        <v>17</v>
      </c>
      <c r="J68" s="1" t="str">
        <f t="shared" ca="1" si="6"/>
        <v>3. Mayor a 6 meses</v>
      </c>
      <c r="K68" t="str">
        <f t="shared" si="7"/>
        <v>NO</v>
      </c>
      <c r="L68" t="s">
        <v>189</v>
      </c>
      <c r="M68" t="s">
        <v>268</v>
      </c>
      <c r="N68" t="s">
        <v>190</v>
      </c>
      <c r="O68" t="s">
        <v>191</v>
      </c>
      <c r="P68" t="str">
        <f t="shared" si="8"/>
        <v>FERNANDO MIGUEL BARRIG JOCaptura de valorEVALUACIÓN</v>
      </c>
      <c r="Q68" t="str">
        <f>BASE[[#This Row],[NombresCalificado]]&amp;BASE[[#This Row],[TipoEvaluacion]]</f>
        <v>FERNANDO MIGUEL BARRIG JOEVALUACIÓN</v>
      </c>
      <c r="R68">
        <v>2</v>
      </c>
      <c r="S68" t="s">
        <v>4</v>
      </c>
      <c r="T68" t="s">
        <v>21</v>
      </c>
      <c r="U68" s="20">
        <v>1</v>
      </c>
      <c r="V68" s="20" t="str" cm="1">
        <f t="array" ref="V68">_xlfn.IFS(U68=0,"Prenovato",U68=1,"Novato",U68=2,"Principiante avanzado",U68=3,"Competente",U68=4,"Proficiente",U68=5,"Master")</f>
        <v>Novato</v>
      </c>
      <c r="W68" s="20">
        <v>3</v>
      </c>
      <c r="X68" s="20" t="str" cm="1">
        <f t="array" ref="X68">_xlfn.IFS(W68=0,"No evidenciado",W68=1,"Novato",W68=2,"Principiante avanzado",W68=3,"Competente",W68=4,"Proficiente",W68=5,"Master")</f>
        <v>Competente</v>
      </c>
      <c r="Y68" s="20">
        <v>2</v>
      </c>
      <c r="Z68" s="20" t="str" cm="1">
        <f t="array" ref="Z68">_xlfn.IFS(Y68=0,"No evidenciado",Y68=1,"Novato",Y68=2,"Principiante avanzado",Y68=3,"Competente",Y68=4,"Proficiente",Y68=5,"Master")</f>
        <v>Principiante avanzado</v>
      </c>
      <c r="AA68" s="20">
        <v>3</v>
      </c>
      <c r="AB68" s="20" t="str" cm="1">
        <f t="array" ref="AB68">_xlfn.IFS(AA68=0,"No evidenciado",AA68=1,"Novato",AA68=2,"Principiante avanzado",AA68=3,"Competente",AA68=4,"Proficiente",AA68=5,"Master")</f>
        <v>Competente</v>
      </c>
      <c r="AC68" s="20">
        <v>1</v>
      </c>
      <c r="AD68" s="20" t="str" cm="1">
        <f t="array" ref="AD68">_xlfn.IFS(AC68=0,"Prenovato",AC68=1,"Novato",AC68=2,"Principiante avanzado",AC68=3,"Competente",AC68=4,"Proficiente",AC68=5,"Master")</f>
        <v>Novato</v>
      </c>
      <c r="AE68" s="20" t="str">
        <f t="shared" si="9"/>
        <v>EVALUACIÓN</v>
      </c>
    </row>
    <row r="69" spans="1:31" x14ac:dyDescent="0.25">
      <c r="A69" t="s">
        <v>199</v>
      </c>
      <c r="B69" t="s">
        <v>202</v>
      </c>
      <c r="C69" t="s">
        <v>188</v>
      </c>
      <c r="D69" t="s">
        <v>204</v>
      </c>
      <c r="E69" t="s">
        <v>207</v>
      </c>
      <c r="F69" t="s">
        <v>222</v>
      </c>
      <c r="G69" t="s">
        <v>238</v>
      </c>
      <c r="H69" s="4">
        <v>44562</v>
      </c>
      <c r="I69" s="1">
        <f t="shared" ca="1" si="5"/>
        <v>17</v>
      </c>
      <c r="J69" s="1" t="str">
        <f t="shared" ca="1" si="6"/>
        <v>3. Mayor a 6 meses</v>
      </c>
      <c r="K69" t="str">
        <f t="shared" si="7"/>
        <v>NO</v>
      </c>
      <c r="L69" t="s">
        <v>189</v>
      </c>
      <c r="M69" t="s">
        <v>253</v>
      </c>
      <c r="N69" t="s">
        <v>31</v>
      </c>
      <c r="O69" t="s">
        <v>31</v>
      </c>
      <c r="P69" t="str">
        <f t="shared" si="8"/>
        <v>FERNANDO MIGUEL BARRIG JOFrameworks de arquitectura empresarialEVALUACIÓN</v>
      </c>
      <c r="Q69" t="str">
        <f>BASE[[#This Row],[NombresCalificado]]&amp;BASE[[#This Row],[TipoEvaluacion]]</f>
        <v>FERNANDO MIGUEL BARRIG JOEVALUACIÓN</v>
      </c>
      <c r="R69">
        <v>2</v>
      </c>
      <c r="S69" t="s">
        <v>4</v>
      </c>
      <c r="T69" t="s">
        <v>21</v>
      </c>
      <c r="U69" s="20">
        <v>1</v>
      </c>
      <c r="V69" s="20" t="str" cm="1">
        <f t="array" ref="V69">_xlfn.IFS(U69=0,"Prenovato",U69=1,"Novato",U69=2,"Principiante avanzado",U69=3,"Competente",U69=4,"Proficiente",U69=5,"Master")</f>
        <v>Novato</v>
      </c>
      <c r="W69" s="20">
        <v>3</v>
      </c>
      <c r="X69" s="20" t="str" cm="1">
        <f t="array" ref="X69">_xlfn.IFS(W69=0,"No evidenciado",W69=1,"Novato",W69=2,"Principiante avanzado",W69=3,"Competente",W69=4,"Proficiente",W69=5,"Master")</f>
        <v>Competente</v>
      </c>
      <c r="Y69" s="20">
        <v>2</v>
      </c>
      <c r="Z69" s="20" t="str" cm="1">
        <f t="array" ref="Z69">_xlfn.IFS(Y69=0,"No evidenciado",Y69=1,"Novato",Y69=2,"Principiante avanzado",Y69=3,"Competente",Y69=4,"Proficiente",Y69=5,"Master")</f>
        <v>Principiante avanzado</v>
      </c>
      <c r="AA69" s="20">
        <v>3</v>
      </c>
      <c r="AB69" s="20" t="str" cm="1">
        <f t="array" ref="AB69">_xlfn.IFS(AA69=0,"No evidenciado",AA69=1,"Novato",AA69=2,"Principiante avanzado",AA69=3,"Competente",AA69=4,"Proficiente",AA69=5,"Master")</f>
        <v>Competente</v>
      </c>
      <c r="AC69" s="20">
        <v>1</v>
      </c>
      <c r="AD69" s="20" t="str" cm="1">
        <f t="array" ref="AD69">_xlfn.IFS(AC69=0,"Prenovato",AC69=1,"Novato",AC69=2,"Principiante avanzado",AC69=3,"Competente",AC69=4,"Proficiente",AC69=5,"Master")</f>
        <v>Novato</v>
      </c>
      <c r="AE69" s="20" t="str">
        <f t="shared" si="9"/>
        <v>EVALUACIÓN</v>
      </c>
    </row>
    <row r="70" spans="1:31" x14ac:dyDescent="0.25">
      <c r="A70" t="s">
        <v>198</v>
      </c>
      <c r="B70" t="s">
        <v>201</v>
      </c>
      <c r="C70" t="s">
        <v>188</v>
      </c>
      <c r="D70" t="s">
        <v>204</v>
      </c>
      <c r="E70" t="s">
        <v>208</v>
      </c>
      <c r="F70" t="s">
        <v>223</v>
      </c>
      <c r="G70" t="s">
        <v>239</v>
      </c>
      <c r="H70" s="4">
        <v>44780</v>
      </c>
      <c r="I70" s="1">
        <f t="shared" ca="1" si="5"/>
        <v>10</v>
      </c>
      <c r="J70" s="1" t="str">
        <f t="shared" ca="1" si="6"/>
        <v>3. Mayor a 6 meses</v>
      </c>
      <c r="K70" t="str">
        <f t="shared" si="7"/>
        <v>NO</v>
      </c>
      <c r="L70" t="s">
        <v>189</v>
      </c>
      <c r="M70" t="s">
        <v>256</v>
      </c>
      <c r="N70" t="s">
        <v>191</v>
      </c>
      <c r="O70" t="s">
        <v>191</v>
      </c>
      <c r="P70" t="str">
        <f t="shared" si="8"/>
        <v>ROGER BENJAMIN VIGO LUNAPatrones de arquitectura tecnológicaEVALUACIÓN</v>
      </c>
      <c r="Q70" t="str">
        <f>BASE[[#This Row],[NombresCalificado]]&amp;BASE[[#This Row],[TipoEvaluacion]]</f>
        <v>ROGER BENJAMIN VIGO LUNAEVALUACIÓN</v>
      </c>
      <c r="R70">
        <v>3</v>
      </c>
      <c r="S70" t="s">
        <v>5</v>
      </c>
      <c r="T70" t="s">
        <v>21</v>
      </c>
      <c r="U70" s="20">
        <v>2</v>
      </c>
      <c r="V70" s="20" t="str" cm="1">
        <f t="array" ref="V70">_xlfn.IFS(U70=0,"Prenovato",U70=1,"Novato",U70=2,"Principiante avanzado",U70=3,"Competente",U70=4,"Proficiente",U70=5,"Master")</f>
        <v>Principiante avanzado</v>
      </c>
      <c r="W70" s="20">
        <v>3</v>
      </c>
      <c r="X70" s="20" t="str" cm="1">
        <f t="array" ref="X70">_xlfn.IFS(W70=0,"No evidenciado",W70=1,"Novato",W70=2,"Principiante avanzado",W70=3,"Competente",W70=4,"Proficiente",W70=5,"Master")</f>
        <v>Competente</v>
      </c>
      <c r="Y70" s="20">
        <v>2</v>
      </c>
      <c r="Z70" s="20" t="str" cm="1">
        <f t="array" ref="Z70">_xlfn.IFS(Y70=0,"No evidenciado",Y70=1,"Novato",Y70=2,"Principiante avanzado",Y70=3,"Competente",Y70=4,"Proficiente",Y70=5,"Master")</f>
        <v>Principiante avanzado</v>
      </c>
      <c r="AA70" s="20">
        <v>4</v>
      </c>
      <c r="AB70" s="20" t="str" cm="1">
        <f t="array" ref="AB70">_xlfn.IFS(AA70=0,"No evidenciado",AA70=1,"Novato",AA70=2,"Principiante avanzado",AA70=3,"Competente",AA70=4,"Proficiente",AA70=5,"Master")</f>
        <v>Proficiente</v>
      </c>
      <c r="AC70" s="20">
        <v>2</v>
      </c>
      <c r="AD70" s="20" t="str" cm="1">
        <f t="array" ref="AD70">_xlfn.IFS(AC70=0,"Prenovato",AC70=1,"Novato",AC70=2,"Principiante avanzado",AC70=3,"Competente",AC70=4,"Proficiente",AC70=5,"Master")</f>
        <v>Principiante avanzado</v>
      </c>
      <c r="AE70" s="20" t="str">
        <f t="shared" si="9"/>
        <v>EVALUACIÓN</v>
      </c>
    </row>
    <row r="71" spans="1:31" x14ac:dyDescent="0.25">
      <c r="A71" t="s">
        <v>198</v>
      </c>
      <c r="B71" t="s">
        <v>201</v>
      </c>
      <c r="C71" t="s">
        <v>188</v>
      </c>
      <c r="D71" t="s">
        <v>204</v>
      </c>
      <c r="E71" t="s">
        <v>208</v>
      </c>
      <c r="F71" t="s">
        <v>223</v>
      </c>
      <c r="G71" t="s">
        <v>239</v>
      </c>
      <c r="H71" s="4">
        <v>44780</v>
      </c>
      <c r="I71" s="1">
        <f t="shared" ca="1" si="5"/>
        <v>10</v>
      </c>
      <c r="J71" s="1" t="str">
        <f t="shared" ca="1" si="6"/>
        <v>3. Mayor a 6 meses</v>
      </c>
      <c r="K71" t="str">
        <f t="shared" si="7"/>
        <v>NO</v>
      </c>
      <c r="L71" t="s">
        <v>189</v>
      </c>
      <c r="M71" t="s">
        <v>258</v>
      </c>
      <c r="N71" t="s">
        <v>190</v>
      </c>
      <c r="O71" t="s">
        <v>191</v>
      </c>
      <c r="P71" t="str">
        <f t="shared" si="8"/>
        <v>ROGER BENJAMIN VIGO LUNAPlataforma de soluciones BCPEVALUACIÓN</v>
      </c>
      <c r="Q71" t="str">
        <f>BASE[[#This Row],[NombresCalificado]]&amp;BASE[[#This Row],[TipoEvaluacion]]</f>
        <v>ROGER BENJAMIN VIGO LUNAEVALUACIÓN</v>
      </c>
      <c r="R71">
        <v>4</v>
      </c>
      <c r="S71" t="s">
        <v>7</v>
      </c>
      <c r="T71" t="s">
        <v>21</v>
      </c>
      <c r="U71" s="20">
        <v>2</v>
      </c>
      <c r="V71" s="20" t="str" cm="1">
        <f t="array" ref="V71">_xlfn.IFS(U71=0,"Prenovato",U71=1,"Novato",U71=2,"Principiante avanzado",U71=3,"Competente",U71=4,"Proficiente",U71=5,"Master")</f>
        <v>Principiante avanzado</v>
      </c>
      <c r="W71" s="20">
        <v>3</v>
      </c>
      <c r="X71" s="20" t="str" cm="1">
        <f t="array" ref="X71">_xlfn.IFS(W71=0,"No evidenciado",W71=1,"Novato",W71=2,"Principiante avanzado",W71=3,"Competente",W71=4,"Proficiente",W71=5,"Master")</f>
        <v>Competente</v>
      </c>
      <c r="Y71" s="20">
        <v>2</v>
      </c>
      <c r="Z71" s="20" t="str" cm="1">
        <f t="array" ref="Z71">_xlfn.IFS(Y71=0,"No evidenciado",Y71=1,"Novato",Y71=2,"Principiante avanzado",Y71=3,"Competente",Y71=4,"Proficiente",Y71=5,"Master")</f>
        <v>Principiante avanzado</v>
      </c>
      <c r="AA71" s="20">
        <v>4</v>
      </c>
      <c r="AB71" s="20" t="str" cm="1">
        <f t="array" ref="AB71">_xlfn.IFS(AA71=0,"No evidenciado",AA71=1,"Novato",AA71=2,"Principiante avanzado",AA71=3,"Competente",AA71=4,"Proficiente",AA71=5,"Master")</f>
        <v>Proficiente</v>
      </c>
      <c r="AC71" s="20">
        <v>2</v>
      </c>
      <c r="AD71" s="20" t="str" cm="1">
        <f t="array" ref="AD71">_xlfn.IFS(AC71=0,"Prenovato",AC71=1,"Novato",AC71=2,"Principiante avanzado",AC71=3,"Competente",AC71=4,"Proficiente",AC71=5,"Master")</f>
        <v>Principiante avanzado</v>
      </c>
      <c r="AE71" s="20" t="str">
        <f t="shared" si="9"/>
        <v>EVALUACIÓN</v>
      </c>
    </row>
    <row r="72" spans="1:31" x14ac:dyDescent="0.25">
      <c r="A72" t="s">
        <v>198</v>
      </c>
      <c r="B72" t="s">
        <v>201</v>
      </c>
      <c r="C72" t="s">
        <v>188</v>
      </c>
      <c r="D72" t="s">
        <v>204</v>
      </c>
      <c r="E72" t="s">
        <v>208</v>
      </c>
      <c r="F72" t="s">
        <v>223</v>
      </c>
      <c r="G72" t="s">
        <v>239</v>
      </c>
      <c r="H72" s="4">
        <v>44780</v>
      </c>
      <c r="I72" s="1">
        <f t="shared" ca="1" si="5"/>
        <v>10</v>
      </c>
      <c r="J72" s="1" t="str">
        <f t="shared" ca="1" si="6"/>
        <v>3. Mayor a 6 meses</v>
      </c>
      <c r="K72" t="str">
        <f t="shared" si="7"/>
        <v>NO</v>
      </c>
      <c r="L72" t="s">
        <v>189</v>
      </c>
      <c r="M72" t="s">
        <v>255</v>
      </c>
      <c r="N72" t="s">
        <v>190</v>
      </c>
      <c r="O72" t="s">
        <v>191</v>
      </c>
      <c r="P72" t="str">
        <f t="shared" si="8"/>
        <v>ROGER BENJAMIN VIGO LUNASoluciones de industriaEVALUACIÓN</v>
      </c>
      <c r="Q72" t="str">
        <f>BASE[[#This Row],[NombresCalificado]]&amp;BASE[[#This Row],[TipoEvaluacion]]</f>
        <v>ROGER BENJAMIN VIGO LUNAEVALUACIÓN</v>
      </c>
      <c r="R72">
        <v>2</v>
      </c>
      <c r="S72" t="s">
        <v>4</v>
      </c>
      <c r="T72" t="s">
        <v>21</v>
      </c>
      <c r="U72" s="20">
        <v>2</v>
      </c>
      <c r="V72" s="20" t="str" cm="1">
        <f t="array" ref="V72">_xlfn.IFS(U72=0,"Prenovato",U72=1,"Novato",U72=2,"Principiante avanzado",U72=3,"Competente",U72=4,"Proficiente",U72=5,"Master")</f>
        <v>Principiante avanzado</v>
      </c>
      <c r="W72" s="20">
        <v>3</v>
      </c>
      <c r="X72" s="20" t="str" cm="1">
        <f t="array" ref="X72">_xlfn.IFS(W72=0,"No evidenciado",W72=1,"Novato",W72=2,"Principiante avanzado",W72=3,"Competente",W72=4,"Proficiente",W72=5,"Master")</f>
        <v>Competente</v>
      </c>
      <c r="Y72" s="20">
        <v>2</v>
      </c>
      <c r="Z72" s="20" t="str" cm="1">
        <f t="array" ref="Z72">_xlfn.IFS(Y72=0,"No evidenciado",Y72=1,"Novato",Y72=2,"Principiante avanzado",Y72=3,"Competente",Y72=4,"Proficiente",Y72=5,"Master")</f>
        <v>Principiante avanzado</v>
      </c>
      <c r="AA72" s="20">
        <v>4</v>
      </c>
      <c r="AB72" s="20" t="str" cm="1">
        <f t="array" ref="AB72">_xlfn.IFS(AA72=0,"No evidenciado",AA72=1,"Novato",AA72=2,"Principiante avanzado",AA72=3,"Competente",AA72=4,"Proficiente",AA72=5,"Master")</f>
        <v>Proficiente</v>
      </c>
      <c r="AC72" s="20">
        <v>2</v>
      </c>
      <c r="AD72" s="20" t="str" cm="1">
        <f t="array" ref="AD72">_xlfn.IFS(AC72=0,"Prenovato",AC72=1,"Novato",AC72=2,"Principiante avanzado",AC72=3,"Competente",AC72=4,"Proficiente",AC72=5,"Master")</f>
        <v>Principiante avanzado</v>
      </c>
      <c r="AE72" s="20" t="str">
        <f t="shared" si="9"/>
        <v>EVALUACIÓN</v>
      </c>
    </row>
    <row r="73" spans="1:31" x14ac:dyDescent="0.25">
      <c r="A73" t="s">
        <v>198</v>
      </c>
      <c r="B73" t="s">
        <v>201</v>
      </c>
      <c r="C73" t="s">
        <v>188</v>
      </c>
      <c r="D73" t="s">
        <v>204</v>
      </c>
      <c r="E73" t="s">
        <v>208</v>
      </c>
      <c r="F73" t="s">
        <v>223</v>
      </c>
      <c r="G73" t="s">
        <v>239</v>
      </c>
      <c r="H73" s="4">
        <v>44780</v>
      </c>
      <c r="I73" s="1">
        <f t="shared" ca="1" si="5"/>
        <v>10</v>
      </c>
      <c r="J73" s="1" t="str">
        <f t="shared" ca="1" si="6"/>
        <v>3. Mayor a 6 meses</v>
      </c>
      <c r="K73" t="str">
        <f t="shared" si="7"/>
        <v>NO</v>
      </c>
      <c r="L73" t="s">
        <v>189</v>
      </c>
      <c r="M73" t="s">
        <v>259</v>
      </c>
      <c r="N73" t="s">
        <v>190</v>
      </c>
      <c r="O73" t="s">
        <v>191</v>
      </c>
      <c r="P73" t="str">
        <f t="shared" si="8"/>
        <v>ROGER BENJAMIN VIGO LUNAArquitectura de datos BCPEVALUACIÓN</v>
      </c>
      <c r="Q73" t="str">
        <f>BASE[[#This Row],[NombresCalificado]]&amp;BASE[[#This Row],[TipoEvaluacion]]</f>
        <v>ROGER BENJAMIN VIGO LUNAEVALUACIÓN</v>
      </c>
      <c r="R73">
        <v>3</v>
      </c>
      <c r="S73" t="s">
        <v>5</v>
      </c>
      <c r="T73" t="s">
        <v>21</v>
      </c>
      <c r="U73" s="20">
        <v>2</v>
      </c>
      <c r="V73" s="20" t="str" cm="1">
        <f t="array" ref="V73">_xlfn.IFS(U73=0,"Prenovato",U73=1,"Novato",U73=2,"Principiante avanzado",U73=3,"Competente",U73=4,"Proficiente",U73=5,"Master")</f>
        <v>Principiante avanzado</v>
      </c>
      <c r="W73" s="20">
        <v>3</v>
      </c>
      <c r="X73" s="20" t="str" cm="1">
        <f t="array" ref="X73">_xlfn.IFS(W73=0,"No evidenciado",W73=1,"Novato",W73=2,"Principiante avanzado",W73=3,"Competente",W73=4,"Proficiente",W73=5,"Master")</f>
        <v>Competente</v>
      </c>
      <c r="Y73" s="20">
        <v>2</v>
      </c>
      <c r="Z73" s="20" t="str" cm="1">
        <f t="array" ref="Z73">_xlfn.IFS(Y73=0,"No evidenciado",Y73=1,"Novato",Y73=2,"Principiante avanzado",Y73=3,"Competente",Y73=4,"Proficiente",Y73=5,"Master")</f>
        <v>Principiante avanzado</v>
      </c>
      <c r="AA73" s="20">
        <v>4</v>
      </c>
      <c r="AB73" s="20" t="str" cm="1">
        <f t="array" ref="AB73">_xlfn.IFS(AA73=0,"No evidenciado",AA73=1,"Novato",AA73=2,"Principiante avanzado",AA73=3,"Competente",AA73=4,"Proficiente",AA73=5,"Master")</f>
        <v>Proficiente</v>
      </c>
      <c r="AC73" s="20">
        <v>2</v>
      </c>
      <c r="AD73" s="20" t="str" cm="1">
        <f t="array" ref="AD73">_xlfn.IFS(AC73=0,"Prenovato",AC73=1,"Novato",AC73=2,"Principiante avanzado",AC73=3,"Competente",AC73=4,"Proficiente",AC73=5,"Master")</f>
        <v>Principiante avanzado</v>
      </c>
      <c r="AE73" s="20" t="str">
        <f t="shared" si="9"/>
        <v>EVALUACIÓN</v>
      </c>
    </row>
    <row r="74" spans="1:31" x14ac:dyDescent="0.25">
      <c r="A74" t="s">
        <v>198</v>
      </c>
      <c r="B74" t="s">
        <v>201</v>
      </c>
      <c r="C74" t="s">
        <v>188</v>
      </c>
      <c r="D74" t="s">
        <v>204</v>
      </c>
      <c r="E74" t="s">
        <v>208</v>
      </c>
      <c r="F74" t="s">
        <v>223</v>
      </c>
      <c r="G74" t="s">
        <v>239</v>
      </c>
      <c r="H74" s="4">
        <v>44780</v>
      </c>
      <c r="I74" s="1">
        <f t="shared" ca="1" si="5"/>
        <v>10</v>
      </c>
      <c r="J74" s="1" t="str">
        <f t="shared" ca="1" si="6"/>
        <v>3. Mayor a 6 meses</v>
      </c>
      <c r="K74" t="str">
        <f t="shared" si="7"/>
        <v>NO</v>
      </c>
      <c r="L74" t="s">
        <v>189</v>
      </c>
      <c r="M74" t="s">
        <v>252</v>
      </c>
      <c r="N74" t="s">
        <v>191</v>
      </c>
      <c r="O74" t="s">
        <v>191</v>
      </c>
      <c r="P74" t="str">
        <f t="shared" si="8"/>
        <v>ROGER BENJAMIN VIGO LUNACloudEVALUACIÓN</v>
      </c>
      <c r="Q74" t="str">
        <f>BASE[[#This Row],[NombresCalificado]]&amp;BASE[[#This Row],[TipoEvaluacion]]</f>
        <v>ROGER BENJAMIN VIGO LUNAEVALUACIÓN</v>
      </c>
      <c r="R74">
        <v>2</v>
      </c>
      <c r="S74" t="s">
        <v>4</v>
      </c>
      <c r="T74" t="s">
        <v>21</v>
      </c>
      <c r="U74" s="20">
        <v>2</v>
      </c>
      <c r="V74" s="20" t="str" cm="1">
        <f t="array" ref="V74">_xlfn.IFS(U74=0,"Prenovato",U74=1,"Novato",U74=2,"Principiante avanzado",U74=3,"Competente",U74=4,"Proficiente",U74=5,"Master")</f>
        <v>Principiante avanzado</v>
      </c>
      <c r="W74" s="20">
        <v>3</v>
      </c>
      <c r="X74" s="20" t="str" cm="1">
        <f t="array" ref="X74">_xlfn.IFS(W74=0,"No evidenciado",W74=1,"Novato",W74=2,"Principiante avanzado",W74=3,"Competente",W74=4,"Proficiente",W74=5,"Master")</f>
        <v>Competente</v>
      </c>
      <c r="Y74" s="20">
        <v>2</v>
      </c>
      <c r="Z74" s="20" t="str" cm="1">
        <f t="array" ref="Z74">_xlfn.IFS(Y74=0,"No evidenciado",Y74=1,"Novato",Y74=2,"Principiante avanzado",Y74=3,"Competente",Y74=4,"Proficiente",Y74=5,"Master")</f>
        <v>Principiante avanzado</v>
      </c>
      <c r="AA74" s="20">
        <v>4</v>
      </c>
      <c r="AB74" s="20" t="str" cm="1">
        <f t="array" ref="AB74">_xlfn.IFS(AA74=0,"No evidenciado",AA74=1,"Novato",AA74=2,"Principiante avanzado",AA74=3,"Competente",AA74=4,"Proficiente",AA74=5,"Master")</f>
        <v>Proficiente</v>
      </c>
      <c r="AC74" s="20">
        <v>2</v>
      </c>
      <c r="AD74" s="20" t="str" cm="1">
        <f t="array" ref="AD74">_xlfn.IFS(AC74=0,"Prenovato",AC74=1,"Novato",AC74=2,"Principiante avanzado",AC74=3,"Competente",AC74=4,"Proficiente",AC74=5,"Master")</f>
        <v>Principiante avanzado</v>
      </c>
      <c r="AE74" s="20" t="str">
        <f t="shared" si="9"/>
        <v>EVALUACIÓN</v>
      </c>
    </row>
    <row r="75" spans="1:31" x14ac:dyDescent="0.25">
      <c r="A75" t="s">
        <v>198</v>
      </c>
      <c r="B75" t="s">
        <v>201</v>
      </c>
      <c r="C75" t="s">
        <v>188</v>
      </c>
      <c r="D75" t="s">
        <v>204</v>
      </c>
      <c r="E75" t="s">
        <v>208</v>
      </c>
      <c r="F75" t="s">
        <v>223</v>
      </c>
      <c r="G75" t="s">
        <v>239</v>
      </c>
      <c r="H75" s="4">
        <v>44780</v>
      </c>
      <c r="I75" s="1">
        <f t="shared" ca="1" si="5"/>
        <v>10</v>
      </c>
      <c r="J75" s="1" t="str">
        <f t="shared" ca="1" si="6"/>
        <v>3. Mayor a 6 meses</v>
      </c>
      <c r="K75" t="str">
        <f t="shared" si="7"/>
        <v>NO</v>
      </c>
      <c r="L75" t="s">
        <v>189</v>
      </c>
      <c r="M75" t="s">
        <v>266</v>
      </c>
      <c r="N75" t="s">
        <v>31</v>
      </c>
      <c r="O75" t="s">
        <v>31</v>
      </c>
      <c r="P75" t="str">
        <f t="shared" si="8"/>
        <v>ROGER BENJAMIN VIGO LUNAInnovaciónEVALUACIÓN</v>
      </c>
      <c r="Q75" t="str">
        <f>BASE[[#This Row],[NombresCalificado]]&amp;BASE[[#This Row],[TipoEvaluacion]]</f>
        <v>ROGER BENJAMIN VIGO LUNAEVALUACIÓN</v>
      </c>
      <c r="R75">
        <v>2</v>
      </c>
      <c r="S75" t="s">
        <v>4</v>
      </c>
      <c r="T75" t="s">
        <v>21</v>
      </c>
      <c r="U75" s="20">
        <v>2</v>
      </c>
      <c r="V75" s="20" t="str" cm="1">
        <f t="array" ref="V75">_xlfn.IFS(U75=0,"Prenovato",U75=1,"Novato",U75=2,"Principiante avanzado",U75=3,"Competente",U75=4,"Proficiente",U75=5,"Master")</f>
        <v>Principiante avanzado</v>
      </c>
      <c r="W75" s="20">
        <v>3</v>
      </c>
      <c r="X75" s="20" t="str" cm="1">
        <f t="array" ref="X75">_xlfn.IFS(W75=0,"No evidenciado",W75=1,"Novato",W75=2,"Principiante avanzado",W75=3,"Competente",W75=4,"Proficiente",W75=5,"Master")</f>
        <v>Competente</v>
      </c>
      <c r="Y75" s="20">
        <v>2</v>
      </c>
      <c r="Z75" s="20" t="str" cm="1">
        <f t="array" ref="Z75">_xlfn.IFS(Y75=0,"No evidenciado",Y75=1,"Novato",Y75=2,"Principiante avanzado",Y75=3,"Competente",Y75=4,"Proficiente",Y75=5,"Master")</f>
        <v>Principiante avanzado</v>
      </c>
      <c r="AA75" s="20">
        <v>4</v>
      </c>
      <c r="AB75" s="20" t="str" cm="1">
        <f t="array" ref="AB75">_xlfn.IFS(AA75=0,"No evidenciado",AA75=1,"Novato",AA75=2,"Principiante avanzado",AA75=3,"Competente",AA75=4,"Proficiente",AA75=5,"Master")</f>
        <v>Proficiente</v>
      </c>
      <c r="AC75" s="20">
        <v>2</v>
      </c>
      <c r="AD75" s="20" t="str" cm="1">
        <f t="array" ref="AD75">_xlfn.IFS(AC75=0,"Prenovato",AC75=1,"Novato",AC75=2,"Principiante avanzado",AC75=3,"Competente",AC75=4,"Proficiente",AC75=5,"Master")</f>
        <v>Principiante avanzado</v>
      </c>
      <c r="AE75" s="20" t="str">
        <f t="shared" si="9"/>
        <v>EVALUACIÓN</v>
      </c>
    </row>
    <row r="76" spans="1:31" x14ac:dyDescent="0.25">
      <c r="A76" t="s">
        <v>198</v>
      </c>
      <c r="B76" t="s">
        <v>201</v>
      </c>
      <c r="C76" t="s">
        <v>188</v>
      </c>
      <c r="D76" t="s">
        <v>204</v>
      </c>
      <c r="E76" t="s">
        <v>208</v>
      </c>
      <c r="F76" t="s">
        <v>223</v>
      </c>
      <c r="G76" t="s">
        <v>239</v>
      </c>
      <c r="H76" s="4">
        <v>44780</v>
      </c>
      <c r="I76" s="1">
        <f t="shared" ca="1" si="5"/>
        <v>10</v>
      </c>
      <c r="J76" s="1" t="str">
        <f t="shared" ca="1" si="6"/>
        <v>3. Mayor a 6 meses</v>
      </c>
      <c r="K76" t="str">
        <f t="shared" si="7"/>
        <v>NO</v>
      </c>
      <c r="L76" t="s">
        <v>189</v>
      </c>
      <c r="M76" t="s">
        <v>267</v>
      </c>
      <c r="N76" t="s">
        <v>190</v>
      </c>
      <c r="O76" t="s">
        <v>191</v>
      </c>
      <c r="P76" t="str">
        <f t="shared" si="8"/>
        <v>ROGER BENJAMIN VIGO LUNAStory TellingEVALUACIÓN</v>
      </c>
      <c r="Q76" t="str">
        <f>BASE[[#This Row],[NombresCalificado]]&amp;BASE[[#This Row],[TipoEvaluacion]]</f>
        <v>ROGER BENJAMIN VIGO LUNAEVALUACIÓN</v>
      </c>
      <c r="R76">
        <v>2</v>
      </c>
      <c r="S76" t="s">
        <v>4</v>
      </c>
      <c r="T76" t="s">
        <v>21</v>
      </c>
      <c r="U76" s="20">
        <v>2</v>
      </c>
      <c r="V76" s="20" t="str" cm="1">
        <f t="array" ref="V76">_xlfn.IFS(U76=0,"Prenovato",U76=1,"Novato",U76=2,"Principiante avanzado",U76=3,"Competente",U76=4,"Proficiente",U76=5,"Master")</f>
        <v>Principiante avanzado</v>
      </c>
      <c r="W76" s="20">
        <v>3</v>
      </c>
      <c r="X76" s="20" t="str" cm="1">
        <f t="array" ref="X76">_xlfn.IFS(W76=0,"No evidenciado",W76=1,"Novato",W76=2,"Principiante avanzado",W76=3,"Competente",W76=4,"Proficiente",W76=5,"Master")</f>
        <v>Competente</v>
      </c>
      <c r="Y76" s="20">
        <v>2</v>
      </c>
      <c r="Z76" s="20" t="str" cm="1">
        <f t="array" ref="Z76">_xlfn.IFS(Y76=0,"No evidenciado",Y76=1,"Novato",Y76=2,"Principiante avanzado",Y76=3,"Competente",Y76=4,"Proficiente",Y76=5,"Master")</f>
        <v>Principiante avanzado</v>
      </c>
      <c r="AA76" s="20">
        <v>4</v>
      </c>
      <c r="AB76" s="20" t="str" cm="1">
        <f t="array" ref="AB76">_xlfn.IFS(AA76=0,"No evidenciado",AA76=1,"Novato",AA76=2,"Principiante avanzado",AA76=3,"Competente",AA76=4,"Proficiente",AA76=5,"Master")</f>
        <v>Proficiente</v>
      </c>
      <c r="AC76" s="20">
        <v>2</v>
      </c>
      <c r="AD76" s="20" t="str" cm="1">
        <f t="array" ref="AD76">_xlfn.IFS(AC76=0,"Prenovato",AC76=1,"Novato",AC76=2,"Principiante avanzado",AC76=3,"Competente",AC76=4,"Proficiente",AC76=5,"Master")</f>
        <v>Principiante avanzado</v>
      </c>
      <c r="AE76" s="20" t="str">
        <f t="shared" si="9"/>
        <v>EVALUACIÓN</v>
      </c>
    </row>
    <row r="77" spans="1:31" x14ac:dyDescent="0.25">
      <c r="A77" t="s">
        <v>198</v>
      </c>
      <c r="B77" t="s">
        <v>201</v>
      </c>
      <c r="C77" t="s">
        <v>188</v>
      </c>
      <c r="D77" t="s">
        <v>204</v>
      </c>
      <c r="E77" t="s">
        <v>208</v>
      </c>
      <c r="F77" t="s">
        <v>223</v>
      </c>
      <c r="G77" t="s">
        <v>239</v>
      </c>
      <c r="H77" s="4">
        <v>44780</v>
      </c>
      <c r="I77" s="1">
        <f t="shared" ca="1" si="5"/>
        <v>10</v>
      </c>
      <c r="J77" s="1" t="str">
        <f t="shared" ca="1" si="6"/>
        <v>3. Mayor a 6 meses</v>
      </c>
      <c r="K77" t="str">
        <f t="shared" si="7"/>
        <v>NO</v>
      </c>
      <c r="L77" t="s">
        <v>189</v>
      </c>
      <c r="M77" t="s">
        <v>268</v>
      </c>
      <c r="N77" t="s">
        <v>190</v>
      </c>
      <c r="O77" t="s">
        <v>191</v>
      </c>
      <c r="P77" t="str">
        <f t="shared" si="8"/>
        <v>ROGER BENJAMIN VIGO LUNACaptura de valorEVALUACIÓN</v>
      </c>
      <c r="Q77" t="str">
        <f>BASE[[#This Row],[NombresCalificado]]&amp;BASE[[#This Row],[TipoEvaluacion]]</f>
        <v>ROGER BENJAMIN VIGO LUNAEVALUACIÓN</v>
      </c>
      <c r="R77">
        <v>1</v>
      </c>
      <c r="S77" t="s">
        <v>6</v>
      </c>
      <c r="T77" t="s">
        <v>21</v>
      </c>
      <c r="U77" s="20">
        <v>2</v>
      </c>
      <c r="V77" s="20" t="str" cm="1">
        <f t="array" ref="V77">_xlfn.IFS(U77=0,"Prenovato",U77=1,"Novato",U77=2,"Principiante avanzado",U77=3,"Competente",U77=4,"Proficiente",U77=5,"Master")</f>
        <v>Principiante avanzado</v>
      </c>
      <c r="W77" s="20">
        <v>3</v>
      </c>
      <c r="X77" s="20" t="str" cm="1">
        <f t="array" ref="X77">_xlfn.IFS(W77=0,"No evidenciado",W77=1,"Novato",W77=2,"Principiante avanzado",W77=3,"Competente",W77=4,"Proficiente",W77=5,"Master")</f>
        <v>Competente</v>
      </c>
      <c r="Y77" s="20">
        <v>2</v>
      </c>
      <c r="Z77" s="20" t="str" cm="1">
        <f t="array" ref="Z77">_xlfn.IFS(Y77=0,"No evidenciado",Y77=1,"Novato",Y77=2,"Principiante avanzado",Y77=3,"Competente",Y77=4,"Proficiente",Y77=5,"Master")</f>
        <v>Principiante avanzado</v>
      </c>
      <c r="AA77" s="20">
        <v>4</v>
      </c>
      <c r="AB77" s="20" t="str" cm="1">
        <f t="array" ref="AB77">_xlfn.IFS(AA77=0,"No evidenciado",AA77=1,"Novato",AA77=2,"Principiante avanzado",AA77=3,"Competente",AA77=4,"Proficiente",AA77=5,"Master")</f>
        <v>Proficiente</v>
      </c>
      <c r="AC77" s="20">
        <v>2</v>
      </c>
      <c r="AD77" s="20" t="str" cm="1">
        <f t="array" ref="AD77">_xlfn.IFS(AC77=0,"Prenovato",AC77=1,"Novato",AC77=2,"Principiante avanzado",AC77=3,"Competente",AC77=4,"Proficiente",AC77=5,"Master")</f>
        <v>Principiante avanzado</v>
      </c>
      <c r="AE77" s="20" t="str">
        <f t="shared" si="9"/>
        <v>EVALUACIÓN</v>
      </c>
    </row>
    <row r="78" spans="1:31" x14ac:dyDescent="0.25">
      <c r="A78" t="s">
        <v>198</v>
      </c>
      <c r="B78" t="s">
        <v>201</v>
      </c>
      <c r="C78" t="s">
        <v>188</v>
      </c>
      <c r="D78" t="s">
        <v>204</v>
      </c>
      <c r="E78" t="s">
        <v>208</v>
      </c>
      <c r="F78" t="s">
        <v>223</v>
      </c>
      <c r="G78" t="s">
        <v>239</v>
      </c>
      <c r="H78" s="4">
        <v>44780</v>
      </c>
      <c r="I78" s="1">
        <f t="shared" ref="I78:I141" ca="1" si="10">DATEDIF(H78,TODAY(),"m")</f>
        <v>10</v>
      </c>
      <c r="J78" s="1" t="str">
        <f t="shared" ref="J78:J141" ca="1" si="11">IF(I78&lt;=3,"1. Menor o igual a 3 meses",IF(I78&lt;=6,"2. Entre 4 - 6 meses","3. Mayor a 6 meses"))</f>
        <v>3. Mayor a 6 meses</v>
      </c>
      <c r="K78" t="str">
        <f t="shared" ref="K78:K141" si="12">IF(COUNTIFS($E$2:$E$290,E78,$O$2:$O$290,"PRINCIPAL",$R$2:$R$290,0)&gt;0,"SI","NO")</f>
        <v>NO</v>
      </c>
      <c r="L78" t="s">
        <v>189</v>
      </c>
      <c r="M78" t="s">
        <v>263</v>
      </c>
      <c r="N78" t="s">
        <v>191</v>
      </c>
      <c r="O78" t="s">
        <v>191</v>
      </c>
      <c r="P78" t="str">
        <f t="shared" ref="P78:P141" si="13">F78&amp;M78&amp;AE78</f>
        <v>ROGER BENJAMIN VIGO LUNAGestión de cambiosEVALUACIÓN</v>
      </c>
      <c r="Q78" t="str">
        <f>BASE[[#This Row],[NombresCalificado]]&amp;BASE[[#This Row],[TipoEvaluacion]]</f>
        <v>ROGER BENJAMIN VIGO LUNAEVALUACIÓN</v>
      </c>
      <c r="R78">
        <v>1</v>
      </c>
      <c r="S78" t="s">
        <v>6</v>
      </c>
      <c r="T78" t="s">
        <v>21</v>
      </c>
      <c r="U78" s="20">
        <v>2</v>
      </c>
      <c r="V78" s="20" t="str" cm="1">
        <f t="array" ref="V78">_xlfn.IFS(U78=0,"Prenovato",U78=1,"Novato",U78=2,"Principiante avanzado",U78=3,"Competente",U78=4,"Proficiente",U78=5,"Master")</f>
        <v>Principiante avanzado</v>
      </c>
      <c r="W78" s="20">
        <v>3</v>
      </c>
      <c r="X78" s="20" t="str" cm="1">
        <f t="array" ref="X78">_xlfn.IFS(W78=0,"No evidenciado",W78=1,"Novato",W78=2,"Principiante avanzado",W78=3,"Competente",W78=4,"Proficiente",W78=5,"Master")</f>
        <v>Competente</v>
      </c>
      <c r="Y78" s="20">
        <v>2</v>
      </c>
      <c r="Z78" s="20" t="str" cm="1">
        <f t="array" ref="Z78">_xlfn.IFS(Y78=0,"No evidenciado",Y78=1,"Novato",Y78=2,"Principiante avanzado",Y78=3,"Competente",Y78=4,"Proficiente",Y78=5,"Master")</f>
        <v>Principiante avanzado</v>
      </c>
      <c r="AA78" s="20">
        <v>4</v>
      </c>
      <c r="AB78" s="20" t="str" cm="1">
        <f t="array" ref="AB78">_xlfn.IFS(AA78=0,"No evidenciado",AA78=1,"Novato",AA78=2,"Principiante avanzado",AA78=3,"Competente",AA78=4,"Proficiente",AA78=5,"Master")</f>
        <v>Proficiente</v>
      </c>
      <c r="AC78" s="20">
        <v>2</v>
      </c>
      <c r="AD78" s="20" t="str" cm="1">
        <f t="array" ref="AD78">_xlfn.IFS(AC78=0,"Prenovato",AC78=1,"Novato",AC78=2,"Principiante avanzado",AC78=3,"Competente",AC78=4,"Proficiente",AC78=5,"Master")</f>
        <v>Principiante avanzado</v>
      </c>
      <c r="AE78" s="20" t="str">
        <f t="shared" ref="AE78:AE141" si="14">IF(A78&lt;&gt;E78,"EVALUACIÓN","AUTOEVALUACIÓN")</f>
        <v>EVALUACIÓN</v>
      </c>
    </row>
    <row r="79" spans="1:31" x14ac:dyDescent="0.25">
      <c r="A79" t="s">
        <v>198</v>
      </c>
      <c r="B79" t="s">
        <v>201</v>
      </c>
      <c r="C79" t="s">
        <v>188</v>
      </c>
      <c r="D79" t="s">
        <v>204</v>
      </c>
      <c r="E79" t="s">
        <v>208</v>
      </c>
      <c r="F79" t="s">
        <v>223</v>
      </c>
      <c r="G79" t="s">
        <v>239</v>
      </c>
      <c r="H79" s="4">
        <v>44780</v>
      </c>
      <c r="I79" s="1">
        <f t="shared" ca="1" si="10"/>
        <v>10</v>
      </c>
      <c r="J79" s="1" t="str">
        <f t="shared" ca="1" si="11"/>
        <v>3. Mayor a 6 meses</v>
      </c>
      <c r="K79" t="str">
        <f t="shared" si="12"/>
        <v>NO</v>
      </c>
      <c r="L79" t="s">
        <v>189</v>
      </c>
      <c r="M79" t="s">
        <v>260</v>
      </c>
      <c r="N79" t="s">
        <v>191</v>
      </c>
      <c r="O79" t="s">
        <v>191</v>
      </c>
      <c r="P79" t="str">
        <f t="shared" si="13"/>
        <v>ROGER BENJAMIN VIGO LUNAEvolución ágil de productos digitalesEVALUACIÓN</v>
      </c>
      <c r="Q79" t="str">
        <f>BASE[[#This Row],[NombresCalificado]]&amp;BASE[[#This Row],[TipoEvaluacion]]</f>
        <v>ROGER BENJAMIN VIGO LUNAEVALUACIÓN</v>
      </c>
      <c r="R79">
        <v>3</v>
      </c>
      <c r="S79" t="s">
        <v>5</v>
      </c>
      <c r="T79" t="s">
        <v>21</v>
      </c>
      <c r="U79" s="20">
        <v>2</v>
      </c>
      <c r="V79" s="20" t="str" cm="1">
        <f t="array" ref="V79">_xlfn.IFS(U79=0,"Prenovato",U79=1,"Novato",U79=2,"Principiante avanzado",U79=3,"Competente",U79=4,"Proficiente",U79=5,"Master")</f>
        <v>Principiante avanzado</v>
      </c>
      <c r="W79" s="20">
        <v>3</v>
      </c>
      <c r="X79" s="20" t="str" cm="1">
        <f t="array" ref="X79">_xlfn.IFS(W79=0,"No evidenciado",W79=1,"Novato",W79=2,"Principiante avanzado",W79=3,"Competente",W79=4,"Proficiente",W79=5,"Master")</f>
        <v>Competente</v>
      </c>
      <c r="Y79" s="20">
        <v>2</v>
      </c>
      <c r="Z79" s="20" t="str" cm="1">
        <f t="array" ref="Z79">_xlfn.IFS(Y79=0,"No evidenciado",Y79=1,"Novato",Y79=2,"Principiante avanzado",Y79=3,"Competente",Y79=4,"Proficiente",Y79=5,"Master")</f>
        <v>Principiante avanzado</v>
      </c>
      <c r="AA79" s="20">
        <v>4</v>
      </c>
      <c r="AB79" s="20" t="str" cm="1">
        <f t="array" ref="AB79">_xlfn.IFS(AA79=0,"No evidenciado",AA79=1,"Novato",AA79=2,"Principiante avanzado",AA79=3,"Competente",AA79=4,"Proficiente",AA79=5,"Master")</f>
        <v>Proficiente</v>
      </c>
      <c r="AC79" s="20">
        <v>2</v>
      </c>
      <c r="AD79" s="20" t="str" cm="1">
        <f t="array" ref="AD79">_xlfn.IFS(AC79=0,"Prenovato",AC79=1,"Novato",AC79=2,"Principiante avanzado",AC79=3,"Competente",AC79=4,"Proficiente",AC79=5,"Master")</f>
        <v>Principiante avanzado</v>
      </c>
      <c r="AE79" s="20" t="str">
        <f t="shared" si="14"/>
        <v>EVALUACIÓN</v>
      </c>
    </row>
    <row r="80" spans="1:31" x14ac:dyDescent="0.25">
      <c r="A80" t="s">
        <v>198</v>
      </c>
      <c r="B80" t="s">
        <v>201</v>
      </c>
      <c r="C80" t="s">
        <v>188</v>
      </c>
      <c r="D80" t="s">
        <v>204</v>
      </c>
      <c r="E80" t="s">
        <v>208</v>
      </c>
      <c r="F80" t="s">
        <v>223</v>
      </c>
      <c r="G80" t="s">
        <v>239</v>
      </c>
      <c r="H80" s="4">
        <v>44780</v>
      </c>
      <c r="I80" s="1">
        <f t="shared" ca="1" si="10"/>
        <v>10</v>
      </c>
      <c r="J80" s="1" t="str">
        <f t="shared" ca="1" si="11"/>
        <v>3. Mayor a 6 meses</v>
      </c>
      <c r="K80" t="str">
        <f t="shared" si="12"/>
        <v>NO</v>
      </c>
      <c r="L80" t="s">
        <v>189</v>
      </c>
      <c r="M80" t="s">
        <v>264</v>
      </c>
      <c r="N80" t="s">
        <v>190</v>
      </c>
      <c r="O80" t="s">
        <v>191</v>
      </c>
      <c r="P80" t="str">
        <f t="shared" si="13"/>
        <v>ROGER BENJAMIN VIGO LUNACustomer ExperienceEVALUACIÓN</v>
      </c>
      <c r="Q80" t="str">
        <f>BASE[[#This Row],[NombresCalificado]]&amp;BASE[[#This Row],[TipoEvaluacion]]</f>
        <v>ROGER BENJAMIN VIGO LUNAEVALUACIÓN</v>
      </c>
      <c r="R80">
        <v>2</v>
      </c>
      <c r="S80" t="s">
        <v>4</v>
      </c>
      <c r="T80" t="s">
        <v>21</v>
      </c>
      <c r="U80" s="20">
        <v>2</v>
      </c>
      <c r="V80" s="20" t="str" cm="1">
        <f t="array" ref="V80">_xlfn.IFS(U80=0,"Prenovato",U80=1,"Novato",U80=2,"Principiante avanzado",U80=3,"Competente",U80=4,"Proficiente",U80=5,"Master")</f>
        <v>Principiante avanzado</v>
      </c>
      <c r="W80" s="20">
        <v>3</v>
      </c>
      <c r="X80" s="20" t="str" cm="1">
        <f t="array" ref="X80">_xlfn.IFS(W80=0,"No evidenciado",W80=1,"Novato",W80=2,"Principiante avanzado",W80=3,"Competente",W80=4,"Proficiente",W80=5,"Master")</f>
        <v>Competente</v>
      </c>
      <c r="Y80" s="20">
        <v>2</v>
      </c>
      <c r="Z80" s="20" t="str" cm="1">
        <f t="array" ref="Z80">_xlfn.IFS(Y80=0,"No evidenciado",Y80=1,"Novato",Y80=2,"Principiante avanzado",Y80=3,"Competente",Y80=4,"Proficiente",Y80=5,"Master")</f>
        <v>Principiante avanzado</v>
      </c>
      <c r="AA80" s="20">
        <v>4</v>
      </c>
      <c r="AB80" s="20" t="str" cm="1">
        <f t="array" ref="AB80">_xlfn.IFS(AA80=0,"No evidenciado",AA80=1,"Novato",AA80=2,"Principiante avanzado",AA80=3,"Competente",AA80=4,"Proficiente",AA80=5,"Master")</f>
        <v>Proficiente</v>
      </c>
      <c r="AC80" s="20">
        <v>2</v>
      </c>
      <c r="AD80" s="20" t="str" cm="1">
        <f t="array" ref="AD80">_xlfn.IFS(AC80=0,"Prenovato",AC80=1,"Novato",AC80=2,"Principiante avanzado",AC80=3,"Competente",AC80=4,"Proficiente",AC80=5,"Master")</f>
        <v>Principiante avanzado</v>
      </c>
      <c r="AE80" s="20" t="str">
        <f t="shared" si="14"/>
        <v>EVALUACIÓN</v>
      </c>
    </row>
    <row r="81" spans="1:31" x14ac:dyDescent="0.25">
      <c r="A81" t="s">
        <v>198</v>
      </c>
      <c r="B81" t="s">
        <v>201</v>
      </c>
      <c r="C81" t="s">
        <v>188</v>
      </c>
      <c r="D81" t="s">
        <v>204</v>
      </c>
      <c r="E81" t="s">
        <v>208</v>
      </c>
      <c r="F81" t="s">
        <v>223</v>
      </c>
      <c r="G81" t="s">
        <v>239</v>
      </c>
      <c r="H81" s="4">
        <v>44780</v>
      </c>
      <c r="I81" s="1">
        <f t="shared" ca="1" si="10"/>
        <v>10</v>
      </c>
      <c r="J81" s="1" t="str">
        <f t="shared" ca="1" si="11"/>
        <v>3. Mayor a 6 meses</v>
      </c>
      <c r="K81" t="str">
        <f t="shared" si="12"/>
        <v>NO</v>
      </c>
      <c r="L81" t="s">
        <v>189</v>
      </c>
      <c r="M81" t="s">
        <v>262</v>
      </c>
      <c r="N81" t="s">
        <v>191</v>
      </c>
      <c r="O81" t="s">
        <v>191</v>
      </c>
      <c r="P81" t="str">
        <f t="shared" si="13"/>
        <v>ROGER BENJAMIN VIGO LUNAComplianceEVALUACIÓN</v>
      </c>
      <c r="Q81" t="str">
        <f>BASE[[#This Row],[NombresCalificado]]&amp;BASE[[#This Row],[TipoEvaluacion]]</f>
        <v>ROGER BENJAMIN VIGO LUNAEVALUACIÓN</v>
      </c>
      <c r="R81">
        <v>2</v>
      </c>
      <c r="S81" t="s">
        <v>4</v>
      </c>
      <c r="T81" t="s">
        <v>21</v>
      </c>
      <c r="U81" s="20">
        <v>2</v>
      </c>
      <c r="V81" s="20" t="str" cm="1">
        <f t="array" ref="V81">_xlfn.IFS(U81=0,"Prenovato",U81=1,"Novato",U81=2,"Principiante avanzado",U81=3,"Competente",U81=4,"Proficiente",U81=5,"Master")</f>
        <v>Principiante avanzado</v>
      </c>
      <c r="W81" s="20">
        <v>3</v>
      </c>
      <c r="X81" s="20" t="str" cm="1">
        <f t="array" ref="X81">_xlfn.IFS(W81=0,"No evidenciado",W81=1,"Novato",W81=2,"Principiante avanzado",W81=3,"Competente",W81=4,"Proficiente",W81=5,"Master")</f>
        <v>Competente</v>
      </c>
      <c r="Y81" s="20">
        <v>2</v>
      </c>
      <c r="Z81" s="20" t="str" cm="1">
        <f t="array" ref="Z81">_xlfn.IFS(Y81=0,"No evidenciado",Y81=1,"Novato",Y81=2,"Principiante avanzado",Y81=3,"Competente",Y81=4,"Proficiente",Y81=5,"Master")</f>
        <v>Principiante avanzado</v>
      </c>
      <c r="AA81" s="20">
        <v>4</v>
      </c>
      <c r="AB81" s="20" t="str" cm="1">
        <f t="array" ref="AB81">_xlfn.IFS(AA81=0,"No evidenciado",AA81=1,"Novato",AA81=2,"Principiante avanzado",AA81=3,"Competente",AA81=4,"Proficiente",AA81=5,"Master")</f>
        <v>Proficiente</v>
      </c>
      <c r="AC81" s="20">
        <v>2</v>
      </c>
      <c r="AD81" s="20" t="str" cm="1">
        <f t="array" ref="AD81">_xlfn.IFS(AC81=0,"Prenovato",AC81=1,"Novato",AC81=2,"Principiante avanzado",AC81=3,"Competente",AC81=4,"Proficiente",AC81=5,"Master")</f>
        <v>Principiante avanzado</v>
      </c>
      <c r="AE81" s="20" t="str">
        <f t="shared" si="14"/>
        <v>EVALUACIÓN</v>
      </c>
    </row>
    <row r="82" spans="1:31" x14ac:dyDescent="0.25">
      <c r="A82" t="s">
        <v>198</v>
      </c>
      <c r="B82" t="s">
        <v>201</v>
      </c>
      <c r="C82" t="s">
        <v>188</v>
      </c>
      <c r="D82" t="s">
        <v>204</v>
      </c>
      <c r="E82" t="s">
        <v>208</v>
      </c>
      <c r="F82" t="s">
        <v>223</v>
      </c>
      <c r="G82" t="s">
        <v>239</v>
      </c>
      <c r="H82" s="4">
        <v>44780</v>
      </c>
      <c r="I82" s="1">
        <f t="shared" ca="1" si="10"/>
        <v>10</v>
      </c>
      <c r="J82" s="1" t="str">
        <f t="shared" ca="1" si="11"/>
        <v>3. Mayor a 6 meses</v>
      </c>
      <c r="K82" t="str">
        <f t="shared" si="12"/>
        <v>NO</v>
      </c>
      <c r="L82" t="s">
        <v>189</v>
      </c>
      <c r="M82" t="s">
        <v>261</v>
      </c>
      <c r="N82" t="s">
        <v>31</v>
      </c>
      <c r="O82" t="s">
        <v>31</v>
      </c>
      <c r="P82" t="str">
        <f t="shared" si="13"/>
        <v>ROGER BENJAMIN VIGO LUNANegocio bancarioEVALUACIÓN</v>
      </c>
      <c r="Q82" t="str">
        <f>BASE[[#This Row],[NombresCalificado]]&amp;BASE[[#This Row],[TipoEvaluacion]]</f>
        <v>ROGER BENJAMIN VIGO LUNAEVALUACIÓN</v>
      </c>
      <c r="R82">
        <v>3</v>
      </c>
      <c r="S82" t="s">
        <v>5</v>
      </c>
      <c r="T82" t="s">
        <v>21</v>
      </c>
      <c r="U82" s="20">
        <v>2</v>
      </c>
      <c r="V82" s="20" t="str" cm="1">
        <f t="array" ref="V82">_xlfn.IFS(U82=0,"Prenovato",U82=1,"Novato",U82=2,"Principiante avanzado",U82=3,"Competente",U82=4,"Proficiente",U82=5,"Master")</f>
        <v>Principiante avanzado</v>
      </c>
      <c r="W82" s="20">
        <v>3</v>
      </c>
      <c r="X82" s="20" t="str" cm="1">
        <f t="array" ref="X82">_xlfn.IFS(W82=0,"No evidenciado",W82=1,"Novato",W82=2,"Principiante avanzado",W82=3,"Competente",W82=4,"Proficiente",W82=5,"Master")</f>
        <v>Competente</v>
      </c>
      <c r="Y82" s="20">
        <v>2</v>
      </c>
      <c r="Z82" s="20" t="str" cm="1">
        <f t="array" ref="Z82">_xlfn.IFS(Y82=0,"No evidenciado",Y82=1,"Novato",Y82=2,"Principiante avanzado",Y82=3,"Competente",Y82=4,"Proficiente",Y82=5,"Master")</f>
        <v>Principiante avanzado</v>
      </c>
      <c r="AA82" s="20">
        <v>4</v>
      </c>
      <c r="AB82" s="20" t="str" cm="1">
        <f t="array" ref="AB82">_xlfn.IFS(AA82=0,"No evidenciado",AA82=1,"Novato",AA82=2,"Principiante avanzado",AA82=3,"Competente",AA82=4,"Proficiente",AA82=5,"Master")</f>
        <v>Proficiente</v>
      </c>
      <c r="AC82" s="20">
        <v>2</v>
      </c>
      <c r="AD82" s="20" t="str" cm="1">
        <f t="array" ref="AD82">_xlfn.IFS(AC82=0,"Prenovato",AC82=1,"Novato",AC82=2,"Principiante avanzado",AC82=3,"Competente",AC82=4,"Proficiente",AC82=5,"Master")</f>
        <v>Principiante avanzado</v>
      </c>
      <c r="AE82" s="20" t="str">
        <f t="shared" si="14"/>
        <v>EVALUACIÓN</v>
      </c>
    </row>
    <row r="83" spans="1:31" x14ac:dyDescent="0.25">
      <c r="A83" t="s">
        <v>198</v>
      </c>
      <c r="B83" t="s">
        <v>201</v>
      </c>
      <c r="C83" t="s">
        <v>188</v>
      </c>
      <c r="D83" t="s">
        <v>204</v>
      </c>
      <c r="E83" t="s">
        <v>208</v>
      </c>
      <c r="F83" t="s">
        <v>223</v>
      </c>
      <c r="G83" t="s">
        <v>239</v>
      </c>
      <c r="H83" s="4">
        <v>44780</v>
      </c>
      <c r="I83" s="1">
        <f t="shared" ca="1" si="10"/>
        <v>10</v>
      </c>
      <c r="J83" s="1" t="str">
        <f t="shared" ca="1" si="11"/>
        <v>3. Mayor a 6 meses</v>
      </c>
      <c r="K83" t="str">
        <f t="shared" si="12"/>
        <v>NO</v>
      </c>
      <c r="L83" t="s">
        <v>189</v>
      </c>
      <c r="M83" t="s">
        <v>257</v>
      </c>
      <c r="N83" t="s">
        <v>31</v>
      </c>
      <c r="O83" t="s">
        <v>31</v>
      </c>
      <c r="P83" t="str">
        <f t="shared" si="13"/>
        <v>ROGER BENJAMIN VIGO LUNAModeladoEVALUACIÓN</v>
      </c>
      <c r="Q83" t="str">
        <f>BASE[[#This Row],[NombresCalificado]]&amp;BASE[[#This Row],[TipoEvaluacion]]</f>
        <v>ROGER BENJAMIN VIGO LUNAEVALUACIÓN</v>
      </c>
      <c r="R83">
        <v>3</v>
      </c>
      <c r="S83" t="s">
        <v>5</v>
      </c>
      <c r="T83" t="s">
        <v>21</v>
      </c>
      <c r="U83" s="20">
        <v>2</v>
      </c>
      <c r="V83" s="20" t="str" cm="1">
        <f t="array" ref="V83">_xlfn.IFS(U83=0,"Prenovato",U83=1,"Novato",U83=2,"Principiante avanzado",U83=3,"Competente",U83=4,"Proficiente",U83=5,"Master")</f>
        <v>Principiante avanzado</v>
      </c>
      <c r="W83" s="20">
        <v>3</v>
      </c>
      <c r="X83" s="20" t="str" cm="1">
        <f t="array" ref="X83">_xlfn.IFS(W83=0,"No evidenciado",W83=1,"Novato",W83=2,"Principiante avanzado",W83=3,"Competente",W83=4,"Proficiente",W83=5,"Master")</f>
        <v>Competente</v>
      </c>
      <c r="Y83" s="20">
        <v>2</v>
      </c>
      <c r="Z83" s="20" t="str" cm="1">
        <f t="array" ref="Z83">_xlfn.IFS(Y83=0,"No evidenciado",Y83=1,"Novato",Y83=2,"Principiante avanzado",Y83=3,"Competente",Y83=4,"Proficiente",Y83=5,"Master")</f>
        <v>Principiante avanzado</v>
      </c>
      <c r="AA83" s="20">
        <v>4</v>
      </c>
      <c r="AB83" s="20" t="str" cm="1">
        <f t="array" ref="AB83">_xlfn.IFS(AA83=0,"No evidenciado",AA83=1,"Novato",AA83=2,"Principiante avanzado",AA83=3,"Competente",AA83=4,"Proficiente",AA83=5,"Master")</f>
        <v>Proficiente</v>
      </c>
      <c r="AC83" s="20">
        <v>2</v>
      </c>
      <c r="AD83" s="20" t="str" cm="1">
        <f t="array" ref="AD83">_xlfn.IFS(AC83=0,"Prenovato",AC83=1,"Novato",AC83=2,"Principiante avanzado",AC83=3,"Competente",AC83=4,"Proficiente",AC83=5,"Master")</f>
        <v>Principiante avanzado</v>
      </c>
      <c r="AE83" s="20" t="str">
        <f t="shared" si="14"/>
        <v>EVALUACIÓN</v>
      </c>
    </row>
    <row r="84" spans="1:31" x14ac:dyDescent="0.25">
      <c r="A84" t="s">
        <v>198</v>
      </c>
      <c r="B84" t="s">
        <v>201</v>
      </c>
      <c r="C84" t="s">
        <v>188</v>
      </c>
      <c r="D84" t="s">
        <v>204</v>
      </c>
      <c r="E84" t="s">
        <v>208</v>
      </c>
      <c r="F84" t="s">
        <v>223</v>
      </c>
      <c r="G84" t="s">
        <v>239</v>
      </c>
      <c r="H84" s="4">
        <v>44780</v>
      </c>
      <c r="I84" s="1">
        <f t="shared" ca="1" si="10"/>
        <v>10</v>
      </c>
      <c r="J84" s="1" t="str">
        <f t="shared" ca="1" si="11"/>
        <v>3. Mayor a 6 meses</v>
      </c>
      <c r="K84" t="str">
        <f t="shared" si="12"/>
        <v>NO</v>
      </c>
      <c r="L84" t="s">
        <v>189</v>
      </c>
      <c r="M84" t="s">
        <v>253</v>
      </c>
      <c r="N84" t="s">
        <v>31</v>
      </c>
      <c r="O84" t="s">
        <v>31</v>
      </c>
      <c r="P84" t="str">
        <f t="shared" si="13"/>
        <v>ROGER BENJAMIN VIGO LUNAFrameworks de arquitectura empresarialEVALUACIÓN</v>
      </c>
      <c r="Q84" t="str">
        <f>BASE[[#This Row],[NombresCalificado]]&amp;BASE[[#This Row],[TipoEvaluacion]]</f>
        <v>ROGER BENJAMIN VIGO LUNAEVALUACIÓN</v>
      </c>
      <c r="R84">
        <v>2</v>
      </c>
      <c r="S84" t="s">
        <v>4</v>
      </c>
      <c r="T84" t="s">
        <v>21</v>
      </c>
      <c r="U84" s="20">
        <v>2</v>
      </c>
      <c r="V84" s="20" t="str" cm="1">
        <f t="array" ref="V84">_xlfn.IFS(U84=0,"Prenovato",U84=1,"Novato",U84=2,"Principiante avanzado",U84=3,"Competente",U84=4,"Proficiente",U84=5,"Master")</f>
        <v>Principiante avanzado</v>
      </c>
      <c r="W84" s="20">
        <v>3</v>
      </c>
      <c r="X84" s="20" t="str" cm="1">
        <f t="array" ref="X84">_xlfn.IFS(W84=0,"No evidenciado",W84=1,"Novato",W84=2,"Principiante avanzado",W84=3,"Competente",W84=4,"Proficiente",W84=5,"Master")</f>
        <v>Competente</v>
      </c>
      <c r="Y84" s="20">
        <v>2</v>
      </c>
      <c r="Z84" s="20" t="str" cm="1">
        <f t="array" ref="Z84">_xlfn.IFS(Y84=0,"No evidenciado",Y84=1,"Novato",Y84=2,"Principiante avanzado",Y84=3,"Competente",Y84=4,"Proficiente",Y84=5,"Master")</f>
        <v>Principiante avanzado</v>
      </c>
      <c r="AA84" s="20">
        <v>4</v>
      </c>
      <c r="AB84" s="20" t="str" cm="1">
        <f t="array" ref="AB84">_xlfn.IFS(AA84=0,"No evidenciado",AA84=1,"Novato",AA84=2,"Principiante avanzado",AA84=3,"Competente",AA84=4,"Proficiente",AA84=5,"Master")</f>
        <v>Proficiente</v>
      </c>
      <c r="AC84" s="20">
        <v>2</v>
      </c>
      <c r="AD84" s="20" t="str" cm="1">
        <f t="array" ref="AD84">_xlfn.IFS(AC84=0,"Prenovato",AC84=1,"Novato",AC84=2,"Principiante avanzado",AC84=3,"Competente",AC84=4,"Proficiente",AC84=5,"Master")</f>
        <v>Principiante avanzado</v>
      </c>
      <c r="AE84" s="20" t="str">
        <f t="shared" si="14"/>
        <v>EVALUACIÓN</v>
      </c>
    </row>
    <row r="85" spans="1:31" x14ac:dyDescent="0.25">
      <c r="A85" t="s">
        <v>198</v>
      </c>
      <c r="B85" t="s">
        <v>201</v>
      </c>
      <c r="C85" t="s">
        <v>188</v>
      </c>
      <c r="D85" t="s">
        <v>204</v>
      </c>
      <c r="E85" t="s">
        <v>208</v>
      </c>
      <c r="F85" t="s">
        <v>223</v>
      </c>
      <c r="G85" t="s">
        <v>239</v>
      </c>
      <c r="H85" s="4">
        <v>44780</v>
      </c>
      <c r="I85" s="1">
        <f t="shared" ca="1" si="10"/>
        <v>10</v>
      </c>
      <c r="J85" s="1" t="str">
        <f t="shared" ca="1" si="11"/>
        <v>3. Mayor a 6 meses</v>
      </c>
      <c r="K85" t="str">
        <f t="shared" si="12"/>
        <v>NO</v>
      </c>
      <c r="L85" t="s">
        <v>189</v>
      </c>
      <c r="M85" t="s">
        <v>265</v>
      </c>
      <c r="N85" t="s">
        <v>191</v>
      </c>
      <c r="O85" t="s">
        <v>191</v>
      </c>
      <c r="P85" t="str">
        <f t="shared" si="13"/>
        <v>ROGER BENJAMIN VIGO LUNAPrincipios de seguridadEVALUACIÓN</v>
      </c>
      <c r="Q85" t="str">
        <f>BASE[[#This Row],[NombresCalificado]]&amp;BASE[[#This Row],[TipoEvaluacion]]</f>
        <v>ROGER BENJAMIN VIGO LUNAEVALUACIÓN</v>
      </c>
      <c r="R85">
        <v>2</v>
      </c>
      <c r="S85" t="s">
        <v>4</v>
      </c>
      <c r="T85" t="s">
        <v>21</v>
      </c>
      <c r="U85" s="20">
        <v>2</v>
      </c>
      <c r="V85" s="20" t="str" cm="1">
        <f t="array" ref="V85">_xlfn.IFS(U85=0,"Prenovato",U85=1,"Novato",U85=2,"Principiante avanzado",U85=3,"Competente",U85=4,"Proficiente",U85=5,"Master")</f>
        <v>Principiante avanzado</v>
      </c>
      <c r="W85" s="20">
        <v>3</v>
      </c>
      <c r="X85" s="20" t="str" cm="1">
        <f t="array" ref="X85">_xlfn.IFS(W85=0,"No evidenciado",W85=1,"Novato",W85=2,"Principiante avanzado",W85=3,"Competente",W85=4,"Proficiente",W85=5,"Master")</f>
        <v>Competente</v>
      </c>
      <c r="Y85" s="20">
        <v>2</v>
      </c>
      <c r="Z85" s="20" t="str" cm="1">
        <f t="array" ref="Z85">_xlfn.IFS(Y85=0,"No evidenciado",Y85=1,"Novato",Y85=2,"Principiante avanzado",Y85=3,"Competente",Y85=4,"Proficiente",Y85=5,"Master")</f>
        <v>Principiante avanzado</v>
      </c>
      <c r="AA85" s="20">
        <v>4</v>
      </c>
      <c r="AB85" s="20" t="str" cm="1">
        <f t="array" ref="AB85">_xlfn.IFS(AA85=0,"No evidenciado",AA85=1,"Novato",AA85=2,"Principiante avanzado",AA85=3,"Competente",AA85=4,"Proficiente",AA85=5,"Master")</f>
        <v>Proficiente</v>
      </c>
      <c r="AC85" s="20">
        <v>2</v>
      </c>
      <c r="AD85" s="20" t="str" cm="1">
        <f t="array" ref="AD85">_xlfn.IFS(AC85=0,"Prenovato",AC85=1,"Novato",AC85=2,"Principiante avanzado",AC85=3,"Competente",AC85=4,"Proficiente",AC85=5,"Master")</f>
        <v>Principiante avanzado</v>
      </c>
      <c r="AE85" s="20" t="str">
        <f t="shared" si="14"/>
        <v>EVALUACIÓN</v>
      </c>
    </row>
    <row r="86" spans="1:31" x14ac:dyDescent="0.25">
      <c r="A86" t="s">
        <v>198</v>
      </c>
      <c r="B86" t="s">
        <v>201</v>
      </c>
      <c r="C86" t="s">
        <v>188</v>
      </c>
      <c r="D86" t="s">
        <v>204</v>
      </c>
      <c r="E86" t="s">
        <v>208</v>
      </c>
      <c r="F86" t="s">
        <v>223</v>
      </c>
      <c r="G86" t="s">
        <v>239</v>
      </c>
      <c r="H86" s="4">
        <v>44780</v>
      </c>
      <c r="I86" s="1">
        <f t="shared" ca="1" si="10"/>
        <v>10</v>
      </c>
      <c r="J86" s="1" t="str">
        <f t="shared" ca="1" si="11"/>
        <v>3. Mayor a 6 meses</v>
      </c>
      <c r="K86" t="str">
        <f t="shared" si="12"/>
        <v>NO</v>
      </c>
      <c r="L86" t="s">
        <v>189</v>
      </c>
      <c r="M86" t="s">
        <v>254</v>
      </c>
      <c r="N86" t="s">
        <v>31</v>
      </c>
      <c r="O86" t="s">
        <v>31</v>
      </c>
      <c r="P86" t="str">
        <f t="shared" si="13"/>
        <v>ROGER BENJAMIN VIGO LUNAModelos BancariosEVALUACIÓN</v>
      </c>
      <c r="Q86" t="str">
        <f>BASE[[#This Row],[NombresCalificado]]&amp;BASE[[#This Row],[TipoEvaluacion]]</f>
        <v>ROGER BENJAMIN VIGO LUNAEVALUACIÓN</v>
      </c>
      <c r="R86">
        <v>3</v>
      </c>
      <c r="S86" t="s">
        <v>5</v>
      </c>
      <c r="T86" t="s">
        <v>21</v>
      </c>
      <c r="U86" s="20">
        <v>2</v>
      </c>
      <c r="V86" s="20" t="str" cm="1">
        <f t="array" ref="V86">_xlfn.IFS(U86=0,"Prenovato",U86=1,"Novato",U86=2,"Principiante avanzado",U86=3,"Competente",U86=4,"Proficiente",U86=5,"Master")</f>
        <v>Principiante avanzado</v>
      </c>
      <c r="W86" s="20">
        <v>3</v>
      </c>
      <c r="X86" s="20" t="str" cm="1">
        <f t="array" ref="X86">_xlfn.IFS(W86=0,"No evidenciado",W86=1,"Novato",W86=2,"Principiante avanzado",W86=3,"Competente",W86=4,"Proficiente",W86=5,"Master")</f>
        <v>Competente</v>
      </c>
      <c r="Y86" s="20">
        <v>2</v>
      </c>
      <c r="Z86" s="20" t="str" cm="1">
        <f t="array" ref="Z86">_xlfn.IFS(Y86=0,"No evidenciado",Y86=1,"Novato",Y86=2,"Principiante avanzado",Y86=3,"Competente",Y86=4,"Proficiente",Y86=5,"Master")</f>
        <v>Principiante avanzado</v>
      </c>
      <c r="AA86" s="20">
        <v>4</v>
      </c>
      <c r="AB86" s="20" t="str" cm="1">
        <f t="array" ref="AB86">_xlfn.IFS(AA86=0,"No evidenciado",AA86=1,"Novato",AA86=2,"Principiante avanzado",AA86=3,"Competente",AA86=4,"Proficiente",AA86=5,"Master")</f>
        <v>Proficiente</v>
      </c>
      <c r="AC86" s="20">
        <v>2</v>
      </c>
      <c r="AD86" s="20" t="str" cm="1">
        <f t="array" ref="AD86">_xlfn.IFS(AC86=0,"Prenovato",AC86=1,"Novato",AC86=2,"Principiante avanzado",AC86=3,"Competente",AC86=4,"Proficiente",AC86=5,"Master")</f>
        <v>Principiante avanzado</v>
      </c>
      <c r="AE86" s="20" t="str">
        <f t="shared" si="14"/>
        <v>EVALUACIÓN</v>
      </c>
    </row>
    <row r="87" spans="1:31" x14ac:dyDescent="0.25">
      <c r="A87" t="s">
        <v>198</v>
      </c>
      <c r="B87" t="s">
        <v>201</v>
      </c>
      <c r="C87" t="s">
        <v>188</v>
      </c>
      <c r="D87" t="s">
        <v>204</v>
      </c>
      <c r="E87" t="s">
        <v>209</v>
      </c>
      <c r="F87" t="s">
        <v>224</v>
      </c>
      <c r="G87" t="s">
        <v>240</v>
      </c>
      <c r="H87" s="4">
        <v>44530</v>
      </c>
      <c r="I87" s="1">
        <f t="shared" ca="1" si="10"/>
        <v>18</v>
      </c>
      <c r="J87" s="1" t="str">
        <f t="shared" ca="1" si="11"/>
        <v>3. Mayor a 6 meses</v>
      </c>
      <c r="K87" t="str">
        <f t="shared" si="12"/>
        <v>NO</v>
      </c>
      <c r="L87" t="s">
        <v>189</v>
      </c>
      <c r="M87" t="s">
        <v>253</v>
      </c>
      <c r="N87" t="s">
        <v>31</v>
      </c>
      <c r="O87" t="s">
        <v>31</v>
      </c>
      <c r="P87" t="str">
        <f t="shared" si="13"/>
        <v>EDUARDO ALONSO DE JESUS SILVA ZUÑIGAFrameworks de arquitectura empresarialEVALUACIÓN</v>
      </c>
      <c r="Q87" t="str">
        <f>BASE[[#This Row],[NombresCalificado]]&amp;BASE[[#This Row],[TipoEvaluacion]]</f>
        <v>EDUARDO ALONSO DE JESUS SILVA ZUÑIGAEVALUACIÓN</v>
      </c>
      <c r="R87">
        <v>3</v>
      </c>
      <c r="S87" t="s">
        <v>5</v>
      </c>
      <c r="T87" t="s">
        <v>21</v>
      </c>
      <c r="U87" s="20">
        <v>2</v>
      </c>
      <c r="V87" s="20" t="str" cm="1">
        <f t="array" ref="V87">_xlfn.IFS(U87=0,"Prenovato",U87=1,"Novato",U87=2,"Principiante avanzado",U87=3,"Competente",U87=4,"Proficiente",U87=5,"Master")</f>
        <v>Principiante avanzado</v>
      </c>
      <c r="W87" s="20">
        <v>3</v>
      </c>
      <c r="X87" s="20" t="str" cm="1">
        <f t="array" ref="X87">_xlfn.IFS(W87=0,"No evidenciado",W87=1,"Novato",W87=2,"Principiante avanzado",W87=3,"Competente",W87=4,"Proficiente",W87=5,"Master")</f>
        <v>Competente</v>
      </c>
      <c r="Y87" s="20">
        <v>3</v>
      </c>
      <c r="Z87" s="20" t="str" cm="1">
        <f t="array" ref="Z87">_xlfn.IFS(Y87=0,"No evidenciado",Y87=1,"Novato",Y87=2,"Principiante avanzado",Y87=3,"Competente",Y87=4,"Proficiente",Y87=5,"Master")</f>
        <v>Competente</v>
      </c>
      <c r="AA87" s="20">
        <v>3</v>
      </c>
      <c r="AB87" s="20" t="str" cm="1">
        <f t="array" ref="AB87">_xlfn.IFS(AA87=0,"No evidenciado",AA87=1,"Novato",AA87=2,"Principiante avanzado",AA87=3,"Competente",AA87=4,"Proficiente",AA87=5,"Master")</f>
        <v>Competente</v>
      </c>
      <c r="AC87" s="20">
        <v>2</v>
      </c>
      <c r="AD87" s="20" t="str" cm="1">
        <f t="array" ref="AD87">_xlfn.IFS(AC87=0,"Prenovato",AC87=1,"Novato",AC87=2,"Principiante avanzado",AC87=3,"Competente",AC87=4,"Proficiente",AC87=5,"Master")</f>
        <v>Principiante avanzado</v>
      </c>
      <c r="AE87" s="20" t="str">
        <f t="shared" si="14"/>
        <v>EVALUACIÓN</v>
      </c>
    </row>
    <row r="88" spans="1:31" x14ac:dyDescent="0.25">
      <c r="A88" t="s">
        <v>198</v>
      </c>
      <c r="B88" t="s">
        <v>201</v>
      </c>
      <c r="C88" t="s">
        <v>188</v>
      </c>
      <c r="D88" t="s">
        <v>204</v>
      </c>
      <c r="E88" t="s">
        <v>209</v>
      </c>
      <c r="F88" t="s">
        <v>224</v>
      </c>
      <c r="G88" t="s">
        <v>240</v>
      </c>
      <c r="H88" s="4">
        <v>44530</v>
      </c>
      <c r="I88" s="1">
        <f t="shared" ca="1" si="10"/>
        <v>18</v>
      </c>
      <c r="J88" s="1" t="str">
        <f t="shared" ca="1" si="11"/>
        <v>3. Mayor a 6 meses</v>
      </c>
      <c r="K88" t="str">
        <f t="shared" si="12"/>
        <v>NO</v>
      </c>
      <c r="L88" t="s">
        <v>189</v>
      </c>
      <c r="M88" t="s">
        <v>252</v>
      </c>
      <c r="N88" t="s">
        <v>191</v>
      </c>
      <c r="O88" t="s">
        <v>191</v>
      </c>
      <c r="P88" t="str">
        <f t="shared" si="13"/>
        <v>EDUARDO ALONSO DE JESUS SILVA ZUÑIGACloudEVALUACIÓN</v>
      </c>
      <c r="Q88" t="str">
        <f>BASE[[#This Row],[NombresCalificado]]&amp;BASE[[#This Row],[TipoEvaluacion]]</f>
        <v>EDUARDO ALONSO DE JESUS SILVA ZUÑIGAEVALUACIÓN</v>
      </c>
      <c r="R88">
        <v>1</v>
      </c>
      <c r="S88" t="s">
        <v>6</v>
      </c>
      <c r="T88" t="s">
        <v>21</v>
      </c>
      <c r="U88" s="20">
        <v>2</v>
      </c>
      <c r="V88" s="20" t="str" cm="1">
        <f t="array" ref="V88">_xlfn.IFS(U88=0,"Prenovato",U88=1,"Novato",U88=2,"Principiante avanzado",U88=3,"Competente",U88=4,"Proficiente",U88=5,"Master")</f>
        <v>Principiante avanzado</v>
      </c>
      <c r="W88" s="20">
        <v>3</v>
      </c>
      <c r="X88" s="20" t="str" cm="1">
        <f t="array" ref="X88">_xlfn.IFS(W88=0,"No evidenciado",W88=1,"Novato",W88=2,"Principiante avanzado",W88=3,"Competente",W88=4,"Proficiente",W88=5,"Master")</f>
        <v>Competente</v>
      </c>
      <c r="Y88" s="20">
        <v>3</v>
      </c>
      <c r="Z88" s="20" t="str" cm="1">
        <f t="array" ref="Z88">_xlfn.IFS(Y88=0,"No evidenciado",Y88=1,"Novato",Y88=2,"Principiante avanzado",Y88=3,"Competente",Y88=4,"Proficiente",Y88=5,"Master")</f>
        <v>Competente</v>
      </c>
      <c r="AA88" s="20">
        <v>3</v>
      </c>
      <c r="AB88" s="20" t="str" cm="1">
        <f t="array" ref="AB88">_xlfn.IFS(AA88=0,"No evidenciado",AA88=1,"Novato",AA88=2,"Principiante avanzado",AA88=3,"Competente",AA88=4,"Proficiente",AA88=5,"Master")</f>
        <v>Competente</v>
      </c>
      <c r="AC88" s="20">
        <v>2</v>
      </c>
      <c r="AD88" s="20" t="str" cm="1">
        <f t="array" ref="AD88">_xlfn.IFS(AC88=0,"Prenovato",AC88=1,"Novato",AC88=2,"Principiante avanzado",AC88=3,"Competente",AC88=4,"Proficiente",AC88=5,"Master")</f>
        <v>Principiante avanzado</v>
      </c>
      <c r="AE88" s="20" t="str">
        <f t="shared" si="14"/>
        <v>EVALUACIÓN</v>
      </c>
    </row>
    <row r="89" spans="1:31" x14ac:dyDescent="0.25">
      <c r="A89" t="s">
        <v>198</v>
      </c>
      <c r="B89" t="s">
        <v>201</v>
      </c>
      <c r="C89" t="s">
        <v>188</v>
      </c>
      <c r="D89" t="s">
        <v>204</v>
      </c>
      <c r="E89" t="s">
        <v>209</v>
      </c>
      <c r="F89" t="s">
        <v>224</v>
      </c>
      <c r="G89" t="s">
        <v>240</v>
      </c>
      <c r="H89" s="4">
        <v>44530</v>
      </c>
      <c r="I89" s="1">
        <f t="shared" ca="1" si="10"/>
        <v>18</v>
      </c>
      <c r="J89" s="1" t="str">
        <f t="shared" ca="1" si="11"/>
        <v>3. Mayor a 6 meses</v>
      </c>
      <c r="K89" t="str">
        <f t="shared" si="12"/>
        <v>NO</v>
      </c>
      <c r="L89" t="s">
        <v>189</v>
      </c>
      <c r="M89" t="s">
        <v>265</v>
      </c>
      <c r="N89" t="s">
        <v>191</v>
      </c>
      <c r="O89" t="s">
        <v>191</v>
      </c>
      <c r="P89" t="str">
        <f t="shared" si="13"/>
        <v>EDUARDO ALONSO DE JESUS SILVA ZUÑIGAPrincipios de seguridadEVALUACIÓN</v>
      </c>
      <c r="Q89" t="str">
        <f>BASE[[#This Row],[NombresCalificado]]&amp;BASE[[#This Row],[TipoEvaluacion]]</f>
        <v>EDUARDO ALONSO DE JESUS SILVA ZUÑIGAEVALUACIÓN</v>
      </c>
      <c r="R89">
        <v>2</v>
      </c>
      <c r="S89" t="s">
        <v>4</v>
      </c>
      <c r="T89" t="s">
        <v>21</v>
      </c>
      <c r="U89" s="20">
        <v>2</v>
      </c>
      <c r="V89" s="20" t="str" cm="1">
        <f t="array" ref="V89">_xlfn.IFS(U89=0,"Prenovato",U89=1,"Novato",U89=2,"Principiante avanzado",U89=3,"Competente",U89=4,"Proficiente",U89=5,"Master")</f>
        <v>Principiante avanzado</v>
      </c>
      <c r="W89" s="20">
        <v>3</v>
      </c>
      <c r="X89" s="20" t="str" cm="1">
        <f t="array" ref="X89">_xlfn.IFS(W89=0,"No evidenciado",W89=1,"Novato",W89=2,"Principiante avanzado",W89=3,"Competente",W89=4,"Proficiente",W89=5,"Master")</f>
        <v>Competente</v>
      </c>
      <c r="Y89" s="20">
        <v>3</v>
      </c>
      <c r="Z89" s="20" t="str" cm="1">
        <f t="array" ref="Z89">_xlfn.IFS(Y89=0,"No evidenciado",Y89=1,"Novato",Y89=2,"Principiante avanzado",Y89=3,"Competente",Y89=4,"Proficiente",Y89=5,"Master")</f>
        <v>Competente</v>
      </c>
      <c r="AA89" s="20">
        <v>3</v>
      </c>
      <c r="AB89" s="20" t="str" cm="1">
        <f t="array" ref="AB89">_xlfn.IFS(AA89=0,"No evidenciado",AA89=1,"Novato",AA89=2,"Principiante avanzado",AA89=3,"Competente",AA89=4,"Proficiente",AA89=5,"Master")</f>
        <v>Competente</v>
      </c>
      <c r="AC89" s="20">
        <v>2</v>
      </c>
      <c r="AD89" s="20" t="str" cm="1">
        <f t="array" ref="AD89">_xlfn.IFS(AC89=0,"Prenovato",AC89=1,"Novato",AC89=2,"Principiante avanzado",AC89=3,"Competente",AC89=4,"Proficiente",AC89=5,"Master")</f>
        <v>Principiante avanzado</v>
      </c>
      <c r="AE89" s="20" t="str">
        <f t="shared" si="14"/>
        <v>EVALUACIÓN</v>
      </c>
    </row>
    <row r="90" spans="1:31" x14ac:dyDescent="0.25">
      <c r="A90" t="s">
        <v>198</v>
      </c>
      <c r="B90" t="s">
        <v>201</v>
      </c>
      <c r="C90" t="s">
        <v>188</v>
      </c>
      <c r="D90" t="s">
        <v>204</v>
      </c>
      <c r="E90" t="s">
        <v>209</v>
      </c>
      <c r="F90" t="s">
        <v>224</v>
      </c>
      <c r="G90" t="s">
        <v>240</v>
      </c>
      <c r="H90" s="4">
        <v>44530</v>
      </c>
      <c r="I90" s="1">
        <f t="shared" ca="1" si="10"/>
        <v>18</v>
      </c>
      <c r="J90" s="1" t="str">
        <f t="shared" ca="1" si="11"/>
        <v>3. Mayor a 6 meses</v>
      </c>
      <c r="K90" t="str">
        <f t="shared" si="12"/>
        <v>NO</v>
      </c>
      <c r="L90" t="s">
        <v>189</v>
      </c>
      <c r="M90" t="s">
        <v>254</v>
      </c>
      <c r="N90" t="s">
        <v>31</v>
      </c>
      <c r="O90" t="s">
        <v>31</v>
      </c>
      <c r="P90" t="str">
        <f t="shared" si="13"/>
        <v>EDUARDO ALONSO DE JESUS SILVA ZUÑIGAModelos BancariosEVALUACIÓN</v>
      </c>
      <c r="Q90" t="str">
        <f>BASE[[#This Row],[NombresCalificado]]&amp;BASE[[#This Row],[TipoEvaluacion]]</f>
        <v>EDUARDO ALONSO DE JESUS SILVA ZUÑIGAEVALUACIÓN</v>
      </c>
      <c r="R90">
        <v>3</v>
      </c>
      <c r="S90" t="s">
        <v>5</v>
      </c>
      <c r="T90" t="s">
        <v>21</v>
      </c>
      <c r="U90" s="20">
        <v>2</v>
      </c>
      <c r="V90" s="20" t="str" cm="1">
        <f t="array" ref="V90">_xlfn.IFS(U90=0,"Prenovato",U90=1,"Novato",U90=2,"Principiante avanzado",U90=3,"Competente",U90=4,"Proficiente",U90=5,"Master")</f>
        <v>Principiante avanzado</v>
      </c>
      <c r="W90" s="20">
        <v>3</v>
      </c>
      <c r="X90" s="20" t="str" cm="1">
        <f t="array" ref="X90">_xlfn.IFS(W90=0,"No evidenciado",W90=1,"Novato",W90=2,"Principiante avanzado",W90=3,"Competente",W90=4,"Proficiente",W90=5,"Master")</f>
        <v>Competente</v>
      </c>
      <c r="Y90" s="20">
        <v>3</v>
      </c>
      <c r="Z90" s="20" t="str" cm="1">
        <f t="array" ref="Z90">_xlfn.IFS(Y90=0,"No evidenciado",Y90=1,"Novato",Y90=2,"Principiante avanzado",Y90=3,"Competente",Y90=4,"Proficiente",Y90=5,"Master")</f>
        <v>Competente</v>
      </c>
      <c r="AA90" s="20">
        <v>3</v>
      </c>
      <c r="AB90" s="20" t="str" cm="1">
        <f t="array" ref="AB90">_xlfn.IFS(AA90=0,"No evidenciado",AA90=1,"Novato",AA90=2,"Principiante avanzado",AA90=3,"Competente",AA90=4,"Proficiente",AA90=5,"Master")</f>
        <v>Competente</v>
      </c>
      <c r="AC90" s="20">
        <v>2</v>
      </c>
      <c r="AD90" s="20" t="str" cm="1">
        <f t="array" ref="AD90">_xlfn.IFS(AC90=0,"Prenovato",AC90=1,"Novato",AC90=2,"Principiante avanzado",AC90=3,"Competente",AC90=4,"Proficiente",AC90=5,"Master")</f>
        <v>Principiante avanzado</v>
      </c>
      <c r="AE90" s="20" t="str">
        <f t="shared" si="14"/>
        <v>EVALUACIÓN</v>
      </c>
    </row>
    <row r="91" spans="1:31" x14ac:dyDescent="0.25">
      <c r="A91" t="s">
        <v>198</v>
      </c>
      <c r="B91" t="s">
        <v>201</v>
      </c>
      <c r="C91" t="s">
        <v>188</v>
      </c>
      <c r="D91" t="s">
        <v>204</v>
      </c>
      <c r="E91" t="s">
        <v>209</v>
      </c>
      <c r="F91" t="s">
        <v>224</v>
      </c>
      <c r="G91" t="s">
        <v>240</v>
      </c>
      <c r="H91" s="4">
        <v>44530</v>
      </c>
      <c r="I91" s="1">
        <f t="shared" ca="1" si="10"/>
        <v>18</v>
      </c>
      <c r="J91" s="1" t="str">
        <f t="shared" ca="1" si="11"/>
        <v>3. Mayor a 6 meses</v>
      </c>
      <c r="K91" t="str">
        <f t="shared" si="12"/>
        <v>NO</v>
      </c>
      <c r="L91" t="s">
        <v>189</v>
      </c>
      <c r="M91" t="s">
        <v>257</v>
      </c>
      <c r="N91" t="s">
        <v>31</v>
      </c>
      <c r="O91" t="s">
        <v>31</v>
      </c>
      <c r="P91" t="str">
        <f t="shared" si="13"/>
        <v>EDUARDO ALONSO DE JESUS SILVA ZUÑIGAModeladoEVALUACIÓN</v>
      </c>
      <c r="Q91" t="str">
        <f>BASE[[#This Row],[NombresCalificado]]&amp;BASE[[#This Row],[TipoEvaluacion]]</f>
        <v>EDUARDO ALONSO DE JESUS SILVA ZUÑIGAEVALUACIÓN</v>
      </c>
      <c r="R91">
        <v>3</v>
      </c>
      <c r="S91" t="s">
        <v>5</v>
      </c>
      <c r="T91" t="s">
        <v>21</v>
      </c>
      <c r="U91" s="20">
        <v>2</v>
      </c>
      <c r="V91" s="20" t="str" cm="1">
        <f t="array" ref="V91">_xlfn.IFS(U91=0,"Prenovato",U91=1,"Novato",U91=2,"Principiante avanzado",U91=3,"Competente",U91=4,"Proficiente",U91=5,"Master")</f>
        <v>Principiante avanzado</v>
      </c>
      <c r="W91" s="20">
        <v>3</v>
      </c>
      <c r="X91" s="20" t="str" cm="1">
        <f t="array" ref="X91">_xlfn.IFS(W91=0,"No evidenciado",W91=1,"Novato",W91=2,"Principiante avanzado",W91=3,"Competente",W91=4,"Proficiente",W91=5,"Master")</f>
        <v>Competente</v>
      </c>
      <c r="Y91" s="20">
        <v>3</v>
      </c>
      <c r="Z91" s="20" t="str" cm="1">
        <f t="array" ref="Z91">_xlfn.IFS(Y91=0,"No evidenciado",Y91=1,"Novato",Y91=2,"Principiante avanzado",Y91=3,"Competente",Y91=4,"Proficiente",Y91=5,"Master")</f>
        <v>Competente</v>
      </c>
      <c r="AA91" s="20">
        <v>3</v>
      </c>
      <c r="AB91" s="20" t="str" cm="1">
        <f t="array" ref="AB91">_xlfn.IFS(AA91=0,"No evidenciado",AA91=1,"Novato",AA91=2,"Principiante avanzado",AA91=3,"Competente",AA91=4,"Proficiente",AA91=5,"Master")</f>
        <v>Competente</v>
      </c>
      <c r="AC91" s="20">
        <v>2</v>
      </c>
      <c r="AD91" s="20" t="str" cm="1">
        <f t="array" ref="AD91">_xlfn.IFS(AC91=0,"Prenovato",AC91=1,"Novato",AC91=2,"Principiante avanzado",AC91=3,"Competente",AC91=4,"Proficiente",AC91=5,"Master")</f>
        <v>Principiante avanzado</v>
      </c>
      <c r="AE91" s="20" t="str">
        <f t="shared" si="14"/>
        <v>EVALUACIÓN</v>
      </c>
    </row>
    <row r="92" spans="1:31" x14ac:dyDescent="0.25">
      <c r="A92" t="s">
        <v>198</v>
      </c>
      <c r="B92" t="s">
        <v>201</v>
      </c>
      <c r="C92" t="s">
        <v>188</v>
      </c>
      <c r="D92" t="s">
        <v>204</v>
      </c>
      <c r="E92" t="s">
        <v>209</v>
      </c>
      <c r="F92" t="s">
        <v>224</v>
      </c>
      <c r="G92" t="s">
        <v>240</v>
      </c>
      <c r="H92" s="4">
        <v>44530</v>
      </c>
      <c r="I92" s="1">
        <f t="shared" ca="1" si="10"/>
        <v>18</v>
      </c>
      <c r="J92" s="1" t="str">
        <f t="shared" ca="1" si="11"/>
        <v>3. Mayor a 6 meses</v>
      </c>
      <c r="K92" t="str">
        <f t="shared" si="12"/>
        <v>NO</v>
      </c>
      <c r="L92" t="s">
        <v>189</v>
      </c>
      <c r="M92" t="s">
        <v>258</v>
      </c>
      <c r="N92" t="s">
        <v>190</v>
      </c>
      <c r="O92" t="s">
        <v>191</v>
      </c>
      <c r="P92" t="str">
        <f t="shared" si="13"/>
        <v>EDUARDO ALONSO DE JESUS SILVA ZUÑIGAPlataforma de soluciones BCPEVALUACIÓN</v>
      </c>
      <c r="Q92" t="str">
        <f>BASE[[#This Row],[NombresCalificado]]&amp;BASE[[#This Row],[TipoEvaluacion]]</f>
        <v>EDUARDO ALONSO DE JESUS SILVA ZUÑIGAEVALUACIÓN</v>
      </c>
      <c r="R92">
        <v>3</v>
      </c>
      <c r="S92" t="s">
        <v>5</v>
      </c>
      <c r="T92" t="s">
        <v>21</v>
      </c>
      <c r="U92" s="20">
        <v>2</v>
      </c>
      <c r="V92" s="20" t="str" cm="1">
        <f t="array" ref="V92">_xlfn.IFS(U92=0,"Prenovato",U92=1,"Novato",U92=2,"Principiante avanzado",U92=3,"Competente",U92=4,"Proficiente",U92=5,"Master")</f>
        <v>Principiante avanzado</v>
      </c>
      <c r="W92" s="20">
        <v>3</v>
      </c>
      <c r="X92" s="20" t="str" cm="1">
        <f t="array" ref="X92">_xlfn.IFS(W92=0,"No evidenciado",W92=1,"Novato",W92=2,"Principiante avanzado",W92=3,"Competente",W92=4,"Proficiente",W92=5,"Master")</f>
        <v>Competente</v>
      </c>
      <c r="Y92" s="20">
        <v>3</v>
      </c>
      <c r="Z92" s="20" t="str" cm="1">
        <f t="array" ref="Z92">_xlfn.IFS(Y92=0,"No evidenciado",Y92=1,"Novato",Y92=2,"Principiante avanzado",Y92=3,"Competente",Y92=4,"Proficiente",Y92=5,"Master")</f>
        <v>Competente</v>
      </c>
      <c r="AA92" s="20">
        <v>3</v>
      </c>
      <c r="AB92" s="20" t="str" cm="1">
        <f t="array" ref="AB92">_xlfn.IFS(AA92=0,"No evidenciado",AA92=1,"Novato",AA92=2,"Principiante avanzado",AA92=3,"Competente",AA92=4,"Proficiente",AA92=5,"Master")</f>
        <v>Competente</v>
      </c>
      <c r="AC92" s="20">
        <v>2</v>
      </c>
      <c r="AD92" s="20" t="str" cm="1">
        <f t="array" ref="AD92">_xlfn.IFS(AC92=0,"Prenovato",AC92=1,"Novato",AC92=2,"Principiante avanzado",AC92=3,"Competente",AC92=4,"Proficiente",AC92=5,"Master")</f>
        <v>Principiante avanzado</v>
      </c>
      <c r="AE92" s="20" t="str">
        <f t="shared" si="14"/>
        <v>EVALUACIÓN</v>
      </c>
    </row>
    <row r="93" spans="1:31" x14ac:dyDescent="0.25">
      <c r="A93" t="s">
        <v>198</v>
      </c>
      <c r="B93" t="s">
        <v>201</v>
      </c>
      <c r="C93" t="s">
        <v>188</v>
      </c>
      <c r="D93" t="s">
        <v>204</v>
      </c>
      <c r="E93" t="s">
        <v>209</v>
      </c>
      <c r="F93" t="s">
        <v>224</v>
      </c>
      <c r="G93" t="s">
        <v>240</v>
      </c>
      <c r="H93" s="4">
        <v>44530</v>
      </c>
      <c r="I93" s="1">
        <f t="shared" ca="1" si="10"/>
        <v>18</v>
      </c>
      <c r="J93" s="1" t="str">
        <f t="shared" ca="1" si="11"/>
        <v>3. Mayor a 6 meses</v>
      </c>
      <c r="K93" t="str">
        <f t="shared" si="12"/>
        <v>NO</v>
      </c>
      <c r="L93" t="s">
        <v>189</v>
      </c>
      <c r="M93" t="s">
        <v>261</v>
      </c>
      <c r="N93" t="s">
        <v>31</v>
      </c>
      <c r="O93" t="s">
        <v>31</v>
      </c>
      <c r="P93" t="str">
        <f t="shared" si="13"/>
        <v>EDUARDO ALONSO DE JESUS SILVA ZUÑIGANegocio bancarioEVALUACIÓN</v>
      </c>
      <c r="Q93" t="str">
        <f>BASE[[#This Row],[NombresCalificado]]&amp;BASE[[#This Row],[TipoEvaluacion]]</f>
        <v>EDUARDO ALONSO DE JESUS SILVA ZUÑIGAEVALUACIÓN</v>
      </c>
      <c r="R93">
        <v>3</v>
      </c>
      <c r="S93" t="s">
        <v>5</v>
      </c>
      <c r="T93" t="s">
        <v>21</v>
      </c>
      <c r="U93" s="20">
        <v>2</v>
      </c>
      <c r="V93" s="20" t="str" cm="1">
        <f t="array" ref="V93">_xlfn.IFS(U93=0,"Prenovato",U93=1,"Novato",U93=2,"Principiante avanzado",U93=3,"Competente",U93=4,"Proficiente",U93=5,"Master")</f>
        <v>Principiante avanzado</v>
      </c>
      <c r="W93" s="20">
        <v>3</v>
      </c>
      <c r="X93" s="20" t="str" cm="1">
        <f t="array" ref="X93">_xlfn.IFS(W93=0,"No evidenciado",W93=1,"Novato",W93=2,"Principiante avanzado",W93=3,"Competente",W93=4,"Proficiente",W93=5,"Master")</f>
        <v>Competente</v>
      </c>
      <c r="Y93" s="20">
        <v>3</v>
      </c>
      <c r="Z93" s="20" t="str" cm="1">
        <f t="array" ref="Z93">_xlfn.IFS(Y93=0,"No evidenciado",Y93=1,"Novato",Y93=2,"Principiante avanzado",Y93=3,"Competente",Y93=4,"Proficiente",Y93=5,"Master")</f>
        <v>Competente</v>
      </c>
      <c r="AA93" s="20">
        <v>3</v>
      </c>
      <c r="AB93" s="20" t="str" cm="1">
        <f t="array" ref="AB93">_xlfn.IFS(AA93=0,"No evidenciado",AA93=1,"Novato",AA93=2,"Principiante avanzado",AA93=3,"Competente",AA93=4,"Proficiente",AA93=5,"Master")</f>
        <v>Competente</v>
      </c>
      <c r="AC93" s="20">
        <v>2</v>
      </c>
      <c r="AD93" s="20" t="str" cm="1">
        <f t="array" ref="AD93">_xlfn.IFS(AC93=0,"Prenovato",AC93=1,"Novato",AC93=2,"Principiante avanzado",AC93=3,"Competente",AC93=4,"Proficiente",AC93=5,"Master")</f>
        <v>Principiante avanzado</v>
      </c>
      <c r="AE93" s="20" t="str">
        <f t="shared" si="14"/>
        <v>EVALUACIÓN</v>
      </c>
    </row>
    <row r="94" spans="1:31" x14ac:dyDescent="0.25">
      <c r="A94" t="s">
        <v>198</v>
      </c>
      <c r="B94" t="s">
        <v>201</v>
      </c>
      <c r="C94" t="s">
        <v>188</v>
      </c>
      <c r="D94" t="s">
        <v>204</v>
      </c>
      <c r="E94" t="s">
        <v>209</v>
      </c>
      <c r="F94" t="s">
        <v>224</v>
      </c>
      <c r="G94" t="s">
        <v>240</v>
      </c>
      <c r="H94" s="4">
        <v>44530</v>
      </c>
      <c r="I94" s="1">
        <f t="shared" ca="1" si="10"/>
        <v>18</v>
      </c>
      <c r="J94" s="1" t="str">
        <f t="shared" ca="1" si="11"/>
        <v>3. Mayor a 6 meses</v>
      </c>
      <c r="K94" t="str">
        <f t="shared" si="12"/>
        <v>NO</v>
      </c>
      <c r="L94" t="s">
        <v>189</v>
      </c>
      <c r="M94" t="s">
        <v>262</v>
      </c>
      <c r="N94" t="s">
        <v>191</v>
      </c>
      <c r="O94" t="s">
        <v>191</v>
      </c>
      <c r="P94" t="str">
        <f t="shared" si="13"/>
        <v>EDUARDO ALONSO DE JESUS SILVA ZUÑIGAComplianceEVALUACIÓN</v>
      </c>
      <c r="Q94" t="str">
        <f>BASE[[#This Row],[NombresCalificado]]&amp;BASE[[#This Row],[TipoEvaluacion]]</f>
        <v>EDUARDO ALONSO DE JESUS SILVA ZUÑIGAEVALUACIÓN</v>
      </c>
      <c r="R94">
        <v>2</v>
      </c>
      <c r="S94" t="s">
        <v>4</v>
      </c>
      <c r="T94" t="s">
        <v>21</v>
      </c>
      <c r="U94" s="20">
        <v>2</v>
      </c>
      <c r="V94" s="20" t="str" cm="1">
        <f t="array" ref="V94">_xlfn.IFS(U94=0,"Prenovato",U94=1,"Novato",U94=2,"Principiante avanzado",U94=3,"Competente",U94=4,"Proficiente",U94=5,"Master")</f>
        <v>Principiante avanzado</v>
      </c>
      <c r="W94" s="20">
        <v>3</v>
      </c>
      <c r="X94" s="20" t="str" cm="1">
        <f t="array" ref="X94">_xlfn.IFS(W94=0,"No evidenciado",W94=1,"Novato",W94=2,"Principiante avanzado",W94=3,"Competente",W94=4,"Proficiente",W94=5,"Master")</f>
        <v>Competente</v>
      </c>
      <c r="Y94" s="20">
        <v>3</v>
      </c>
      <c r="Z94" s="20" t="str" cm="1">
        <f t="array" ref="Z94">_xlfn.IFS(Y94=0,"No evidenciado",Y94=1,"Novato",Y94=2,"Principiante avanzado",Y94=3,"Competente",Y94=4,"Proficiente",Y94=5,"Master")</f>
        <v>Competente</v>
      </c>
      <c r="AA94" s="20">
        <v>3</v>
      </c>
      <c r="AB94" s="20" t="str" cm="1">
        <f t="array" ref="AB94">_xlfn.IFS(AA94=0,"No evidenciado",AA94=1,"Novato",AA94=2,"Principiante avanzado",AA94=3,"Competente",AA94=4,"Proficiente",AA94=5,"Master")</f>
        <v>Competente</v>
      </c>
      <c r="AC94" s="20">
        <v>2</v>
      </c>
      <c r="AD94" s="20" t="str" cm="1">
        <f t="array" ref="AD94">_xlfn.IFS(AC94=0,"Prenovato",AC94=1,"Novato",AC94=2,"Principiante avanzado",AC94=3,"Competente",AC94=4,"Proficiente",AC94=5,"Master")</f>
        <v>Principiante avanzado</v>
      </c>
      <c r="AE94" s="20" t="str">
        <f t="shared" si="14"/>
        <v>EVALUACIÓN</v>
      </c>
    </row>
    <row r="95" spans="1:31" x14ac:dyDescent="0.25">
      <c r="A95" t="s">
        <v>198</v>
      </c>
      <c r="B95" t="s">
        <v>201</v>
      </c>
      <c r="C95" t="s">
        <v>188</v>
      </c>
      <c r="D95" t="s">
        <v>204</v>
      </c>
      <c r="E95" t="s">
        <v>209</v>
      </c>
      <c r="F95" t="s">
        <v>224</v>
      </c>
      <c r="G95" t="s">
        <v>240</v>
      </c>
      <c r="H95" s="4">
        <v>44530</v>
      </c>
      <c r="I95" s="1">
        <f t="shared" ca="1" si="10"/>
        <v>18</v>
      </c>
      <c r="J95" s="1" t="str">
        <f t="shared" ca="1" si="11"/>
        <v>3. Mayor a 6 meses</v>
      </c>
      <c r="K95" t="str">
        <f t="shared" si="12"/>
        <v>NO</v>
      </c>
      <c r="L95" t="s">
        <v>189</v>
      </c>
      <c r="M95" t="s">
        <v>264</v>
      </c>
      <c r="N95" t="s">
        <v>190</v>
      </c>
      <c r="O95" t="s">
        <v>191</v>
      </c>
      <c r="P95" t="str">
        <f t="shared" si="13"/>
        <v>EDUARDO ALONSO DE JESUS SILVA ZUÑIGACustomer ExperienceEVALUACIÓN</v>
      </c>
      <c r="Q95" t="str">
        <f>BASE[[#This Row],[NombresCalificado]]&amp;BASE[[#This Row],[TipoEvaluacion]]</f>
        <v>EDUARDO ALONSO DE JESUS SILVA ZUÑIGAEVALUACIÓN</v>
      </c>
      <c r="R95">
        <v>2</v>
      </c>
      <c r="S95" t="s">
        <v>4</v>
      </c>
      <c r="T95" t="s">
        <v>21</v>
      </c>
      <c r="U95" s="20">
        <v>2</v>
      </c>
      <c r="V95" s="20" t="str" cm="1">
        <f t="array" ref="V95">_xlfn.IFS(U95=0,"Prenovato",U95=1,"Novato",U95=2,"Principiante avanzado",U95=3,"Competente",U95=4,"Proficiente",U95=5,"Master")</f>
        <v>Principiante avanzado</v>
      </c>
      <c r="W95" s="20">
        <v>3</v>
      </c>
      <c r="X95" s="20" t="str" cm="1">
        <f t="array" ref="X95">_xlfn.IFS(W95=0,"No evidenciado",W95=1,"Novato",W95=2,"Principiante avanzado",W95=3,"Competente",W95=4,"Proficiente",W95=5,"Master")</f>
        <v>Competente</v>
      </c>
      <c r="Y95" s="20">
        <v>3</v>
      </c>
      <c r="Z95" s="20" t="str" cm="1">
        <f t="array" ref="Z95">_xlfn.IFS(Y95=0,"No evidenciado",Y95=1,"Novato",Y95=2,"Principiante avanzado",Y95=3,"Competente",Y95=4,"Proficiente",Y95=5,"Master")</f>
        <v>Competente</v>
      </c>
      <c r="AA95" s="20">
        <v>3</v>
      </c>
      <c r="AB95" s="20" t="str" cm="1">
        <f t="array" ref="AB95">_xlfn.IFS(AA95=0,"No evidenciado",AA95=1,"Novato",AA95=2,"Principiante avanzado",AA95=3,"Competente",AA95=4,"Proficiente",AA95=5,"Master")</f>
        <v>Competente</v>
      </c>
      <c r="AC95" s="20">
        <v>2</v>
      </c>
      <c r="AD95" s="20" t="str" cm="1">
        <f t="array" ref="AD95">_xlfn.IFS(AC95=0,"Prenovato",AC95=1,"Novato",AC95=2,"Principiante avanzado",AC95=3,"Competente",AC95=4,"Proficiente",AC95=5,"Master")</f>
        <v>Principiante avanzado</v>
      </c>
      <c r="AE95" s="20" t="str">
        <f t="shared" si="14"/>
        <v>EVALUACIÓN</v>
      </c>
    </row>
    <row r="96" spans="1:31" x14ac:dyDescent="0.25">
      <c r="A96" t="s">
        <v>198</v>
      </c>
      <c r="B96" t="s">
        <v>201</v>
      </c>
      <c r="C96" t="s">
        <v>188</v>
      </c>
      <c r="D96" t="s">
        <v>204</v>
      </c>
      <c r="E96" t="s">
        <v>209</v>
      </c>
      <c r="F96" t="s">
        <v>224</v>
      </c>
      <c r="G96" t="s">
        <v>240</v>
      </c>
      <c r="H96" s="4">
        <v>44530</v>
      </c>
      <c r="I96" s="1">
        <f t="shared" ca="1" si="10"/>
        <v>18</v>
      </c>
      <c r="J96" s="1" t="str">
        <f t="shared" ca="1" si="11"/>
        <v>3. Mayor a 6 meses</v>
      </c>
      <c r="K96" t="str">
        <f t="shared" si="12"/>
        <v>NO</v>
      </c>
      <c r="L96" t="s">
        <v>189</v>
      </c>
      <c r="M96" t="s">
        <v>260</v>
      </c>
      <c r="N96" t="s">
        <v>191</v>
      </c>
      <c r="O96" t="s">
        <v>191</v>
      </c>
      <c r="P96" t="str">
        <f t="shared" si="13"/>
        <v>EDUARDO ALONSO DE JESUS SILVA ZUÑIGAEvolución ágil de productos digitalesEVALUACIÓN</v>
      </c>
      <c r="Q96" t="str">
        <f>BASE[[#This Row],[NombresCalificado]]&amp;BASE[[#This Row],[TipoEvaluacion]]</f>
        <v>EDUARDO ALONSO DE JESUS SILVA ZUÑIGAEVALUACIÓN</v>
      </c>
      <c r="R96">
        <v>3</v>
      </c>
      <c r="S96" t="s">
        <v>5</v>
      </c>
      <c r="T96" t="s">
        <v>21</v>
      </c>
      <c r="U96" s="20">
        <v>2</v>
      </c>
      <c r="V96" s="20" t="str" cm="1">
        <f t="array" ref="V96">_xlfn.IFS(U96=0,"Prenovato",U96=1,"Novato",U96=2,"Principiante avanzado",U96=3,"Competente",U96=4,"Proficiente",U96=5,"Master")</f>
        <v>Principiante avanzado</v>
      </c>
      <c r="W96" s="20">
        <v>3</v>
      </c>
      <c r="X96" s="20" t="str" cm="1">
        <f t="array" ref="X96">_xlfn.IFS(W96=0,"No evidenciado",W96=1,"Novato",W96=2,"Principiante avanzado",W96=3,"Competente",W96=4,"Proficiente",W96=5,"Master")</f>
        <v>Competente</v>
      </c>
      <c r="Y96" s="20">
        <v>3</v>
      </c>
      <c r="Z96" s="20" t="str" cm="1">
        <f t="array" ref="Z96">_xlfn.IFS(Y96=0,"No evidenciado",Y96=1,"Novato",Y96=2,"Principiante avanzado",Y96=3,"Competente",Y96=4,"Proficiente",Y96=5,"Master")</f>
        <v>Competente</v>
      </c>
      <c r="AA96" s="20">
        <v>3</v>
      </c>
      <c r="AB96" s="20" t="str" cm="1">
        <f t="array" ref="AB96">_xlfn.IFS(AA96=0,"No evidenciado",AA96=1,"Novato",AA96=2,"Principiante avanzado",AA96=3,"Competente",AA96=4,"Proficiente",AA96=5,"Master")</f>
        <v>Competente</v>
      </c>
      <c r="AC96" s="20">
        <v>2</v>
      </c>
      <c r="AD96" s="20" t="str" cm="1">
        <f t="array" ref="AD96">_xlfn.IFS(AC96=0,"Prenovato",AC96=1,"Novato",AC96=2,"Principiante avanzado",AC96=3,"Competente",AC96=4,"Proficiente",AC96=5,"Master")</f>
        <v>Principiante avanzado</v>
      </c>
      <c r="AE96" s="20" t="str">
        <f t="shared" si="14"/>
        <v>EVALUACIÓN</v>
      </c>
    </row>
    <row r="97" spans="1:31" x14ac:dyDescent="0.25">
      <c r="A97" t="s">
        <v>198</v>
      </c>
      <c r="B97" t="s">
        <v>201</v>
      </c>
      <c r="C97" t="s">
        <v>188</v>
      </c>
      <c r="D97" t="s">
        <v>204</v>
      </c>
      <c r="E97" t="s">
        <v>209</v>
      </c>
      <c r="F97" t="s">
        <v>224</v>
      </c>
      <c r="G97" t="s">
        <v>240</v>
      </c>
      <c r="H97" s="4">
        <v>44530</v>
      </c>
      <c r="I97" s="1">
        <f t="shared" ca="1" si="10"/>
        <v>18</v>
      </c>
      <c r="J97" s="1" t="str">
        <f t="shared" ca="1" si="11"/>
        <v>3. Mayor a 6 meses</v>
      </c>
      <c r="K97" t="str">
        <f t="shared" si="12"/>
        <v>NO</v>
      </c>
      <c r="L97" t="s">
        <v>189</v>
      </c>
      <c r="M97" t="s">
        <v>263</v>
      </c>
      <c r="N97" t="s">
        <v>191</v>
      </c>
      <c r="O97" t="s">
        <v>191</v>
      </c>
      <c r="P97" t="str">
        <f t="shared" si="13"/>
        <v>EDUARDO ALONSO DE JESUS SILVA ZUÑIGAGestión de cambiosEVALUACIÓN</v>
      </c>
      <c r="Q97" t="str">
        <f>BASE[[#This Row],[NombresCalificado]]&amp;BASE[[#This Row],[TipoEvaluacion]]</f>
        <v>EDUARDO ALONSO DE JESUS SILVA ZUÑIGAEVALUACIÓN</v>
      </c>
      <c r="R97">
        <v>1</v>
      </c>
      <c r="S97" t="s">
        <v>6</v>
      </c>
      <c r="T97" t="s">
        <v>21</v>
      </c>
      <c r="U97" s="20">
        <v>2</v>
      </c>
      <c r="V97" s="20" t="str" cm="1">
        <f t="array" ref="V97">_xlfn.IFS(U97=0,"Prenovato",U97=1,"Novato",U97=2,"Principiante avanzado",U97=3,"Competente",U97=4,"Proficiente",U97=5,"Master")</f>
        <v>Principiante avanzado</v>
      </c>
      <c r="W97" s="20">
        <v>3</v>
      </c>
      <c r="X97" s="20" t="str" cm="1">
        <f t="array" ref="X97">_xlfn.IFS(W97=0,"No evidenciado",W97=1,"Novato",W97=2,"Principiante avanzado",W97=3,"Competente",W97=4,"Proficiente",W97=5,"Master")</f>
        <v>Competente</v>
      </c>
      <c r="Y97" s="20">
        <v>3</v>
      </c>
      <c r="Z97" s="20" t="str" cm="1">
        <f t="array" ref="Z97">_xlfn.IFS(Y97=0,"No evidenciado",Y97=1,"Novato",Y97=2,"Principiante avanzado",Y97=3,"Competente",Y97=4,"Proficiente",Y97=5,"Master")</f>
        <v>Competente</v>
      </c>
      <c r="AA97" s="20">
        <v>3</v>
      </c>
      <c r="AB97" s="20" t="str" cm="1">
        <f t="array" ref="AB97">_xlfn.IFS(AA97=0,"No evidenciado",AA97=1,"Novato",AA97=2,"Principiante avanzado",AA97=3,"Competente",AA97=4,"Proficiente",AA97=5,"Master")</f>
        <v>Competente</v>
      </c>
      <c r="AC97" s="20">
        <v>2</v>
      </c>
      <c r="AD97" s="20" t="str" cm="1">
        <f t="array" ref="AD97">_xlfn.IFS(AC97=0,"Prenovato",AC97=1,"Novato",AC97=2,"Principiante avanzado",AC97=3,"Competente",AC97=4,"Proficiente",AC97=5,"Master")</f>
        <v>Principiante avanzado</v>
      </c>
      <c r="AE97" s="20" t="str">
        <f t="shared" si="14"/>
        <v>EVALUACIÓN</v>
      </c>
    </row>
    <row r="98" spans="1:31" x14ac:dyDescent="0.25">
      <c r="A98" t="s">
        <v>198</v>
      </c>
      <c r="B98" t="s">
        <v>201</v>
      </c>
      <c r="C98" t="s">
        <v>188</v>
      </c>
      <c r="D98" t="s">
        <v>204</v>
      </c>
      <c r="E98" t="s">
        <v>209</v>
      </c>
      <c r="F98" t="s">
        <v>224</v>
      </c>
      <c r="G98" t="s">
        <v>240</v>
      </c>
      <c r="H98" s="4">
        <v>44530</v>
      </c>
      <c r="I98" s="1">
        <f t="shared" ca="1" si="10"/>
        <v>18</v>
      </c>
      <c r="J98" s="1" t="str">
        <f t="shared" ca="1" si="11"/>
        <v>3. Mayor a 6 meses</v>
      </c>
      <c r="K98" t="str">
        <f t="shared" si="12"/>
        <v>NO</v>
      </c>
      <c r="L98" t="s">
        <v>189</v>
      </c>
      <c r="M98" t="s">
        <v>268</v>
      </c>
      <c r="N98" t="s">
        <v>190</v>
      </c>
      <c r="O98" t="s">
        <v>191</v>
      </c>
      <c r="P98" t="str">
        <f t="shared" si="13"/>
        <v>EDUARDO ALONSO DE JESUS SILVA ZUÑIGACaptura de valorEVALUACIÓN</v>
      </c>
      <c r="Q98" t="str">
        <f>BASE[[#This Row],[NombresCalificado]]&amp;BASE[[#This Row],[TipoEvaluacion]]</f>
        <v>EDUARDO ALONSO DE JESUS SILVA ZUÑIGAEVALUACIÓN</v>
      </c>
      <c r="R98">
        <v>2</v>
      </c>
      <c r="S98" t="s">
        <v>4</v>
      </c>
      <c r="T98" t="s">
        <v>21</v>
      </c>
      <c r="U98" s="20">
        <v>2</v>
      </c>
      <c r="V98" s="20" t="str" cm="1">
        <f t="array" ref="V98">_xlfn.IFS(U98=0,"Prenovato",U98=1,"Novato",U98=2,"Principiante avanzado",U98=3,"Competente",U98=4,"Proficiente",U98=5,"Master")</f>
        <v>Principiante avanzado</v>
      </c>
      <c r="W98" s="20">
        <v>3</v>
      </c>
      <c r="X98" s="20" t="str" cm="1">
        <f t="array" ref="X98">_xlfn.IFS(W98=0,"No evidenciado",W98=1,"Novato",W98=2,"Principiante avanzado",W98=3,"Competente",W98=4,"Proficiente",W98=5,"Master")</f>
        <v>Competente</v>
      </c>
      <c r="Y98" s="20">
        <v>3</v>
      </c>
      <c r="Z98" s="20" t="str" cm="1">
        <f t="array" ref="Z98">_xlfn.IFS(Y98=0,"No evidenciado",Y98=1,"Novato",Y98=2,"Principiante avanzado",Y98=3,"Competente",Y98=4,"Proficiente",Y98=5,"Master")</f>
        <v>Competente</v>
      </c>
      <c r="AA98" s="20">
        <v>3</v>
      </c>
      <c r="AB98" s="20" t="str" cm="1">
        <f t="array" ref="AB98">_xlfn.IFS(AA98=0,"No evidenciado",AA98=1,"Novato",AA98=2,"Principiante avanzado",AA98=3,"Competente",AA98=4,"Proficiente",AA98=5,"Master")</f>
        <v>Competente</v>
      </c>
      <c r="AC98" s="20">
        <v>2</v>
      </c>
      <c r="AD98" s="20" t="str" cm="1">
        <f t="array" ref="AD98">_xlfn.IFS(AC98=0,"Prenovato",AC98=1,"Novato",AC98=2,"Principiante avanzado",AC98=3,"Competente",AC98=4,"Proficiente",AC98=5,"Master")</f>
        <v>Principiante avanzado</v>
      </c>
      <c r="AE98" s="20" t="str">
        <f t="shared" si="14"/>
        <v>EVALUACIÓN</v>
      </c>
    </row>
    <row r="99" spans="1:31" x14ac:dyDescent="0.25">
      <c r="A99" t="s">
        <v>198</v>
      </c>
      <c r="B99" t="s">
        <v>201</v>
      </c>
      <c r="C99" t="s">
        <v>188</v>
      </c>
      <c r="D99" t="s">
        <v>204</v>
      </c>
      <c r="E99" t="s">
        <v>209</v>
      </c>
      <c r="F99" t="s">
        <v>224</v>
      </c>
      <c r="G99" t="s">
        <v>240</v>
      </c>
      <c r="H99" s="4">
        <v>44530</v>
      </c>
      <c r="I99" s="1">
        <f t="shared" ca="1" si="10"/>
        <v>18</v>
      </c>
      <c r="J99" s="1" t="str">
        <f t="shared" ca="1" si="11"/>
        <v>3. Mayor a 6 meses</v>
      </c>
      <c r="K99" t="str">
        <f t="shared" si="12"/>
        <v>NO</v>
      </c>
      <c r="L99" t="s">
        <v>189</v>
      </c>
      <c r="M99" t="s">
        <v>267</v>
      </c>
      <c r="N99" t="s">
        <v>190</v>
      </c>
      <c r="O99" t="s">
        <v>191</v>
      </c>
      <c r="P99" t="str">
        <f t="shared" si="13"/>
        <v>EDUARDO ALONSO DE JESUS SILVA ZUÑIGAStory TellingEVALUACIÓN</v>
      </c>
      <c r="Q99" t="str">
        <f>BASE[[#This Row],[NombresCalificado]]&amp;BASE[[#This Row],[TipoEvaluacion]]</f>
        <v>EDUARDO ALONSO DE JESUS SILVA ZUÑIGAEVALUACIÓN</v>
      </c>
      <c r="R99">
        <v>2</v>
      </c>
      <c r="S99" t="s">
        <v>4</v>
      </c>
      <c r="T99" t="s">
        <v>21</v>
      </c>
      <c r="U99" s="20">
        <v>2</v>
      </c>
      <c r="V99" s="20" t="str" cm="1">
        <f t="array" ref="V99">_xlfn.IFS(U99=0,"Prenovato",U99=1,"Novato",U99=2,"Principiante avanzado",U99=3,"Competente",U99=4,"Proficiente",U99=5,"Master")</f>
        <v>Principiante avanzado</v>
      </c>
      <c r="W99" s="20">
        <v>3</v>
      </c>
      <c r="X99" s="20" t="str" cm="1">
        <f t="array" ref="X99">_xlfn.IFS(W99=0,"No evidenciado",W99=1,"Novato",W99=2,"Principiante avanzado",W99=3,"Competente",W99=4,"Proficiente",W99=5,"Master")</f>
        <v>Competente</v>
      </c>
      <c r="Y99" s="20">
        <v>3</v>
      </c>
      <c r="Z99" s="20" t="str" cm="1">
        <f t="array" ref="Z99">_xlfn.IFS(Y99=0,"No evidenciado",Y99=1,"Novato",Y99=2,"Principiante avanzado",Y99=3,"Competente",Y99=4,"Proficiente",Y99=5,"Master")</f>
        <v>Competente</v>
      </c>
      <c r="AA99" s="20">
        <v>3</v>
      </c>
      <c r="AB99" s="20" t="str" cm="1">
        <f t="array" ref="AB99">_xlfn.IFS(AA99=0,"No evidenciado",AA99=1,"Novato",AA99=2,"Principiante avanzado",AA99=3,"Competente",AA99=4,"Proficiente",AA99=5,"Master")</f>
        <v>Competente</v>
      </c>
      <c r="AC99" s="20">
        <v>2</v>
      </c>
      <c r="AD99" s="20" t="str" cm="1">
        <f t="array" ref="AD99">_xlfn.IFS(AC99=0,"Prenovato",AC99=1,"Novato",AC99=2,"Principiante avanzado",AC99=3,"Competente",AC99=4,"Proficiente",AC99=5,"Master")</f>
        <v>Principiante avanzado</v>
      </c>
      <c r="AE99" s="20" t="str">
        <f t="shared" si="14"/>
        <v>EVALUACIÓN</v>
      </c>
    </row>
    <row r="100" spans="1:31" x14ac:dyDescent="0.25">
      <c r="A100" t="s">
        <v>198</v>
      </c>
      <c r="B100" t="s">
        <v>201</v>
      </c>
      <c r="C100" t="s">
        <v>188</v>
      </c>
      <c r="D100" t="s">
        <v>204</v>
      </c>
      <c r="E100" t="s">
        <v>209</v>
      </c>
      <c r="F100" t="s">
        <v>224</v>
      </c>
      <c r="G100" t="s">
        <v>240</v>
      </c>
      <c r="H100" s="4">
        <v>44530</v>
      </c>
      <c r="I100" s="1">
        <f t="shared" ca="1" si="10"/>
        <v>18</v>
      </c>
      <c r="J100" s="1" t="str">
        <f t="shared" ca="1" si="11"/>
        <v>3. Mayor a 6 meses</v>
      </c>
      <c r="K100" t="str">
        <f t="shared" si="12"/>
        <v>NO</v>
      </c>
      <c r="L100" t="s">
        <v>189</v>
      </c>
      <c r="M100" t="s">
        <v>266</v>
      </c>
      <c r="N100" t="s">
        <v>31</v>
      </c>
      <c r="O100" t="s">
        <v>31</v>
      </c>
      <c r="P100" t="str">
        <f t="shared" si="13"/>
        <v>EDUARDO ALONSO DE JESUS SILVA ZUÑIGAInnovaciónEVALUACIÓN</v>
      </c>
      <c r="Q100" t="str">
        <f>BASE[[#This Row],[NombresCalificado]]&amp;BASE[[#This Row],[TipoEvaluacion]]</f>
        <v>EDUARDO ALONSO DE JESUS SILVA ZUÑIGAEVALUACIÓN</v>
      </c>
      <c r="R100">
        <v>2</v>
      </c>
      <c r="S100" t="s">
        <v>4</v>
      </c>
      <c r="T100" t="s">
        <v>21</v>
      </c>
      <c r="U100" s="20">
        <v>2</v>
      </c>
      <c r="V100" s="20" t="str" cm="1">
        <f t="array" ref="V100">_xlfn.IFS(U100=0,"Prenovato",U100=1,"Novato",U100=2,"Principiante avanzado",U100=3,"Competente",U100=4,"Proficiente",U100=5,"Master")</f>
        <v>Principiante avanzado</v>
      </c>
      <c r="W100" s="20">
        <v>3</v>
      </c>
      <c r="X100" s="20" t="str" cm="1">
        <f t="array" ref="X100">_xlfn.IFS(W100=0,"No evidenciado",W100=1,"Novato",W100=2,"Principiante avanzado",W100=3,"Competente",W100=4,"Proficiente",W100=5,"Master")</f>
        <v>Competente</v>
      </c>
      <c r="Y100" s="20">
        <v>3</v>
      </c>
      <c r="Z100" s="20" t="str" cm="1">
        <f t="array" ref="Z100">_xlfn.IFS(Y100=0,"No evidenciado",Y100=1,"Novato",Y100=2,"Principiante avanzado",Y100=3,"Competente",Y100=4,"Proficiente",Y100=5,"Master")</f>
        <v>Competente</v>
      </c>
      <c r="AA100" s="20">
        <v>3</v>
      </c>
      <c r="AB100" s="20" t="str" cm="1">
        <f t="array" ref="AB100">_xlfn.IFS(AA100=0,"No evidenciado",AA100=1,"Novato",AA100=2,"Principiante avanzado",AA100=3,"Competente",AA100=4,"Proficiente",AA100=5,"Master")</f>
        <v>Competente</v>
      </c>
      <c r="AC100" s="20">
        <v>2</v>
      </c>
      <c r="AD100" s="20" t="str" cm="1">
        <f t="array" ref="AD100">_xlfn.IFS(AC100=0,"Prenovato",AC100=1,"Novato",AC100=2,"Principiante avanzado",AC100=3,"Competente",AC100=4,"Proficiente",AC100=5,"Master")</f>
        <v>Principiante avanzado</v>
      </c>
      <c r="AE100" s="20" t="str">
        <f t="shared" si="14"/>
        <v>EVALUACIÓN</v>
      </c>
    </row>
    <row r="101" spans="1:31" x14ac:dyDescent="0.25">
      <c r="A101" t="s">
        <v>198</v>
      </c>
      <c r="B101" t="s">
        <v>201</v>
      </c>
      <c r="C101" t="s">
        <v>188</v>
      </c>
      <c r="D101" t="s">
        <v>204</v>
      </c>
      <c r="E101" t="s">
        <v>209</v>
      </c>
      <c r="F101" t="s">
        <v>224</v>
      </c>
      <c r="G101" t="s">
        <v>240</v>
      </c>
      <c r="H101" s="4">
        <v>44530</v>
      </c>
      <c r="I101" s="1">
        <f t="shared" ca="1" si="10"/>
        <v>18</v>
      </c>
      <c r="J101" s="1" t="str">
        <f t="shared" ca="1" si="11"/>
        <v>3. Mayor a 6 meses</v>
      </c>
      <c r="K101" t="str">
        <f t="shared" si="12"/>
        <v>NO</v>
      </c>
      <c r="L101" t="s">
        <v>189</v>
      </c>
      <c r="M101" t="s">
        <v>259</v>
      </c>
      <c r="N101" t="s">
        <v>190</v>
      </c>
      <c r="O101" t="s">
        <v>191</v>
      </c>
      <c r="P101" t="str">
        <f t="shared" si="13"/>
        <v>EDUARDO ALONSO DE JESUS SILVA ZUÑIGAArquitectura de datos BCPEVALUACIÓN</v>
      </c>
      <c r="Q101" t="str">
        <f>BASE[[#This Row],[NombresCalificado]]&amp;BASE[[#This Row],[TipoEvaluacion]]</f>
        <v>EDUARDO ALONSO DE JESUS SILVA ZUÑIGAEVALUACIÓN</v>
      </c>
      <c r="R101">
        <v>2</v>
      </c>
      <c r="S101" t="s">
        <v>4</v>
      </c>
      <c r="T101" t="s">
        <v>21</v>
      </c>
      <c r="U101" s="20">
        <v>2</v>
      </c>
      <c r="V101" s="20" t="str" cm="1">
        <f t="array" ref="V101">_xlfn.IFS(U101=0,"Prenovato",U101=1,"Novato",U101=2,"Principiante avanzado",U101=3,"Competente",U101=4,"Proficiente",U101=5,"Master")</f>
        <v>Principiante avanzado</v>
      </c>
      <c r="W101" s="20">
        <v>3</v>
      </c>
      <c r="X101" s="20" t="str" cm="1">
        <f t="array" ref="X101">_xlfn.IFS(W101=0,"No evidenciado",W101=1,"Novato",W101=2,"Principiante avanzado",W101=3,"Competente",W101=4,"Proficiente",W101=5,"Master")</f>
        <v>Competente</v>
      </c>
      <c r="Y101" s="20">
        <v>3</v>
      </c>
      <c r="Z101" s="20" t="str" cm="1">
        <f t="array" ref="Z101">_xlfn.IFS(Y101=0,"No evidenciado",Y101=1,"Novato",Y101=2,"Principiante avanzado",Y101=3,"Competente",Y101=4,"Proficiente",Y101=5,"Master")</f>
        <v>Competente</v>
      </c>
      <c r="AA101" s="20">
        <v>3</v>
      </c>
      <c r="AB101" s="20" t="str" cm="1">
        <f t="array" ref="AB101">_xlfn.IFS(AA101=0,"No evidenciado",AA101=1,"Novato",AA101=2,"Principiante avanzado",AA101=3,"Competente",AA101=4,"Proficiente",AA101=5,"Master")</f>
        <v>Competente</v>
      </c>
      <c r="AC101" s="20">
        <v>2</v>
      </c>
      <c r="AD101" s="20" t="str" cm="1">
        <f t="array" ref="AD101">_xlfn.IFS(AC101=0,"Prenovato",AC101=1,"Novato",AC101=2,"Principiante avanzado",AC101=3,"Competente",AC101=4,"Proficiente",AC101=5,"Master")</f>
        <v>Principiante avanzado</v>
      </c>
      <c r="AE101" s="20" t="str">
        <f t="shared" si="14"/>
        <v>EVALUACIÓN</v>
      </c>
    </row>
    <row r="102" spans="1:31" x14ac:dyDescent="0.25">
      <c r="A102" t="s">
        <v>198</v>
      </c>
      <c r="B102" t="s">
        <v>201</v>
      </c>
      <c r="C102" t="s">
        <v>188</v>
      </c>
      <c r="D102" t="s">
        <v>204</v>
      </c>
      <c r="E102" t="s">
        <v>209</v>
      </c>
      <c r="F102" t="s">
        <v>224</v>
      </c>
      <c r="G102" t="s">
        <v>240</v>
      </c>
      <c r="H102" s="4">
        <v>44530</v>
      </c>
      <c r="I102" s="1">
        <f t="shared" ca="1" si="10"/>
        <v>18</v>
      </c>
      <c r="J102" s="1" t="str">
        <f t="shared" ca="1" si="11"/>
        <v>3. Mayor a 6 meses</v>
      </c>
      <c r="K102" t="str">
        <f t="shared" si="12"/>
        <v>NO</v>
      </c>
      <c r="L102" t="s">
        <v>189</v>
      </c>
      <c r="M102" t="s">
        <v>255</v>
      </c>
      <c r="N102" t="s">
        <v>190</v>
      </c>
      <c r="O102" t="s">
        <v>191</v>
      </c>
      <c r="P102" t="str">
        <f t="shared" si="13"/>
        <v>EDUARDO ALONSO DE JESUS SILVA ZUÑIGASoluciones de industriaEVALUACIÓN</v>
      </c>
      <c r="Q102" t="str">
        <f>BASE[[#This Row],[NombresCalificado]]&amp;BASE[[#This Row],[TipoEvaluacion]]</f>
        <v>EDUARDO ALONSO DE JESUS SILVA ZUÑIGAEVALUACIÓN</v>
      </c>
      <c r="R102">
        <v>2</v>
      </c>
      <c r="S102" t="s">
        <v>4</v>
      </c>
      <c r="T102" t="s">
        <v>21</v>
      </c>
      <c r="U102" s="20">
        <v>2</v>
      </c>
      <c r="V102" s="20" t="str" cm="1">
        <f t="array" ref="V102">_xlfn.IFS(U102=0,"Prenovato",U102=1,"Novato",U102=2,"Principiante avanzado",U102=3,"Competente",U102=4,"Proficiente",U102=5,"Master")</f>
        <v>Principiante avanzado</v>
      </c>
      <c r="W102" s="20">
        <v>3</v>
      </c>
      <c r="X102" s="20" t="str" cm="1">
        <f t="array" ref="X102">_xlfn.IFS(W102=0,"No evidenciado",W102=1,"Novato",W102=2,"Principiante avanzado",W102=3,"Competente",W102=4,"Proficiente",W102=5,"Master")</f>
        <v>Competente</v>
      </c>
      <c r="Y102" s="20">
        <v>3</v>
      </c>
      <c r="Z102" s="20" t="str" cm="1">
        <f t="array" ref="Z102">_xlfn.IFS(Y102=0,"No evidenciado",Y102=1,"Novato",Y102=2,"Principiante avanzado",Y102=3,"Competente",Y102=4,"Proficiente",Y102=5,"Master")</f>
        <v>Competente</v>
      </c>
      <c r="AA102" s="20">
        <v>3</v>
      </c>
      <c r="AB102" s="20" t="str" cm="1">
        <f t="array" ref="AB102">_xlfn.IFS(AA102=0,"No evidenciado",AA102=1,"Novato",AA102=2,"Principiante avanzado",AA102=3,"Competente",AA102=4,"Proficiente",AA102=5,"Master")</f>
        <v>Competente</v>
      </c>
      <c r="AC102" s="20">
        <v>2</v>
      </c>
      <c r="AD102" s="20" t="str" cm="1">
        <f t="array" ref="AD102">_xlfn.IFS(AC102=0,"Prenovato",AC102=1,"Novato",AC102=2,"Principiante avanzado",AC102=3,"Competente",AC102=4,"Proficiente",AC102=5,"Master")</f>
        <v>Principiante avanzado</v>
      </c>
      <c r="AE102" s="20" t="str">
        <f t="shared" si="14"/>
        <v>EVALUACIÓN</v>
      </c>
    </row>
    <row r="103" spans="1:31" x14ac:dyDescent="0.25">
      <c r="A103" t="s">
        <v>198</v>
      </c>
      <c r="B103" t="s">
        <v>201</v>
      </c>
      <c r="C103" t="s">
        <v>188</v>
      </c>
      <c r="D103" t="s">
        <v>204</v>
      </c>
      <c r="E103" t="s">
        <v>209</v>
      </c>
      <c r="F103" t="s">
        <v>224</v>
      </c>
      <c r="G103" t="s">
        <v>240</v>
      </c>
      <c r="H103" s="4">
        <v>44530</v>
      </c>
      <c r="I103" s="1">
        <f t="shared" ca="1" si="10"/>
        <v>18</v>
      </c>
      <c r="J103" s="1" t="str">
        <f t="shared" ca="1" si="11"/>
        <v>3. Mayor a 6 meses</v>
      </c>
      <c r="K103" t="str">
        <f t="shared" si="12"/>
        <v>NO</v>
      </c>
      <c r="L103" t="s">
        <v>189</v>
      </c>
      <c r="M103" t="s">
        <v>256</v>
      </c>
      <c r="N103" t="s">
        <v>191</v>
      </c>
      <c r="O103" t="s">
        <v>191</v>
      </c>
      <c r="P103" t="str">
        <f t="shared" si="13"/>
        <v>EDUARDO ALONSO DE JESUS SILVA ZUÑIGAPatrones de arquitectura tecnológicaEVALUACIÓN</v>
      </c>
      <c r="Q103" t="str">
        <f>BASE[[#This Row],[NombresCalificado]]&amp;BASE[[#This Row],[TipoEvaluacion]]</f>
        <v>EDUARDO ALONSO DE JESUS SILVA ZUÑIGAEVALUACIÓN</v>
      </c>
      <c r="R103">
        <v>2</v>
      </c>
      <c r="S103" t="s">
        <v>4</v>
      </c>
      <c r="T103" t="s">
        <v>21</v>
      </c>
      <c r="U103" s="20">
        <v>2</v>
      </c>
      <c r="V103" s="20" t="str" cm="1">
        <f t="array" ref="V103">_xlfn.IFS(U103=0,"Prenovato",U103=1,"Novato",U103=2,"Principiante avanzado",U103=3,"Competente",U103=4,"Proficiente",U103=5,"Master")</f>
        <v>Principiante avanzado</v>
      </c>
      <c r="W103" s="20">
        <v>3</v>
      </c>
      <c r="X103" s="20" t="str" cm="1">
        <f t="array" ref="X103">_xlfn.IFS(W103=0,"No evidenciado",W103=1,"Novato",W103=2,"Principiante avanzado",W103=3,"Competente",W103=4,"Proficiente",W103=5,"Master")</f>
        <v>Competente</v>
      </c>
      <c r="Y103" s="20">
        <v>3</v>
      </c>
      <c r="Z103" s="20" t="str" cm="1">
        <f t="array" ref="Z103">_xlfn.IFS(Y103=0,"No evidenciado",Y103=1,"Novato",Y103=2,"Principiante avanzado",Y103=3,"Competente",Y103=4,"Proficiente",Y103=5,"Master")</f>
        <v>Competente</v>
      </c>
      <c r="AA103" s="20">
        <v>3</v>
      </c>
      <c r="AB103" s="20" t="str" cm="1">
        <f t="array" ref="AB103">_xlfn.IFS(AA103=0,"No evidenciado",AA103=1,"Novato",AA103=2,"Principiante avanzado",AA103=3,"Competente",AA103=4,"Proficiente",AA103=5,"Master")</f>
        <v>Competente</v>
      </c>
      <c r="AC103" s="20">
        <v>2</v>
      </c>
      <c r="AD103" s="20" t="str" cm="1">
        <f t="array" ref="AD103">_xlfn.IFS(AC103=0,"Prenovato",AC103=1,"Novato",AC103=2,"Principiante avanzado",AC103=3,"Competente",AC103=4,"Proficiente",AC103=5,"Master")</f>
        <v>Principiante avanzado</v>
      </c>
      <c r="AE103" s="20" t="str">
        <f t="shared" si="14"/>
        <v>EVALUACIÓN</v>
      </c>
    </row>
    <row r="104" spans="1:31" x14ac:dyDescent="0.25">
      <c r="A104" t="s">
        <v>198</v>
      </c>
      <c r="B104" t="s">
        <v>201</v>
      </c>
      <c r="C104" t="s">
        <v>188</v>
      </c>
      <c r="D104" t="s">
        <v>204</v>
      </c>
      <c r="E104" t="s">
        <v>210</v>
      </c>
      <c r="F104" t="s">
        <v>225</v>
      </c>
      <c r="G104" t="s">
        <v>241</v>
      </c>
      <c r="H104" s="4">
        <v>44439</v>
      </c>
      <c r="I104" s="1">
        <f t="shared" ca="1" si="10"/>
        <v>21</v>
      </c>
      <c r="J104" s="1" t="str">
        <f t="shared" ca="1" si="11"/>
        <v>3. Mayor a 6 meses</v>
      </c>
      <c r="K104" t="str">
        <f t="shared" si="12"/>
        <v>NO</v>
      </c>
      <c r="L104" t="s">
        <v>189</v>
      </c>
      <c r="M104" t="s">
        <v>256</v>
      </c>
      <c r="N104" t="s">
        <v>191</v>
      </c>
      <c r="O104" t="s">
        <v>191</v>
      </c>
      <c r="P104" t="str">
        <f t="shared" si="13"/>
        <v>MARIA DEL PILAR GARCIA ECHEVARRIAPatrones de arquitectura tecnológicaEVALUACIÓN</v>
      </c>
      <c r="Q104" t="str">
        <f>BASE[[#This Row],[NombresCalificado]]&amp;BASE[[#This Row],[TipoEvaluacion]]</f>
        <v>MARIA DEL PILAR GARCIA ECHEVARRIAEVALUACIÓN</v>
      </c>
      <c r="R104">
        <v>3</v>
      </c>
      <c r="S104" t="s">
        <v>5</v>
      </c>
      <c r="T104" t="s">
        <v>21</v>
      </c>
      <c r="U104" s="20">
        <v>1</v>
      </c>
      <c r="V104" s="20" t="str" cm="1">
        <f t="array" ref="V104">_xlfn.IFS(U104=0,"Prenovato",U104=1,"Novato",U104=2,"Principiante avanzado",U104=3,"Competente",U104=4,"Proficiente",U104=5,"Master")</f>
        <v>Novato</v>
      </c>
      <c r="W104" s="20">
        <v>3</v>
      </c>
      <c r="X104" s="20" t="str" cm="1">
        <f t="array" ref="X104">_xlfn.IFS(W104=0,"No evidenciado",W104=1,"Novato",W104=2,"Principiante avanzado",W104=3,"Competente",W104=4,"Proficiente",W104=5,"Master")</f>
        <v>Competente</v>
      </c>
      <c r="Y104" s="20">
        <v>2</v>
      </c>
      <c r="Z104" s="20" t="str" cm="1">
        <f t="array" ref="Z104">_xlfn.IFS(Y104=0,"No evidenciado",Y104=1,"Novato",Y104=2,"Principiante avanzado",Y104=3,"Competente",Y104=4,"Proficiente",Y104=5,"Master")</f>
        <v>Principiante avanzado</v>
      </c>
      <c r="AA104" s="20">
        <v>4</v>
      </c>
      <c r="AB104" s="20" t="str" cm="1">
        <f t="array" ref="AB104">_xlfn.IFS(AA104=0,"No evidenciado",AA104=1,"Novato",AA104=2,"Principiante avanzado",AA104=3,"Competente",AA104=4,"Proficiente",AA104=5,"Master")</f>
        <v>Proficiente</v>
      </c>
      <c r="AC104" s="20">
        <v>1</v>
      </c>
      <c r="AD104" s="20" t="str" cm="1">
        <f t="array" ref="AD104">_xlfn.IFS(AC104=0,"Prenovato",AC104=1,"Novato",AC104=2,"Principiante avanzado",AC104=3,"Competente",AC104=4,"Proficiente",AC104=5,"Master")</f>
        <v>Novato</v>
      </c>
      <c r="AE104" s="20" t="str">
        <f t="shared" si="14"/>
        <v>EVALUACIÓN</v>
      </c>
    </row>
    <row r="105" spans="1:31" x14ac:dyDescent="0.25">
      <c r="A105" t="s">
        <v>198</v>
      </c>
      <c r="B105" t="s">
        <v>201</v>
      </c>
      <c r="C105" t="s">
        <v>188</v>
      </c>
      <c r="D105" t="s">
        <v>204</v>
      </c>
      <c r="E105" t="s">
        <v>210</v>
      </c>
      <c r="F105" t="s">
        <v>225</v>
      </c>
      <c r="G105" t="s">
        <v>241</v>
      </c>
      <c r="H105" s="4">
        <v>44439</v>
      </c>
      <c r="I105" s="1">
        <f t="shared" ca="1" si="10"/>
        <v>21</v>
      </c>
      <c r="J105" s="1" t="str">
        <f t="shared" ca="1" si="11"/>
        <v>3. Mayor a 6 meses</v>
      </c>
      <c r="K105" t="str">
        <f t="shared" si="12"/>
        <v>NO</v>
      </c>
      <c r="L105" t="s">
        <v>189</v>
      </c>
      <c r="M105" t="s">
        <v>252</v>
      </c>
      <c r="N105" t="s">
        <v>191</v>
      </c>
      <c r="O105" t="s">
        <v>191</v>
      </c>
      <c r="P105" t="str">
        <f t="shared" si="13"/>
        <v>MARIA DEL PILAR GARCIA ECHEVARRIACloudEVALUACIÓN</v>
      </c>
      <c r="Q105" t="str">
        <f>BASE[[#This Row],[NombresCalificado]]&amp;BASE[[#This Row],[TipoEvaluacion]]</f>
        <v>MARIA DEL PILAR GARCIA ECHEVARRIAEVALUACIÓN</v>
      </c>
      <c r="R105">
        <v>2</v>
      </c>
      <c r="S105" t="s">
        <v>4</v>
      </c>
      <c r="T105" t="s">
        <v>21</v>
      </c>
      <c r="U105" s="20">
        <v>1</v>
      </c>
      <c r="V105" s="20" t="str" cm="1">
        <f t="array" ref="V105">_xlfn.IFS(U105=0,"Prenovato",U105=1,"Novato",U105=2,"Principiante avanzado",U105=3,"Competente",U105=4,"Proficiente",U105=5,"Master")</f>
        <v>Novato</v>
      </c>
      <c r="W105" s="20">
        <v>3</v>
      </c>
      <c r="X105" s="20" t="str" cm="1">
        <f t="array" ref="X105">_xlfn.IFS(W105=0,"No evidenciado",W105=1,"Novato",W105=2,"Principiante avanzado",W105=3,"Competente",W105=4,"Proficiente",W105=5,"Master")</f>
        <v>Competente</v>
      </c>
      <c r="Y105" s="20">
        <v>2</v>
      </c>
      <c r="Z105" s="20" t="str" cm="1">
        <f t="array" ref="Z105">_xlfn.IFS(Y105=0,"No evidenciado",Y105=1,"Novato",Y105=2,"Principiante avanzado",Y105=3,"Competente",Y105=4,"Proficiente",Y105=5,"Master")</f>
        <v>Principiante avanzado</v>
      </c>
      <c r="AA105" s="20">
        <v>4</v>
      </c>
      <c r="AB105" s="20" t="str" cm="1">
        <f t="array" ref="AB105">_xlfn.IFS(AA105=0,"No evidenciado",AA105=1,"Novato",AA105=2,"Principiante avanzado",AA105=3,"Competente",AA105=4,"Proficiente",AA105=5,"Master")</f>
        <v>Proficiente</v>
      </c>
      <c r="AC105" s="20">
        <v>1</v>
      </c>
      <c r="AD105" s="20" t="str" cm="1">
        <f t="array" ref="AD105">_xlfn.IFS(AC105=0,"Prenovato",AC105=1,"Novato",AC105=2,"Principiante avanzado",AC105=3,"Competente",AC105=4,"Proficiente",AC105=5,"Master")</f>
        <v>Novato</v>
      </c>
      <c r="AE105" s="20" t="str">
        <f t="shared" si="14"/>
        <v>EVALUACIÓN</v>
      </c>
    </row>
    <row r="106" spans="1:31" x14ac:dyDescent="0.25">
      <c r="A106" t="s">
        <v>198</v>
      </c>
      <c r="B106" t="s">
        <v>201</v>
      </c>
      <c r="C106" t="s">
        <v>188</v>
      </c>
      <c r="D106" t="s">
        <v>204</v>
      </c>
      <c r="E106" t="s">
        <v>210</v>
      </c>
      <c r="F106" t="s">
        <v>225</v>
      </c>
      <c r="G106" t="s">
        <v>241</v>
      </c>
      <c r="H106" s="4">
        <v>44439</v>
      </c>
      <c r="I106" s="1">
        <f t="shared" ca="1" si="10"/>
        <v>21</v>
      </c>
      <c r="J106" s="1" t="str">
        <f t="shared" ca="1" si="11"/>
        <v>3. Mayor a 6 meses</v>
      </c>
      <c r="K106" t="str">
        <f t="shared" si="12"/>
        <v>NO</v>
      </c>
      <c r="L106" t="s">
        <v>189</v>
      </c>
      <c r="M106" t="s">
        <v>255</v>
      </c>
      <c r="N106" t="s">
        <v>190</v>
      </c>
      <c r="O106" t="s">
        <v>191</v>
      </c>
      <c r="P106" t="str">
        <f t="shared" si="13"/>
        <v>MARIA DEL PILAR GARCIA ECHEVARRIASoluciones de industriaEVALUACIÓN</v>
      </c>
      <c r="Q106" t="str">
        <f>BASE[[#This Row],[NombresCalificado]]&amp;BASE[[#This Row],[TipoEvaluacion]]</f>
        <v>MARIA DEL PILAR GARCIA ECHEVARRIAEVALUACIÓN</v>
      </c>
      <c r="R106">
        <v>3</v>
      </c>
      <c r="S106" t="s">
        <v>5</v>
      </c>
      <c r="T106" t="s">
        <v>21</v>
      </c>
      <c r="U106" s="20">
        <v>1</v>
      </c>
      <c r="V106" s="20" t="str" cm="1">
        <f t="array" ref="V106">_xlfn.IFS(U106=0,"Prenovato",U106=1,"Novato",U106=2,"Principiante avanzado",U106=3,"Competente",U106=4,"Proficiente",U106=5,"Master")</f>
        <v>Novato</v>
      </c>
      <c r="W106" s="20">
        <v>3</v>
      </c>
      <c r="X106" s="20" t="str" cm="1">
        <f t="array" ref="X106">_xlfn.IFS(W106=0,"No evidenciado",W106=1,"Novato",W106=2,"Principiante avanzado",W106=3,"Competente",W106=4,"Proficiente",W106=5,"Master")</f>
        <v>Competente</v>
      </c>
      <c r="Y106" s="20">
        <v>2</v>
      </c>
      <c r="Z106" s="20" t="str" cm="1">
        <f t="array" ref="Z106">_xlfn.IFS(Y106=0,"No evidenciado",Y106=1,"Novato",Y106=2,"Principiante avanzado",Y106=3,"Competente",Y106=4,"Proficiente",Y106=5,"Master")</f>
        <v>Principiante avanzado</v>
      </c>
      <c r="AA106" s="20">
        <v>4</v>
      </c>
      <c r="AB106" s="20" t="str" cm="1">
        <f t="array" ref="AB106">_xlfn.IFS(AA106=0,"No evidenciado",AA106=1,"Novato",AA106=2,"Principiante avanzado",AA106=3,"Competente",AA106=4,"Proficiente",AA106=5,"Master")</f>
        <v>Proficiente</v>
      </c>
      <c r="AC106" s="20">
        <v>1</v>
      </c>
      <c r="AD106" s="20" t="str" cm="1">
        <f t="array" ref="AD106">_xlfn.IFS(AC106=0,"Prenovato",AC106=1,"Novato",AC106=2,"Principiante avanzado",AC106=3,"Competente",AC106=4,"Proficiente",AC106=5,"Master")</f>
        <v>Novato</v>
      </c>
      <c r="AE106" s="20" t="str">
        <f t="shared" si="14"/>
        <v>EVALUACIÓN</v>
      </c>
    </row>
    <row r="107" spans="1:31" x14ac:dyDescent="0.25">
      <c r="A107" t="s">
        <v>198</v>
      </c>
      <c r="B107" t="s">
        <v>201</v>
      </c>
      <c r="C107" t="s">
        <v>188</v>
      </c>
      <c r="D107" t="s">
        <v>204</v>
      </c>
      <c r="E107" t="s">
        <v>210</v>
      </c>
      <c r="F107" t="s">
        <v>225</v>
      </c>
      <c r="G107" t="s">
        <v>241</v>
      </c>
      <c r="H107" s="4">
        <v>44439</v>
      </c>
      <c r="I107" s="1">
        <f t="shared" ca="1" si="10"/>
        <v>21</v>
      </c>
      <c r="J107" s="1" t="str">
        <f t="shared" ca="1" si="11"/>
        <v>3. Mayor a 6 meses</v>
      </c>
      <c r="K107" t="str">
        <f t="shared" si="12"/>
        <v>NO</v>
      </c>
      <c r="L107" t="s">
        <v>189</v>
      </c>
      <c r="M107" t="s">
        <v>259</v>
      </c>
      <c r="N107" t="s">
        <v>190</v>
      </c>
      <c r="O107" t="s">
        <v>191</v>
      </c>
      <c r="P107" t="str">
        <f t="shared" si="13"/>
        <v>MARIA DEL PILAR GARCIA ECHEVARRIAArquitectura de datos BCPEVALUACIÓN</v>
      </c>
      <c r="Q107" t="str">
        <f>BASE[[#This Row],[NombresCalificado]]&amp;BASE[[#This Row],[TipoEvaluacion]]</f>
        <v>MARIA DEL PILAR GARCIA ECHEVARRIAEVALUACIÓN</v>
      </c>
      <c r="R107">
        <v>3</v>
      </c>
      <c r="S107" t="s">
        <v>5</v>
      </c>
      <c r="T107" t="s">
        <v>21</v>
      </c>
      <c r="U107" s="20">
        <v>1</v>
      </c>
      <c r="V107" s="20" t="str" cm="1">
        <f t="array" ref="V107">_xlfn.IFS(U107=0,"Prenovato",U107=1,"Novato",U107=2,"Principiante avanzado",U107=3,"Competente",U107=4,"Proficiente",U107=5,"Master")</f>
        <v>Novato</v>
      </c>
      <c r="W107" s="20">
        <v>3</v>
      </c>
      <c r="X107" s="20" t="str" cm="1">
        <f t="array" ref="X107">_xlfn.IFS(W107=0,"No evidenciado",W107=1,"Novato",W107=2,"Principiante avanzado",W107=3,"Competente",W107=4,"Proficiente",W107=5,"Master")</f>
        <v>Competente</v>
      </c>
      <c r="Y107" s="20">
        <v>2</v>
      </c>
      <c r="Z107" s="20" t="str" cm="1">
        <f t="array" ref="Z107">_xlfn.IFS(Y107=0,"No evidenciado",Y107=1,"Novato",Y107=2,"Principiante avanzado",Y107=3,"Competente",Y107=4,"Proficiente",Y107=5,"Master")</f>
        <v>Principiante avanzado</v>
      </c>
      <c r="AA107" s="20">
        <v>4</v>
      </c>
      <c r="AB107" s="20" t="str" cm="1">
        <f t="array" ref="AB107">_xlfn.IFS(AA107=0,"No evidenciado",AA107=1,"Novato",AA107=2,"Principiante avanzado",AA107=3,"Competente",AA107=4,"Proficiente",AA107=5,"Master")</f>
        <v>Proficiente</v>
      </c>
      <c r="AC107" s="20">
        <v>1</v>
      </c>
      <c r="AD107" s="20" t="str" cm="1">
        <f t="array" ref="AD107">_xlfn.IFS(AC107=0,"Prenovato",AC107=1,"Novato",AC107=2,"Principiante avanzado",AC107=3,"Competente",AC107=4,"Proficiente",AC107=5,"Master")</f>
        <v>Novato</v>
      </c>
      <c r="AE107" s="20" t="str">
        <f t="shared" si="14"/>
        <v>EVALUACIÓN</v>
      </c>
    </row>
    <row r="108" spans="1:31" x14ac:dyDescent="0.25">
      <c r="A108" t="s">
        <v>198</v>
      </c>
      <c r="B108" t="s">
        <v>201</v>
      </c>
      <c r="C108" t="s">
        <v>188</v>
      </c>
      <c r="D108" t="s">
        <v>204</v>
      </c>
      <c r="E108" t="s">
        <v>210</v>
      </c>
      <c r="F108" t="s">
        <v>225</v>
      </c>
      <c r="G108" t="s">
        <v>241</v>
      </c>
      <c r="H108" s="4">
        <v>44439</v>
      </c>
      <c r="I108" s="1">
        <f t="shared" ca="1" si="10"/>
        <v>21</v>
      </c>
      <c r="J108" s="1" t="str">
        <f t="shared" ca="1" si="11"/>
        <v>3. Mayor a 6 meses</v>
      </c>
      <c r="K108" t="str">
        <f t="shared" si="12"/>
        <v>NO</v>
      </c>
      <c r="L108" t="s">
        <v>189</v>
      </c>
      <c r="M108" t="s">
        <v>258</v>
      </c>
      <c r="N108" t="s">
        <v>190</v>
      </c>
      <c r="O108" t="s">
        <v>191</v>
      </c>
      <c r="P108" t="str">
        <f t="shared" si="13"/>
        <v>MARIA DEL PILAR GARCIA ECHEVARRIAPlataforma de soluciones BCPEVALUACIÓN</v>
      </c>
      <c r="Q108" t="str">
        <f>BASE[[#This Row],[NombresCalificado]]&amp;BASE[[#This Row],[TipoEvaluacion]]</f>
        <v>MARIA DEL PILAR GARCIA ECHEVARRIAEVALUACIÓN</v>
      </c>
      <c r="R108">
        <v>3</v>
      </c>
      <c r="S108" t="s">
        <v>5</v>
      </c>
      <c r="T108" t="s">
        <v>21</v>
      </c>
      <c r="U108" s="20">
        <v>1</v>
      </c>
      <c r="V108" s="20" t="str" cm="1">
        <f t="array" ref="V108">_xlfn.IFS(U108=0,"Prenovato",U108=1,"Novato",U108=2,"Principiante avanzado",U108=3,"Competente",U108=4,"Proficiente",U108=5,"Master")</f>
        <v>Novato</v>
      </c>
      <c r="W108" s="20">
        <v>3</v>
      </c>
      <c r="X108" s="20" t="str" cm="1">
        <f t="array" ref="X108">_xlfn.IFS(W108=0,"No evidenciado",W108=1,"Novato",W108=2,"Principiante avanzado",W108=3,"Competente",W108=4,"Proficiente",W108=5,"Master")</f>
        <v>Competente</v>
      </c>
      <c r="Y108" s="20">
        <v>2</v>
      </c>
      <c r="Z108" s="20" t="str" cm="1">
        <f t="array" ref="Z108">_xlfn.IFS(Y108=0,"No evidenciado",Y108=1,"Novato",Y108=2,"Principiante avanzado",Y108=3,"Competente",Y108=4,"Proficiente",Y108=5,"Master")</f>
        <v>Principiante avanzado</v>
      </c>
      <c r="AA108" s="20">
        <v>4</v>
      </c>
      <c r="AB108" s="20" t="str" cm="1">
        <f t="array" ref="AB108">_xlfn.IFS(AA108=0,"No evidenciado",AA108=1,"Novato",AA108=2,"Principiante avanzado",AA108=3,"Competente",AA108=4,"Proficiente",AA108=5,"Master")</f>
        <v>Proficiente</v>
      </c>
      <c r="AC108" s="20">
        <v>1</v>
      </c>
      <c r="AD108" s="20" t="str" cm="1">
        <f t="array" ref="AD108">_xlfn.IFS(AC108=0,"Prenovato",AC108=1,"Novato",AC108=2,"Principiante avanzado",AC108=3,"Competente",AC108=4,"Proficiente",AC108=5,"Master")</f>
        <v>Novato</v>
      </c>
      <c r="AE108" s="20" t="str">
        <f t="shared" si="14"/>
        <v>EVALUACIÓN</v>
      </c>
    </row>
    <row r="109" spans="1:31" x14ac:dyDescent="0.25">
      <c r="A109" t="s">
        <v>198</v>
      </c>
      <c r="B109" t="s">
        <v>201</v>
      </c>
      <c r="C109" t="s">
        <v>188</v>
      </c>
      <c r="D109" t="s">
        <v>204</v>
      </c>
      <c r="E109" t="s">
        <v>210</v>
      </c>
      <c r="F109" t="s">
        <v>225</v>
      </c>
      <c r="G109" t="s">
        <v>241</v>
      </c>
      <c r="H109" s="4">
        <v>44439</v>
      </c>
      <c r="I109" s="1">
        <f t="shared" ca="1" si="10"/>
        <v>21</v>
      </c>
      <c r="J109" s="1" t="str">
        <f t="shared" ca="1" si="11"/>
        <v>3. Mayor a 6 meses</v>
      </c>
      <c r="K109" t="str">
        <f t="shared" si="12"/>
        <v>NO</v>
      </c>
      <c r="L109" t="s">
        <v>189</v>
      </c>
      <c r="M109" t="s">
        <v>267</v>
      </c>
      <c r="N109" t="s">
        <v>190</v>
      </c>
      <c r="O109" t="s">
        <v>191</v>
      </c>
      <c r="P109" t="str">
        <f t="shared" si="13"/>
        <v>MARIA DEL PILAR GARCIA ECHEVARRIAStory TellingEVALUACIÓN</v>
      </c>
      <c r="Q109" t="str">
        <f>BASE[[#This Row],[NombresCalificado]]&amp;BASE[[#This Row],[TipoEvaluacion]]</f>
        <v>MARIA DEL PILAR GARCIA ECHEVARRIAEVALUACIÓN</v>
      </c>
      <c r="R109">
        <v>2</v>
      </c>
      <c r="S109" t="s">
        <v>4</v>
      </c>
      <c r="T109" t="s">
        <v>21</v>
      </c>
      <c r="U109" s="20">
        <v>1</v>
      </c>
      <c r="V109" s="20" t="str" cm="1">
        <f t="array" ref="V109">_xlfn.IFS(U109=0,"Prenovato",U109=1,"Novato",U109=2,"Principiante avanzado",U109=3,"Competente",U109=4,"Proficiente",U109=5,"Master")</f>
        <v>Novato</v>
      </c>
      <c r="W109" s="20">
        <v>3</v>
      </c>
      <c r="X109" s="20" t="str" cm="1">
        <f t="array" ref="X109">_xlfn.IFS(W109=0,"No evidenciado",W109=1,"Novato",W109=2,"Principiante avanzado",W109=3,"Competente",W109=4,"Proficiente",W109=5,"Master")</f>
        <v>Competente</v>
      </c>
      <c r="Y109" s="20">
        <v>2</v>
      </c>
      <c r="Z109" s="20" t="str" cm="1">
        <f t="array" ref="Z109">_xlfn.IFS(Y109=0,"No evidenciado",Y109=1,"Novato",Y109=2,"Principiante avanzado",Y109=3,"Competente",Y109=4,"Proficiente",Y109=5,"Master")</f>
        <v>Principiante avanzado</v>
      </c>
      <c r="AA109" s="20">
        <v>4</v>
      </c>
      <c r="AB109" s="20" t="str" cm="1">
        <f t="array" ref="AB109">_xlfn.IFS(AA109=0,"No evidenciado",AA109=1,"Novato",AA109=2,"Principiante avanzado",AA109=3,"Competente",AA109=4,"Proficiente",AA109=5,"Master")</f>
        <v>Proficiente</v>
      </c>
      <c r="AC109" s="20">
        <v>1</v>
      </c>
      <c r="AD109" s="20" t="str" cm="1">
        <f t="array" ref="AD109">_xlfn.IFS(AC109=0,"Prenovato",AC109=1,"Novato",AC109=2,"Principiante avanzado",AC109=3,"Competente",AC109=4,"Proficiente",AC109=5,"Master")</f>
        <v>Novato</v>
      </c>
      <c r="AE109" s="20" t="str">
        <f t="shared" si="14"/>
        <v>EVALUACIÓN</v>
      </c>
    </row>
    <row r="110" spans="1:31" x14ac:dyDescent="0.25">
      <c r="A110" t="s">
        <v>198</v>
      </c>
      <c r="B110" t="s">
        <v>201</v>
      </c>
      <c r="C110" t="s">
        <v>188</v>
      </c>
      <c r="D110" t="s">
        <v>204</v>
      </c>
      <c r="E110" t="s">
        <v>210</v>
      </c>
      <c r="F110" t="s">
        <v>225</v>
      </c>
      <c r="G110" t="s">
        <v>241</v>
      </c>
      <c r="H110" s="4">
        <v>44439</v>
      </c>
      <c r="I110" s="1">
        <f t="shared" ca="1" si="10"/>
        <v>21</v>
      </c>
      <c r="J110" s="1" t="str">
        <f t="shared" ca="1" si="11"/>
        <v>3. Mayor a 6 meses</v>
      </c>
      <c r="K110" t="str">
        <f t="shared" si="12"/>
        <v>NO</v>
      </c>
      <c r="L110" t="s">
        <v>189</v>
      </c>
      <c r="M110" t="s">
        <v>268</v>
      </c>
      <c r="N110" t="s">
        <v>190</v>
      </c>
      <c r="O110" t="s">
        <v>191</v>
      </c>
      <c r="P110" t="str">
        <f t="shared" si="13"/>
        <v>MARIA DEL PILAR GARCIA ECHEVARRIACaptura de valorEVALUACIÓN</v>
      </c>
      <c r="Q110" t="str">
        <f>BASE[[#This Row],[NombresCalificado]]&amp;BASE[[#This Row],[TipoEvaluacion]]</f>
        <v>MARIA DEL PILAR GARCIA ECHEVARRIAEVALUACIÓN</v>
      </c>
      <c r="R110">
        <v>1</v>
      </c>
      <c r="S110" t="s">
        <v>6</v>
      </c>
      <c r="T110" t="s">
        <v>21</v>
      </c>
      <c r="U110" s="20">
        <v>1</v>
      </c>
      <c r="V110" s="20" t="str" cm="1">
        <f t="array" ref="V110">_xlfn.IFS(U110=0,"Prenovato",U110=1,"Novato",U110=2,"Principiante avanzado",U110=3,"Competente",U110=4,"Proficiente",U110=5,"Master")</f>
        <v>Novato</v>
      </c>
      <c r="W110" s="20">
        <v>3</v>
      </c>
      <c r="X110" s="20" t="str" cm="1">
        <f t="array" ref="X110">_xlfn.IFS(W110=0,"No evidenciado",W110=1,"Novato",W110=2,"Principiante avanzado",W110=3,"Competente",W110=4,"Proficiente",W110=5,"Master")</f>
        <v>Competente</v>
      </c>
      <c r="Y110" s="20">
        <v>2</v>
      </c>
      <c r="Z110" s="20" t="str" cm="1">
        <f t="array" ref="Z110">_xlfn.IFS(Y110=0,"No evidenciado",Y110=1,"Novato",Y110=2,"Principiante avanzado",Y110=3,"Competente",Y110=4,"Proficiente",Y110=5,"Master")</f>
        <v>Principiante avanzado</v>
      </c>
      <c r="AA110" s="20">
        <v>4</v>
      </c>
      <c r="AB110" s="20" t="str" cm="1">
        <f t="array" ref="AB110">_xlfn.IFS(AA110=0,"No evidenciado",AA110=1,"Novato",AA110=2,"Principiante avanzado",AA110=3,"Competente",AA110=4,"Proficiente",AA110=5,"Master")</f>
        <v>Proficiente</v>
      </c>
      <c r="AC110" s="20">
        <v>1</v>
      </c>
      <c r="AD110" s="20" t="str" cm="1">
        <f t="array" ref="AD110">_xlfn.IFS(AC110=0,"Prenovato",AC110=1,"Novato",AC110=2,"Principiante avanzado",AC110=3,"Competente",AC110=4,"Proficiente",AC110=5,"Master")</f>
        <v>Novato</v>
      </c>
      <c r="AE110" s="20" t="str">
        <f t="shared" si="14"/>
        <v>EVALUACIÓN</v>
      </c>
    </row>
    <row r="111" spans="1:31" x14ac:dyDescent="0.25">
      <c r="A111" t="s">
        <v>198</v>
      </c>
      <c r="B111" t="s">
        <v>201</v>
      </c>
      <c r="C111" t="s">
        <v>188</v>
      </c>
      <c r="D111" t="s">
        <v>204</v>
      </c>
      <c r="E111" t="s">
        <v>210</v>
      </c>
      <c r="F111" t="s">
        <v>225</v>
      </c>
      <c r="G111" t="s">
        <v>241</v>
      </c>
      <c r="H111" s="4">
        <v>44439</v>
      </c>
      <c r="I111" s="1">
        <f t="shared" ca="1" si="10"/>
        <v>21</v>
      </c>
      <c r="J111" s="1" t="str">
        <f t="shared" ca="1" si="11"/>
        <v>3. Mayor a 6 meses</v>
      </c>
      <c r="K111" t="str">
        <f t="shared" si="12"/>
        <v>NO</v>
      </c>
      <c r="L111" t="s">
        <v>189</v>
      </c>
      <c r="M111" t="s">
        <v>263</v>
      </c>
      <c r="N111" t="s">
        <v>191</v>
      </c>
      <c r="O111" t="s">
        <v>191</v>
      </c>
      <c r="P111" t="str">
        <f t="shared" si="13"/>
        <v>MARIA DEL PILAR GARCIA ECHEVARRIAGestión de cambiosEVALUACIÓN</v>
      </c>
      <c r="Q111" t="str">
        <f>BASE[[#This Row],[NombresCalificado]]&amp;BASE[[#This Row],[TipoEvaluacion]]</f>
        <v>MARIA DEL PILAR GARCIA ECHEVARRIAEVALUACIÓN</v>
      </c>
      <c r="R111">
        <v>1</v>
      </c>
      <c r="S111" t="s">
        <v>6</v>
      </c>
      <c r="T111" t="s">
        <v>21</v>
      </c>
      <c r="U111" s="20">
        <v>1</v>
      </c>
      <c r="V111" s="20" t="str" cm="1">
        <f t="array" ref="V111">_xlfn.IFS(U111=0,"Prenovato",U111=1,"Novato",U111=2,"Principiante avanzado",U111=3,"Competente",U111=4,"Proficiente",U111=5,"Master")</f>
        <v>Novato</v>
      </c>
      <c r="W111" s="20">
        <v>3</v>
      </c>
      <c r="X111" s="20" t="str" cm="1">
        <f t="array" ref="X111">_xlfn.IFS(W111=0,"No evidenciado",W111=1,"Novato",W111=2,"Principiante avanzado",W111=3,"Competente",W111=4,"Proficiente",W111=5,"Master")</f>
        <v>Competente</v>
      </c>
      <c r="Y111" s="20">
        <v>2</v>
      </c>
      <c r="Z111" s="20" t="str" cm="1">
        <f t="array" ref="Z111">_xlfn.IFS(Y111=0,"No evidenciado",Y111=1,"Novato",Y111=2,"Principiante avanzado",Y111=3,"Competente",Y111=4,"Proficiente",Y111=5,"Master")</f>
        <v>Principiante avanzado</v>
      </c>
      <c r="AA111" s="20">
        <v>4</v>
      </c>
      <c r="AB111" s="20" t="str" cm="1">
        <f t="array" ref="AB111">_xlfn.IFS(AA111=0,"No evidenciado",AA111=1,"Novato",AA111=2,"Principiante avanzado",AA111=3,"Competente",AA111=4,"Proficiente",AA111=5,"Master")</f>
        <v>Proficiente</v>
      </c>
      <c r="AC111" s="20">
        <v>1</v>
      </c>
      <c r="AD111" s="20" t="str" cm="1">
        <f t="array" ref="AD111">_xlfn.IFS(AC111=0,"Prenovato",AC111=1,"Novato",AC111=2,"Principiante avanzado",AC111=3,"Competente",AC111=4,"Proficiente",AC111=5,"Master")</f>
        <v>Novato</v>
      </c>
      <c r="AE111" s="20" t="str">
        <f t="shared" si="14"/>
        <v>EVALUACIÓN</v>
      </c>
    </row>
    <row r="112" spans="1:31" x14ac:dyDescent="0.25">
      <c r="A112" t="s">
        <v>198</v>
      </c>
      <c r="B112" t="s">
        <v>201</v>
      </c>
      <c r="C112" t="s">
        <v>188</v>
      </c>
      <c r="D112" t="s">
        <v>204</v>
      </c>
      <c r="E112" t="s">
        <v>210</v>
      </c>
      <c r="F112" t="s">
        <v>225</v>
      </c>
      <c r="G112" t="s">
        <v>241</v>
      </c>
      <c r="H112" s="4">
        <v>44439</v>
      </c>
      <c r="I112" s="1">
        <f t="shared" ca="1" si="10"/>
        <v>21</v>
      </c>
      <c r="J112" s="1" t="str">
        <f t="shared" ca="1" si="11"/>
        <v>3. Mayor a 6 meses</v>
      </c>
      <c r="K112" t="str">
        <f t="shared" si="12"/>
        <v>NO</v>
      </c>
      <c r="L112" t="s">
        <v>189</v>
      </c>
      <c r="M112" t="s">
        <v>264</v>
      </c>
      <c r="N112" t="s">
        <v>190</v>
      </c>
      <c r="O112" t="s">
        <v>191</v>
      </c>
      <c r="P112" t="str">
        <f t="shared" si="13"/>
        <v>MARIA DEL PILAR GARCIA ECHEVARRIACustomer ExperienceEVALUACIÓN</v>
      </c>
      <c r="Q112" t="str">
        <f>BASE[[#This Row],[NombresCalificado]]&amp;BASE[[#This Row],[TipoEvaluacion]]</f>
        <v>MARIA DEL PILAR GARCIA ECHEVARRIAEVALUACIÓN</v>
      </c>
      <c r="R112">
        <v>2</v>
      </c>
      <c r="S112" t="s">
        <v>4</v>
      </c>
      <c r="T112" t="s">
        <v>21</v>
      </c>
      <c r="U112" s="20">
        <v>1</v>
      </c>
      <c r="V112" s="20" t="str" cm="1">
        <f t="array" ref="V112">_xlfn.IFS(U112=0,"Prenovato",U112=1,"Novato",U112=2,"Principiante avanzado",U112=3,"Competente",U112=4,"Proficiente",U112=5,"Master")</f>
        <v>Novato</v>
      </c>
      <c r="W112" s="20">
        <v>3</v>
      </c>
      <c r="X112" s="20" t="str" cm="1">
        <f t="array" ref="X112">_xlfn.IFS(W112=0,"No evidenciado",W112=1,"Novato",W112=2,"Principiante avanzado",W112=3,"Competente",W112=4,"Proficiente",W112=5,"Master")</f>
        <v>Competente</v>
      </c>
      <c r="Y112" s="20">
        <v>2</v>
      </c>
      <c r="Z112" s="20" t="str" cm="1">
        <f t="array" ref="Z112">_xlfn.IFS(Y112=0,"No evidenciado",Y112=1,"Novato",Y112=2,"Principiante avanzado",Y112=3,"Competente",Y112=4,"Proficiente",Y112=5,"Master")</f>
        <v>Principiante avanzado</v>
      </c>
      <c r="AA112" s="20">
        <v>4</v>
      </c>
      <c r="AB112" s="20" t="str" cm="1">
        <f t="array" ref="AB112">_xlfn.IFS(AA112=0,"No evidenciado",AA112=1,"Novato",AA112=2,"Principiante avanzado",AA112=3,"Competente",AA112=4,"Proficiente",AA112=5,"Master")</f>
        <v>Proficiente</v>
      </c>
      <c r="AC112" s="20">
        <v>1</v>
      </c>
      <c r="AD112" s="20" t="str" cm="1">
        <f t="array" ref="AD112">_xlfn.IFS(AC112=0,"Prenovato",AC112=1,"Novato",AC112=2,"Principiante avanzado",AC112=3,"Competente",AC112=4,"Proficiente",AC112=5,"Master")</f>
        <v>Novato</v>
      </c>
      <c r="AE112" s="20" t="str">
        <f t="shared" si="14"/>
        <v>EVALUACIÓN</v>
      </c>
    </row>
    <row r="113" spans="1:31" x14ac:dyDescent="0.25">
      <c r="A113" t="s">
        <v>198</v>
      </c>
      <c r="B113" t="s">
        <v>201</v>
      </c>
      <c r="C113" t="s">
        <v>188</v>
      </c>
      <c r="D113" t="s">
        <v>204</v>
      </c>
      <c r="E113" t="s">
        <v>210</v>
      </c>
      <c r="F113" t="s">
        <v>225</v>
      </c>
      <c r="G113" t="s">
        <v>241</v>
      </c>
      <c r="H113" s="4">
        <v>44439</v>
      </c>
      <c r="I113" s="1">
        <f t="shared" ca="1" si="10"/>
        <v>21</v>
      </c>
      <c r="J113" s="1" t="str">
        <f t="shared" ca="1" si="11"/>
        <v>3. Mayor a 6 meses</v>
      </c>
      <c r="K113" t="str">
        <f t="shared" si="12"/>
        <v>NO</v>
      </c>
      <c r="L113" t="s">
        <v>189</v>
      </c>
      <c r="M113" t="s">
        <v>260</v>
      </c>
      <c r="N113" t="s">
        <v>191</v>
      </c>
      <c r="O113" t="s">
        <v>191</v>
      </c>
      <c r="P113" t="str">
        <f t="shared" si="13"/>
        <v>MARIA DEL PILAR GARCIA ECHEVARRIAEvolución ágil de productos digitalesEVALUACIÓN</v>
      </c>
      <c r="Q113" t="str">
        <f>BASE[[#This Row],[NombresCalificado]]&amp;BASE[[#This Row],[TipoEvaluacion]]</f>
        <v>MARIA DEL PILAR GARCIA ECHEVARRIAEVALUACIÓN</v>
      </c>
      <c r="R113">
        <v>3</v>
      </c>
      <c r="S113" t="s">
        <v>5</v>
      </c>
      <c r="T113" t="s">
        <v>21</v>
      </c>
      <c r="U113" s="20">
        <v>1</v>
      </c>
      <c r="V113" s="20" t="str" cm="1">
        <f t="array" ref="V113">_xlfn.IFS(U113=0,"Prenovato",U113=1,"Novato",U113=2,"Principiante avanzado",U113=3,"Competente",U113=4,"Proficiente",U113=5,"Master")</f>
        <v>Novato</v>
      </c>
      <c r="W113" s="20">
        <v>3</v>
      </c>
      <c r="X113" s="20" t="str" cm="1">
        <f t="array" ref="X113">_xlfn.IFS(W113=0,"No evidenciado",W113=1,"Novato",W113=2,"Principiante avanzado",W113=3,"Competente",W113=4,"Proficiente",W113=5,"Master")</f>
        <v>Competente</v>
      </c>
      <c r="Y113" s="20">
        <v>2</v>
      </c>
      <c r="Z113" s="20" t="str" cm="1">
        <f t="array" ref="Z113">_xlfn.IFS(Y113=0,"No evidenciado",Y113=1,"Novato",Y113=2,"Principiante avanzado",Y113=3,"Competente",Y113=4,"Proficiente",Y113=5,"Master")</f>
        <v>Principiante avanzado</v>
      </c>
      <c r="AA113" s="20">
        <v>4</v>
      </c>
      <c r="AB113" s="20" t="str" cm="1">
        <f t="array" ref="AB113">_xlfn.IFS(AA113=0,"No evidenciado",AA113=1,"Novato",AA113=2,"Principiante avanzado",AA113=3,"Competente",AA113=4,"Proficiente",AA113=5,"Master")</f>
        <v>Proficiente</v>
      </c>
      <c r="AC113" s="20">
        <v>1</v>
      </c>
      <c r="AD113" s="20" t="str" cm="1">
        <f t="array" ref="AD113">_xlfn.IFS(AC113=0,"Prenovato",AC113=1,"Novato",AC113=2,"Principiante avanzado",AC113=3,"Competente",AC113=4,"Proficiente",AC113=5,"Master")</f>
        <v>Novato</v>
      </c>
      <c r="AE113" s="20" t="str">
        <f t="shared" si="14"/>
        <v>EVALUACIÓN</v>
      </c>
    </row>
    <row r="114" spans="1:31" x14ac:dyDescent="0.25">
      <c r="A114" t="s">
        <v>198</v>
      </c>
      <c r="B114" t="s">
        <v>201</v>
      </c>
      <c r="C114" t="s">
        <v>188</v>
      </c>
      <c r="D114" t="s">
        <v>204</v>
      </c>
      <c r="E114" t="s">
        <v>210</v>
      </c>
      <c r="F114" t="s">
        <v>225</v>
      </c>
      <c r="G114" t="s">
        <v>241</v>
      </c>
      <c r="H114" s="4">
        <v>44439</v>
      </c>
      <c r="I114" s="1">
        <f t="shared" ca="1" si="10"/>
        <v>21</v>
      </c>
      <c r="J114" s="1" t="str">
        <f t="shared" ca="1" si="11"/>
        <v>3. Mayor a 6 meses</v>
      </c>
      <c r="K114" t="str">
        <f t="shared" si="12"/>
        <v>NO</v>
      </c>
      <c r="L114" t="s">
        <v>189</v>
      </c>
      <c r="M114" t="s">
        <v>261</v>
      </c>
      <c r="N114" t="s">
        <v>31</v>
      </c>
      <c r="O114" t="s">
        <v>31</v>
      </c>
      <c r="P114" t="str">
        <f t="shared" si="13"/>
        <v>MARIA DEL PILAR GARCIA ECHEVARRIANegocio bancarioEVALUACIÓN</v>
      </c>
      <c r="Q114" t="str">
        <f>BASE[[#This Row],[NombresCalificado]]&amp;BASE[[#This Row],[TipoEvaluacion]]</f>
        <v>MARIA DEL PILAR GARCIA ECHEVARRIAEVALUACIÓN</v>
      </c>
      <c r="R114">
        <v>2</v>
      </c>
      <c r="S114" t="s">
        <v>4</v>
      </c>
      <c r="T114" t="s">
        <v>21</v>
      </c>
      <c r="U114" s="20">
        <v>1</v>
      </c>
      <c r="V114" s="20" t="str" cm="1">
        <f t="array" ref="V114">_xlfn.IFS(U114=0,"Prenovato",U114=1,"Novato",U114=2,"Principiante avanzado",U114=3,"Competente",U114=4,"Proficiente",U114=5,"Master")</f>
        <v>Novato</v>
      </c>
      <c r="W114" s="20">
        <v>3</v>
      </c>
      <c r="X114" s="20" t="str" cm="1">
        <f t="array" ref="X114">_xlfn.IFS(W114=0,"No evidenciado",W114=1,"Novato",W114=2,"Principiante avanzado",W114=3,"Competente",W114=4,"Proficiente",W114=5,"Master")</f>
        <v>Competente</v>
      </c>
      <c r="Y114" s="20">
        <v>2</v>
      </c>
      <c r="Z114" s="20" t="str" cm="1">
        <f t="array" ref="Z114">_xlfn.IFS(Y114=0,"No evidenciado",Y114=1,"Novato",Y114=2,"Principiante avanzado",Y114=3,"Competente",Y114=4,"Proficiente",Y114=5,"Master")</f>
        <v>Principiante avanzado</v>
      </c>
      <c r="AA114" s="20">
        <v>4</v>
      </c>
      <c r="AB114" s="20" t="str" cm="1">
        <f t="array" ref="AB114">_xlfn.IFS(AA114=0,"No evidenciado",AA114=1,"Novato",AA114=2,"Principiante avanzado",AA114=3,"Competente",AA114=4,"Proficiente",AA114=5,"Master")</f>
        <v>Proficiente</v>
      </c>
      <c r="AC114" s="20">
        <v>1</v>
      </c>
      <c r="AD114" s="20" t="str" cm="1">
        <f t="array" ref="AD114">_xlfn.IFS(AC114=0,"Prenovato",AC114=1,"Novato",AC114=2,"Principiante avanzado",AC114=3,"Competente",AC114=4,"Proficiente",AC114=5,"Master")</f>
        <v>Novato</v>
      </c>
      <c r="AE114" s="20" t="str">
        <f t="shared" si="14"/>
        <v>EVALUACIÓN</v>
      </c>
    </row>
    <row r="115" spans="1:31" x14ac:dyDescent="0.25">
      <c r="A115" t="s">
        <v>198</v>
      </c>
      <c r="B115" t="s">
        <v>201</v>
      </c>
      <c r="C115" t="s">
        <v>188</v>
      </c>
      <c r="D115" t="s">
        <v>204</v>
      </c>
      <c r="E115" t="s">
        <v>210</v>
      </c>
      <c r="F115" t="s">
        <v>225</v>
      </c>
      <c r="G115" t="s">
        <v>241</v>
      </c>
      <c r="H115" s="4">
        <v>44439</v>
      </c>
      <c r="I115" s="1">
        <f t="shared" ca="1" si="10"/>
        <v>21</v>
      </c>
      <c r="J115" s="1" t="str">
        <f t="shared" ca="1" si="11"/>
        <v>3. Mayor a 6 meses</v>
      </c>
      <c r="K115" t="str">
        <f t="shared" si="12"/>
        <v>NO</v>
      </c>
      <c r="L115" t="s">
        <v>189</v>
      </c>
      <c r="M115" t="s">
        <v>262</v>
      </c>
      <c r="N115" t="s">
        <v>191</v>
      </c>
      <c r="O115" t="s">
        <v>191</v>
      </c>
      <c r="P115" t="str">
        <f t="shared" si="13"/>
        <v>MARIA DEL PILAR GARCIA ECHEVARRIAComplianceEVALUACIÓN</v>
      </c>
      <c r="Q115" t="str">
        <f>BASE[[#This Row],[NombresCalificado]]&amp;BASE[[#This Row],[TipoEvaluacion]]</f>
        <v>MARIA DEL PILAR GARCIA ECHEVARRIAEVALUACIÓN</v>
      </c>
      <c r="R115">
        <v>3</v>
      </c>
      <c r="S115" t="s">
        <v>5</v>
      </c>
      <c r="T115" t="s">
        <v>21</v>
      </c>
      <c r="U115" s="20">
        <v>1</v>
      </c>
      <c r="V115" s="20" t="str" cm="1">
        <f t="array" ref="V115">_xlfn.IFS(U115=0,"Prenovato",U115=1,"Novato",U115=2,"Principiante avanzado",U115=3,"Competente",U115=4,"Proficiente",U115=5,"Master")</f>
        <v>Novato</v>
      </c>
      <c r="W115" s="20">
        <v>3</v>
      </c>
      <c r="X115" s="20" t="str" cm="1">
        <f t="array" ref="X115">_xlfn.IFS(W115=0,"No evidenciado",W115=1,"Novato",W115=2,"Principiante avanzado",W115=3,"Competente",W115=4,"Proficiente",W115=5,"Master")</f>
        <v>Competente</v>
      </c>
      <c r="Y115" s="20">
        <v>2</v>
      </c>
      <c r="Z115" s="20" t="str" cm="1">
        <f t="array" ref="Z115">_xlfn.IFS(Y115=0,"No evidenciado",Y115=1,"Novato",Y115=2,"Principiante avanzado",Y115=3,"Competente",Y115=4,"Proficiente",Y115=5,"Master")</f>
        <v>Principiante avanzado</v>
      </c>
      <c r="AA115" s="20">
        <v>4</v>
      </c>
      <c r="AB115" s="20" t="str" cm="1">
        <f t="array" ref="AB115">_xlfn.IFS(AA115=0,"No evidenciado",AA115=1,"Novato",AA115=2,"Principiante avanzado",AA115=3,"Competente",AA115=4,"Proficiente",AA115=5,"Master")</f>
        <v>Proficiente</v>
      </c>
      <c r="AC115" s="20">
        <v>1</v>
      </c>
      <c r="AD115" s="20" t="str" cm="1">
        <f t="array" ref="AD115">_xlfn.IFS(AC115=0,"Prenovato",AC115=1,"Novato",AC115=2,"Principiante avanzado",AC115=3,"Competente",AC115=4,"Proficiente",AC115=5,"Master")</f>
        <v>Novato</v>
      </c>
      <c r="AE115" s="20" t="str">
        <f t="shared" si="14"/>
        <v>EVALUACIÓN</v>
      </c>
    </row>
    <row r="116" spans="1:31" x14ac:dyDescent="0.25">
      <c r="A116" t="s">
        <v>198</v>
      </c>
      <c r="B116" t="s">
        <v>201</v>
      </c>
      <c r="C116" t="s">
        <v>188</v>
      </c>
      <c r="D116" t="s">
        <v>204</v>
      </c>
      <c r="E116" t="s">
        <v>210</v>
      </c>
      <c r="F116" t="s">
        <v>225</v>
      </c>
      <c r="G116" t="s">
        <v>241</v>
      </c>
      <c r="H116" s="4">
        <v>44439</v>
      </c>
      <c r="I116" s="1">
        <f t="shared" ca="1" si="10"/>
        <v>21</v>
      </c>
      <c r="J116" s="1" t="str">
        <f t="shared" ca="1" si="11"/>
        <v>3. Mayor a 6 meses</v>
      </c>
      <c r="K116" t="str">
        <f t="shared" si="12"/>
        <v>NO</v>
      </c>
      <c r="L116" t="s">
        <v>189</v>
      </c>
      <c r="M116" t="s">
        <v>257</v>
      </c>
      <c r="N116" t="s">
        <v>31</v>
      </c>
      <c r="O116" t="s">
        <v>31</v>
      </c>
      <c r="P116" t="str">
        <f t="shared" si="13"/>
        <v>MARIA DEL PILAR GARCIA ECHEVARRIAModeladoEVALUACIÓN</v>
      </c>
      <c r="Q116" t="str">
        <f>BASE[[#This Row],[NombresCalificado]]&amp;BASE[[#This Row],[TipoEvaluacion]]</f>
        <v>MARIA DEL PILAR GARCIA ECHEVARRIAEVALUACIÓN</v>
      </c>
      <c r="R116">
        <v>3</v>
      </c>
      <c r="S116" t="s">
        <v>5</v>
      </c>
      <c r="T116" t="s">
        <v>21</v>
      </c>
      <c r="U116" s="20">
        <v>1</v>
      </c>
      <c r="V116" s="20" t="str" cm="1">
        <f t="array" ref="V116">_xlfn.IFS(U116=0,"Prenovato",U116=1,"Novato",U116=2,"Principiante avanzado",U116=3,"Competente",U116=4,"Proficiente",U116=5,"Master")</f>
        <v>Novato</v>
      </c>
      <c r="W116" s="20">
        <v>3</v>
      </c>
      <c r="X116" s="20" t="str" cm="1">
        <f t="array" ref="X116">_xlfn.IFS(W116=0,"No evidenciado",W116=1,"Novato",W116=2,"Principiante avanzado",W116=3,"Competente",W116=4,"Proficiente",W116=5,"Master")</f>
        <v>Competente</v>
      </c>
      <c r="Y116" s="20">
        <v>2</v>
      </c>
      <c r="Z116" s="20" t="str" cm="1">
        <f t="array" ref="Z116">_xlfn.IFS(Y116=0,"No evidenciado",Y116=1,"Novato",Y116=2,"Principiante avanzado",Y116=3,"Competente",Y116=4,"Proficiente",Y116=5,"Master")</f>
        <v>Principiante avanzado</v>
      </c>
      <c r="AA116" s="20">
        <v>4</v>
      </c>
      <c r="AB116" s="20" t="str" cm="1">
        <f t="array" ref="AB116">_xlfn.IFS(AA116=0,"No evidenciado",AA116=1,"Novato",AA116=2,"Principiante avanzado",AA116=3,"Competente",AA116=4,"Proficiente",AA116=5,"Master")</f>
        <v>Proficiente</v>
      </c>
      <c r="AC116" s="20">
        <v>1</v>
      </c>
      <c r="AD116" s="20" t="str" cm="1">
        <f t="array" ref="AD116">_xlfn.IFS(AC116=0,"Prenovato",AC116=1,"Novato",AC116=2,"Principiante avanzado",AC116=3,"Competente",AC116=4,"Proficiente",AC116=5,"Master")</f>
        <v>Novato</v>
      </c>
      <c r="AE116" s="20" t="str">
        <f t="shared" si="14"/>
        <v>EVALUACIÓN</v>
      </c>
    </row>
    <row r="117" spans="1:31" x14ac:dyDescent="0.25">
      <c r="A117" t="s">
        <v>198</v>
      </c>
      <c r="B117" t="s">
        <v>201</v>
      </c>
      <c r="C117" t="s">
        <v>188</v>
      </c>
      <c r="D117" t="s">
        <v>204</v>
      </c>
      <c r="E117" t="s">
        <v>210</v>
      </c>
      <c r="F117" t="s">
        <v>225</v>
      </c>
      <c r="G117" t="s">
        <v>241</v>
      </c>
      <c r="H117" s="4">
        <v>44439</v>
      </c>
      <c r="I117" s="1">
        <f t="shared" ca="1" si="10"/>
        <v>21</v>
      </c>
      <c r="J117" s="1" t="str">
        <f t="shared" ca="1" si="11"/>
        <v>3. Mayor a 6 meses</v>
      </c>
      <c r="K117" t="str">
        <f t="shared" si="12"/>
        <v>NO</v>
      </c>
      <c r="L117" t="s">
        <v>189</v>
      </c>
      <c r="M117" t="s">
        <v>265</v>
      </c>
      <c r="N117" t="s">
        <v>191</v>
      </c>
      <c r="O117" t="s">
        <v>191</v>
      </c>
      <c r="P117" t="str">
        <f t="shared" si="13"/>
        <v>MARIA DEL PILAR GARCIA ECHEVARRIAPrincipios de seguridadEVALUACIÓN</v>
      </c>
      <c r="Q117" t="str">
        <f>BASE[[#This Row],[NombresCalificado]]&amp;BASE[[#This Row],[TipoEvaluacion]]</f>
        <v>MARIA DEL PILAR GARCIA ECHEVARRIAEVALUACIÓN</v>
      </c>
      <c r="R117">
        <v>2</v>
      </c>
      <c r="S117" t="s">
        <v>4</v>
      </c>
      <c r="T117" t="s">
        <v>21</v>
      </c>
      <c r="U117" s="20">
        <v>1</v>
      </c>
      <c r="V117" s="20" t="str" cm="1">
        <f t="array" ref="V117">_xlfn.IFS(U117=0,"Prenovato",U117=1,"Novato",U117=2,"Principiante avanzado",U117=3,"Competente",U117=4,"Proficiente",U117=5,"Master")</f>
        <v>Novato</v>
      </c>
      <c r="W117" s="20">
        <v>3</v>
      </c>
      <c r="X117" s="20" t="str" cm="1">
        <f t="array" ref="X117">_xlfn.IFS(W117=0,"No evidenciado",W117=1,"Novato",W117=2,"Principiante avanzado",W117=3,"Competente",W117=4,"Proficiente",W117=5,"Master")</f>
        <v>Competente</v>
      </c>
      <c r="Y117" s="20">
        <v>2</v>
      </c>
      <c r="Z117" s="20" t="str" cm="1">
        <f t="array" ref="Z117">_xlfn.IFS(Y117=0,"No evidenciado",Y117=1,"Novato",Y117=2,"Principiante avanzado",Y117=3,"Competente",Y117=4,"Proficiente",Y117=5,"Master")</f>
        <v>Principiante avanzado</v>
      </c>
      <c r="AA117" s="20">
        <v>4</v>
      </c>
      <c r="AB117" s="20" t="str" cm="1">
        <f t="array" ref="AB117">_xlfn.IFS(AA117=0,"No evidenciado",AA117=1,"Novato",AA117=2,"Principiante avanzado",AA117=3,"Competente",AA117=4,"Proficiente",AA117=5,"Master")</f>
        <v>Proficiente</v>
      </c>
      <c r="AC117" s="20">
        <v>1</v>
      </c>
      <c r="AD117" s="20" t="str" cm="1">
        <f t="array" ref="AD117">_xlfn.IFS(AC117=0,"Prenovato",AC117=1,"Novato",AC117=2,"Principiante avanzado",AC117=3,"Competente",AC117=4,"Proficiente",AC117=5,"Master")</f>
        <v>Novato</v>
      </c>
      <c r="AE117" s="20" t="str">
        <f t="shared" si="14"/>
        <v>EVALUACIÓN</v>
      </c>
    </row>
    <row r="118" spans="1:31" x14ac:dyDescent="0.25">
      <c r="A118" t="s">
        <v>198</v>
      </c>
      <c r="B118" t="s">
        <v>201</v>
      </c>
      <c r="C118" t="s">
        <v>188</v>
      </c>
      <c r="D118" t="s">
        <v>204</v>
      </c>
      <c r="E118" t="s">
        <v>210</v>
      </c>
      <c r="F118" t="s">
        <v>225</v>
      </c>
      <c r="G118" t="s">
        <v>241</v>
      </c>
      <c r="H118" s="4">
        <v>44439</v>
      </c>
      <c r="I118" s="1">
        <f t="shared" ca="1" si="10"/>
        <v>21</v>
      </c>
      <c r="J118" s="1" t="str">
        <f t="shared" ca="1" si="11"/>
        <v>3. Mayor a 6 meses</v>
      </c>
      <c r="K118" t="str">
        <f t="shared" si="12"/>
        <v>NO</v>
      </c>
      <c r="L118" t="s">
        <v>189</v>
      </c>
      <c r="M118" t="s">
        <v>254</v>
      </c>
      <c r="N118" t="s">
        <v>31</v>
      </c>
      <c r="O118" t="s">
        <v>31</v>
      </c>
      <c r="P118" t="str">
        <f t="shared" si="13"/>
        <v>MARIA DEL PILAR GARCIA ECHEVARRIAModelos BancariosEVALUACIÓN</v>
      </c>
      <c r="Q118" t="str">
        <f>BASE[[#This Row],[NombresCalificado]]&amp;BASE[[#This Row],[TipoEvaluacion]]</f>
        <v>MARIA DEL PILAR GARCIA ECHEVARRIAEVALUACIÓN</v>
      </c>
      <c r="R118">
        <v>3</v>
      </c>
      <c r="S118" t="s">
        <v>5</v>
      </c>
      <c r="T118" t="s">
        <v>21</v>
      </c>
      <c r="U118" s="20">
        <v>1</v>
      </c>
      <c r="V118" s="20" t="str" cm="1">
        <f t="array" ref="V118">_xlfn.IFS(U118=0,"Prenovato",U118=1,"Novato",U118=2,"Principiante avanzado",U118=3,"Competente",U118=4,"Proficiente",U118=5,"Master")</f>
        <v>Novato</v>
      </c>
      <c r="W118" s="20">
        <v>3</v>
      </c>
      <c r="X118" s="20" t="str" cm="1">
        <f t="array" ref="X118">_xlfn.IFS(W118=0,"No evidenciado",W118=1,"Novato",W118=2,"Principiante avanzado",W118=3,"Competente",W118=4,"Proficiente",W118=5,"Master")</f>
        <v>Competente</v>
      </c>
      <c r="Y118" s="20">
        <v>2</v>
      </c>
      <c r="Z118" s="20" t="str" cm="1">
        <f t="array" ref="Z118">_xlfn.IFS(Y118=0,"No evidenciado",Y118=1,"Novato",Y118=2,"Principiante avanzado",Y118=3,"Competente",Y118=4,"Proficiente",Y118=5,"Master")</f>
        <v>Principiante avanzado</v>
      </c>
      <c r="AA118" s="20">
        <v>4</v>
      </c>
      <c r="AB118" s="20" t="str" cm="1">
        <f t="array" ref="AB118">_xlfn.IFS(AA118=0,"No evidenciado",AA118=1,"Novato",AA118=2,"Principiante avanzado",AA118=3,"Competente",AA118=4,"Proficiente",AA118=5,"Master")</f>
        <v>Proficiente</v>
      </c>
      <c r="AC118" s="20">
        <v>1</v>
      </c>
      <c r="AD118" s="20" t="str" cm="1">
        <f t="array" ref="AD118">_xlfn.IFS(AC118=0,"Prenovato",AC118=1,"Novato",AC118=2,"Principiante avanzado",AC118=3,"Competente",AC118=4,"Proficiente",AC118=5,"Master")</f>
        <v>Novato</v>
      </c>
      <c r="AE118" s="20" t="str">
        <f t="shared" si="14"/>
        <v>EVALUACIÓN</v>
      </c>
    </row>
    <row r="119" spans="1:31" x14ac:dyDescent="0.25">
      <c r="A119" t="s">
        <v>198</v>
      </c>
      <c r="B119" t="s">
        <v>201</v>
      </c>
      <c r="C119" t="s">
        <v>188</v>
      </c>
      <c r="D119" t="s">
        <v>204</v>
      </c>
      <c r="E119" t="s">
        <v>210</v>
      </c>
      <c r="F119" t="s">
        <v>225</v>
      </c>
      <c r="G119" t="s">
        <v>241</v>
      </c>
      <c r="H119" s="4">
        <v>44439</v>
      </c>
      <c r="I119" s="1">
        <f t="shared" ca="1" si="10"/>
        <v>21</v>
      </c>
      <c r="J119" s="1" t="str">
        <f t="shared" ca="1" si="11"/>
        <v>3. Mayor a 6 meses</v>
      </c>
      <c r="K119" t="str">
        <f t="shared" si="12"/>
        <v>NO</v>
      </c>
      <c r="L119" t="s">
        <v>189</v>
      </c>
      <c r="M119" t="s">
        <v>253</v>
      </c>
      <c r="N119" t="s">
        <v>31</v>
      </c>
      <c r="O119" t="s">
        <v>31</v>
      </c>
      <c r="P119" t="str">
        <f t="shared" si="13"/>
        <v>MARIA DEL PILAR GARCIA ECHEVARRIAFrameworks de arquitectura empresarialEVALUACIÓN</v>
      </c>
      <c r="Q119" t="str">
        <f>BASE[[#This Row],[NombresCalificado]]&amp;BASE[[#This Row],[TipoEvaluacion]]</f>
        <v>MARIA DEL PILAR GARCIA ECHEVARRIAEVALUACIÓN</v>
      </c>
      <c r="R119">
        <v>2</v>
      </c>
      <c r="S119" t="s">
        <v>4</v>
      </c>
      <c r="T119" t="s">
        <v>21</v>
      </c>
      <c r="U119" s="20">
        <v>1</v>
      </c>
      <c r="V119" s="20" t="str" cm="1">
        <f t="array" ref="V119">_xlfn.IFS(U119=0,"Prenovato",U119=1,"Novato",U119=2,"Principiante avanzado",U119=3,"Competente",U119=4,"Proficiente",U119=5,"Master")</f>
        <v>Novato</v>
      </c>
      <c r="W119" s="20">
        <v>3</v>
      </c>
      <c r="X119" s="20" t="str" cm="1">
        <f t="array" ref="X119">_xlfn.IFS(W119=0,"No evidenciado",W119=1,"Novato",W119=2,"Principiante avanzado",W119=3,"Competente",W119=4,"Proficiente",W119=5,"Master")</f>
        <v>Competente</v>
      </c>
      <c r="Y119" s="20">
        <v>2</v>
      </c>
      <c r="Z119" s="20" t="str" cm="1">
        <f t="array" ref="Z119">_xlfn.IFS(Y119=0,"No evidenciado",Y119=1,"Novato",Y119=2,"Principiante avanzado",Y119=3,"Competente",Y119=4,"Proficiente",Y119=5,"Master")</f>
        <v>Principiante avanzado</v>
      </c>
      <c r="AA119" s="20">
        <v>4</v>
      </c>
      <c r="AB119" s="20" t="str" cm="1">
        <f t="array" ref="AB119">_xlfn.IFS(AA119=0,"No evidenciado",AA119=1,"Novato",AA119=2,"Principiante avanzado",AA119=3,"Competente",AA119=4,"Proficiente",AA119=5,"Master")</f>
        <v>Proficiente</v>
      </c>
      <c r="AC119" s="20">
        <v>1</v>
      </c>
      <c r="AD119" s="20" t="str" cm="1">
        <f t="array" ref="AD119">_xlfn.IFS(AC119=0,"Prenovato",AC119=1,"Novato",AC119=2,"Principiante avanzado",AC119=3,"Competente",AC119=4,"Proficiente",AC119=5,"Master")</f>
        <v>Novato</v>
      </c>
      <c r="AE119" s="20" t="str">
        <f t="shared" si="14"/>
        <v>EVALUACIÓN</v>
      </c>
    </row>
    <row r="120" spans="1:31" x14ac:dyDescent="0.25">
      <c r="A120" t="s">
        <v>198</v>
      </c>
      <c r="B120" t="s">
        <v>201</v>
      </c>
      <c r="C120" t="s">
        <v>188</v>
      </c>
      <c r="D120" t="s">
        <v>204</v>
      </c>
      <c r="E120" t="s">
        <v>210</v>
      </c>
      <c r="F120" t="s">
        <v>225</v>
      </c>
      <c r="G120" t="s">
        <v>241</v>
      </c>
      <c r="H120" s="4">
        <v>44439</v>
      </c>
      <c r="I120" s="1">
        <f t="shared" ca="1" si="10"/>
        <v>21</v>
      </c>
      <c r="J120" s="1" t="str">
        <f t="shared" ca="1" si="11"/>
        <v>3. Mayor a 6 meses</v>
      </c>
      <c r="K120" t="str">
        <f t="shared" si="12"/>
        <v>NO</v>
      </c>
      <c r="L120" t="s">
        <v>189</v>
      </c>
      <c r="M120" t="s">
        <v>266</v>
      </c>
      <c r="N120" t="s">
        <v>31</v>
      </c>
      <c r="O120" t="s">
        <v>31</v>
      </c>
      <c r="P120" t="str">
        <f t="shared" si="13"/>
        <v>MARIA DEL PILAR GARCIA ECHEVARRIAInnovaciónEVALUACIÓN</v>
      </c>
      <c r="Q120" t="str">
        <f>BASE[[#This Row],[NombresCalificado]]&amp;BASE[[#This Row],[TipoEvaluacion]]</f>
        <v>MARIA DEL PILAR GARCIA ECHEVARRIAEVALUACIÓN</v>
      </c>
      <c r="R120">
        <v>2</v>
      </c>
      <c r="S120" t="s">
        <v>4</v>
      </c>
      <c r="T120" t="s">
        <v>21</v>
      </c>
      <c r="U120" s="20">
        <v>1</v>
      </c>
      <c r="V120" s="20" t="str" cm="1">
        <f t="array" ref="V120">_xlfn.IFS(U120=0,"Prenovato",U120=1,"Novato",U120=2,"Principiante avanzado",U120=3,"Competente",U120=4,"Proficiente",U120=5,"Master")</f>
        <v>Novato</v>
      </c>
      <c r="W120" s="20">
        <v>3</v>
      </c>
      <c r="X120" s="20" t="str" cm="1">
        <f t="array" ref="X120">_xlfn.IFS(W120=0,"No evidenciado",W120=1,"Novato",W120=2,"Principiante avanzado",W120=3,"Competente",W120=4,"Proficiente",W120=5,"Master")</f>
        <v>Competente</v>
      </c>
      <c r="Y120" s="20">
        <v>2</v>
      </c>
      <c r="Z120" s="20" t="str" cm="1">
        <f t="array" ref="Z120">_xlfn.IFS(Y120=0,"No evidenciado",Y120=1,"Novato",Y120=2,"Principiante avanzado",Y120=3,"Competente",Y120=4,"Proficiente",Y120=5,"Master")</f>
        <v>Principiante avanzado</v>
      </c>
      <c r="AA120" s="20">
        <v>4</v>
      </c>
      <c r="AB120" s="20" t="str" cm="1">
        <f t="array" ref="AB120">_xlfn.IFS(AA120=0,"No evidenciado",AA120=1,"Novato",AA120=2,"Principiante avanzado",AA120=3,"Competente",AA120=4,"Proficiente",AA120=5,"Master")</f>
        <v>Proficiente</v>
      </c>
      <c r="AC120" s="20">
        <v>1</v>
      </c>
      <c r="AD120" s="20" t="str" cm="1">
        <f t="array" ref="AD120">_xlfn.IFS(AC120=0,"Prenovato",AC120=1,"Novato",AC120=2,"Principiante avanzado",AC120=3,"Competente",AC120=4,"Proficiente",AC120=5,"Master")</f>
        <v>Novato</v>
      </c>
      <c r="AE120" s="20" t="str">
        <f t="shared" si="14"/>
        <v>EVALUACIÓN</v>
      </c>
    </row>
    <row r="121" spans="1:31" x14ac:dyDescent="0.25">
      <c r="A121" t="s">
        <v>198</v>
      </c>
      <c r="B121" t="s">
        <v>201</v>
      </c>
      <c r="C121" t="s">
        <v>188</v>
      </c>
      <c r="D121" t="s">
        <v>204</v>
      </c>
      <c r="E121" t="s">
        <v>211</v>
      </c>
      <c r="F121" t="s">
        <v>226</v>
      </c>
      <c r="G121" t="s">
        <v>242</v>
      </c>
      <c r="H121" s="4">
        <v>44902</v>
      </c>
      <c r="I121" s="1">
        <f t="shared" ca="1" si="10"/>
        <v>6</v>
      </c>
      <c r="J121" s="1" t="str">
        <f t="shared" ca="1" si="11"/>
        <v>2. Entre 4 - 6 meses</v>
      </c>
      <c r="K121" t="str">
        <f t="shared" si="12"/>
        <v>NO</v>
      </c>
      <c r="L121" t="s">
        <v>189</v>
      </c>
      <c r="M121" t="s">
        <v>268</v>
      </c>
      <c r="N121" t="s">
        <v>190</v>
      </c>
      <c r="O121" t="s">
        <v>191</v>
      </c>
      <c r="P121" t="str">
        <f t="shared" si="13"/>
        <v>PAULA CESPEDES LOAYZACaptura de valorEVALUACIÓN</v>
      </c>
      <c r="Q121" t="str">
        <f>BASE[[#This Row],[NombresCalificado]]&amp;BASE[[#This Row],[TipoEvaluacion]]</f>
        <v>PAULA CESPEDES LOAYZAEVALUACIÓN</v>
      </c>
      <c r="R121">
        <v>1</v>
      </c>
      <c r="S121" t="s">
        <v>6</v>
      </c>
      <c r="T121" t="s">
        <v>21</v>
      </c>
      <c r="U121" s="20">
        <v>1</v>
      </c>
      <c r="V121" s="20" t="str" cm="1">
        <f t="array" ref="V121">_xlfn.IFS(U121=0,"Prenovato",U121=1,"Novato",U121=2,"Principiante avanzado",U121=3,"Competente",U121=4,"Proficiente",U121=5,"Master")</f>
        <v>Novato</v>
      </c>
      <c r="W121" s="20">
        <v>2</v>
      </c>
      <c r="X121" s="20" t="str" cm="1">
        <f t="array" ref="X121">_xlfn.IFS(W121=0,"No evidenciado",W121=1,"Novato",W121=2,"Principiante avanzado",W121=3,"Competente",W121=4,"Proficiente",W121=5,"Master")</f>
        <v>Principiante avanzado</v>
      </c>
      <c r="Y121" s="20">
        <v>2</v>
      </c>
      <c r="Z121" s="20" t="str" cm="1">
        <f t="array" ref="Z121">_xlfn.IFS(Y121=0,"No evidenciado",Y121=1,"Novato",Y121=2,"Principiante avanzado",Y121=3,"Competente",Y121=4,"Proficiente",Y121=5,"Master")</f>
        <v>Principiante avanzado</v>
      </c>
      <c r="AA121" s="20">
        <v>4</v>
      </c>
      <c r="AB121" s="20" t="str" cm="1">
        <f t="array" ref="AB121">_xlfn.IFS(AA121=0,"No evidenciado",AA121=1,"Novato",AA121=2,"Principiante avanzado",AA121=3,"Competente",AA121=4,"Proficiente",AA121=5,"Master")</f>
        <v>Proficiente</v>
      </c>
      <c r="AC121" s="20">
        <v>1</v>
      </c>
      <c r="AD121" s="20" t="str" cm="1">
        <f t="array" ref="AD121">_xlfn.IFS(AC121=0,"Prenovato",AC121=1,"Novato",AC121=2,"Principiante avanzado",AC121=3,"Competente",AC121=4,"Proficiente",AC121=5,"Master")</f>
        <v>Novato</v>
      </c>
      <c r="AE121" s="20" t="str">
        <f t="shared" si="14"/>
        <v>EVALUACIÓN</v>
      </c>
    </row>
    <row r="122" spans="1:31" x14ac:dyDescent="0.25">
      <c r="A122" t="s">
        <v>198</v>
      </c>
      <c r="B122" t="s">
        <v>201</v>
      </c>
      <c r="C122" t="s">
        <v>188</v>
      </c>
      <c r="D122" t="s">
        <v>204</v>
      </c>
      <c r="E122" t="s">
        <v>211</v>
      </c>
      <c r="F122" t="s">
        <v>226</v>
      </c>
      <c r="G122" t="s">
        <v>242</v>
      </c>
      <c r="H122" s="4">
        <v>44902</v>
      </c>
      <c r="I122" s="1">
        <f t="shared" ca="1" si="10"/>
        <v>6</v>
      </c>
      <c r="J122" s="1" t="str">
        <f t="shared" ca="1" si="11"/>
        <v>2. Entre 4 - 6 meses</v>
      </c>
      <c r="K122" t="str">
        <f t="shared" si="12"/>
        <v>NO</v>
      </c>
      <c r="L122" t="s">
        <v>189</v>
      </c>
      <c r="M122" t="s">
        <v>266</v>
      </c>
      <c r="N122" t="s">
        <v>31</v>
      </c>
      <c r="O122" t="s">
        <v>31</v>
      </c>
      <c r="P122" t="str">
        <f t="shared" si="13"/>
        <v>PAULA CESPEDES LOAYZAInnovaciónEVALUACIÓN</v>
      </c>
      <c r="Q122" t="str">
        <f>BASE[[#This Row],[NombresCalificado]]&amp;BASE[[#This Row],[TipoEvaluacion]]</f>
        <v>PAULA CESPEDES LOAYZAEVALUACIÓN</v>
      </c>
      <c r="R122">
        <v>2</v>
      </c>
      <c r="S122" t="s">
        <v>4</v>
      </c>
      <c r="T122" t="s">
        <v>21</v>
      </c>
      <c r="U122" s="20">
        <v>1</v>
      </c>
      <c r="V122" s="20" t="str" cm="1">
        <f t="array" ref="V122">_xlfn.IFS(U122=0,"Prenovato",U122=1,"Novato",U122=2,"Principiante avanzado",U122=3,"Competente",U122=4,"Proficiente",U122=5,"Master")</f>
        <v>Novato</v>
      </c>
      <c r="W122" s="20">
        <v>2</v>
      </c>
      <c r="X122" s="20" t="str" cm="1">
        <f t="array" ref="X122">_xlfn.IFS(W122=0,"No evidenciado",W122=1,"Novato",W122=2,"Principiante avanzado",W122=3,"Competente",W122=4,"Proficiente",W122=5,"Master")</f>
        <v>Principiante avanzado</v>
      </c>
      <c r="Y122" s="20">
        <v>2</v>
      </c>
      <c r="Z122" s="20" t="str" cm="1">
        <f t="array" ref="Z122">_xlfn.IFS(Y122=0,"No evidenciado",Y122=1,"Novato",Y122=2,"Principiante avanzado",Y122=3,"Competente",Y122=4,"Proficiente",Y122=5,"Master")</f>
        <v>Principiante avanzado</v>
      </c>
      <c r="AA122" s="20">
        <v>4</v>
      </c>
      <c r="AB122" s="20" t="str" cm="1">
        <f t="array" ref="AB122">_xlfn.IFS(AA122=0,"No evidenciado",AA122=1,"Novato",AA122=2,"Principiante avanzado",AA122=3,"Competente",AA122=4,"Proficiente",AA122=5,"Master")</f>
        <v>Proficiente</v>
      </c>
      <c r="AC122" s="20">
        <v>1</v>
      </c>
      <c r="AD122" s="20" t="str" cm="1">
        <f t="array" ref="AD122">_xlfn.IFS(AC122=0,"Prenovato",AC122=1,"Novato",AC122=2,"Principiante avanzado",AC122=3,"Competente",AC122=4,"Proficiente",AC122=5,"Master")</f>
        <v>Novato</v>
      </c>
      <c r="AE122" s="20" t="str">
        <f t="shared" si="14"/>
        <v>EVALUACIÓN</v>
      </c>
    </row>
    <row r="123" spans="1:31" x14ac:dyDescent="0.25">
      <c r="A123" t="s">
        <v>198</v>
      </c>
      <c r="B123" t="s">
        <v>201</v>
      </c>
      <c r="C123" t="s">
        <v>188</v>
      </c>
      <c r="D123" t="s">
        <v>204</v>
      </c>
      <c r="E123" t="s">
        <v>211</v>
      </c>
      <c r="F123" t="s">
        <v>226</v>
      </c>
      <c r="G123" t="s">
        <v>242</v>
      </c>
      <c r="H123" s="4">
        <v>44902</v>
      </c>
      <c r="I123" s="1">
        <f t="shared" ca="1" si="10"/>
        <v>6</v>
      </c>
      <c r="J123" s="1" t="str">
        <f t="shared" ca="1" si="11"/>
        <v>2. Entre 4 - 6 meses</v>
      </c>
      <c r="K123" t="str">
        <f t="shared" si="12"/>
        <v>NO</v>
      </c>
      <c r="L123" t="s">
        <v>189</v>
      </c>
      <c r="M123" t="s">
        <v>253</v>
      </c>
      <c r="N123" t="s">
        <v>31</v>
      </c>
      <c r="O123" t="s">
        <v>31</v>
      </c>
      <c r="P123" t="str">
        <f t="shared" si="13"/>
        <v>PAULA CESPEDES LOAYZAFrameworks de arquitectura empresarialEVALUACIÓN</v>
      </c>
      <c r="Q123" t="str">
        <f>BASE[[#This Row],[NombresCalificado]]&amp;BASE[[#This Row],[TipoEvaluacion]]</f>
        <v>PAULA CESPEDES LOAYZAEVALUACIÓN</v>
      </c>
      <c r="R123">
        <v>2</v>
      </c>
      <c r="S123" t="s">
        <v>4</v>
      </c>
      <c r="T123" t="s">
        <v>21</v>
      </c>
      <c r="U123" s="20">
        <v>1</v>
      </c>
      <c r="V123" s="20" t="str" cm="1">
        <f t="array" ref="V123">_xlfn.IFS(U123=0,"Prenovato",U123=1,"Novato",U123=2,"Principiante avanzado",U123=3,"Competente",U123=4,"Proficiente",U123=5,"Master")</f>
        <v>Novato</v>
      </c>
      <c r="W123" s="20">
        <v>2</v>
      </c>
      <c r="X123" s="20" t="str" cm="1">
        <f t="array" ref="X123">_xlfn.IFS(W123=0,"No evidenciado",W123=1,"Novato",W123=2,"Principiante avanzado",W123=3,"Competente",W123=4,"Proficiente",W123=5,"Master")</f>
        <v>Principiante avanzado</v>
      </c>
      <c r="Y123" s="20">
        <v>2</v>
      </c>
      <c r="Z123" s="20" t="str" cm="1">
        <f t="array" ref="Z123">_xlfn.IFS(Y123=0,"No evidenciado",Y123=1,"Novato",Y123=2,"Principiante avanzado",Y123=3,"Competente",Y123=4,"Proficiente",Y123=5,"Master")</f>
        <v>Principiante avanzado</v>
      </c>
      <c r="AA123" s="20">
        <v>4</v>
      </c>
      <c r="AB123" s="20" t="str" cm="1">
        <f t="array" ref="AB123">_xlfn.IFS(AA123=0,"No evidenciado",AA123=1,"Novato",AA123=2,"Principiante avanzado",AA123=3,"Competente",AA123=4,"Proficiente",AA123=5,"Master")</f>
        <v>Proficiente</v>
      </c>
      <c r="AC123" s="20">
        <v>1</v>
      </c>
      <c r="AD123" s="20" t="str" cm="1">
        <f t="array" ref="AD123">_xlfn.IFS(AC123=0,"Prenovato",AC123=1,"Novato",AC123=2,"Principiante avanzado",AC123=3,"Competente",AC123=4,"Proficiente",AC123=5,"Master")</f>
        <v>Novato</v>
      </c>
      <c r="AE123" s="20" t="str">
        <f t="shared" si="14"/>
        <v>EVALUACIÓN</v>
      </c>
    </row>
    <row r="124" spans="1:31" x14ac:dyDescent="0.25">
      <c r="A124" t="s">
        <v>198</v>
      </c>
      <c r="B124" t="s">
        <v>201</v>
      </c>
      <c r="C124" t="s">
        <v>188</v>
      </c>
      <c r="D124" t="s">
        <v>204</v>
      </c>
      <c r="E124" t="s">
        <v>211</v>
      </c>
      <c r="F124" t="s">
        <v>226</v>
      </c>
      <c r="G124" t="s">
        <v>242</v>
      </c>
      <c r="H124" s="4">
        <v>44902</v>
      </c>
      <c r="I124" s="1">
        <f t="shared" ca="1" si="10"/>
        <v>6</v>
      </c>
      <c r="J124" s="1" t="str">
        <f t="shared" ca="1" si="11"/>
        <v>2. Entre 4 - 6 meses</v>
      </c>
      <c r="K124" t="str">
        <f t="shared" si="12"/>
        <v>NO</v>
      </c>
      <c r="L124" t="s">
        <v>189</v>
      </c>
      <c r="M124" t="s">
        <v>254</v>
      </c>
      <c r="N124" t="s">
        <v>31</v>
      </c>
      <c r="O124" t="s">
        <v>31</v>
      </c>
      <c r="P124" t="str">
        <f t="shared" si="13"/>
        <v>PAULA CESPEDES LOAYZAModelos BancariosEVALUACIÓN</v>
      </c>
      <c r="Q124" t="str">
        <f>BASE[[#This Row],[NombresCalificado]]&amp;BASE[[#This Row],[TipoEvaluacion]]</f>
        <v>PAULA CESPEDES LOAYZAEVALUACIÓN</v>
      </c>
      <c r="R124">
        <v>2</v>
      </c>
      <c r="S124" t="s">
        <v>4</v>
      </c>
      <c r="T124" t="s">
        <v>21</v>
      </c>
      <c r="U124" s="20">
        <v>1</v>
      </c>
      <c r="V124" s="20" t="str" cm="1">
        <f t="array" ref="V124">_xlfn.IFS(U124=0,"Prenovato",U124=1,"Novato",U124=2,"Principiante avanzado",U124=3,"Competente",U124=4,"Proficiente",U124=5,"Master")</f>
        <v>Novato</v>
      </c>
      <c r="W124" s="20">
        <v>2</v>
      </c>
      <c r="X124" s="20" t="str" cm="1">
        <f t="array" ref="X124">_xlfn.IFS(W124=0,"No evidenciado",W124=1,"Novato",W124=2,"Principiante avanzado",W124=3,"Competente",W124=4,"Proficiente",W124=5,"Master")</f>
        <v>Principiante avanzado</v>
      </c>
      <c r="Y124" s="20">
        <v>2</v>
      </c>
      <c r="Z124" s="20" t="str" cm="1">
        <f t="array" ref="Z124">_xlfn.IFS(Y124=0,"No evidenciado",Y124=1,"Novato",Y124=2,"Principiante avanzado",Y124=3,"Competente",Y124=4,"Proficiente",Y124=5,"Master")</f>
        <v>Principiante avanzado</v>
      </c>
      <c r="AA124" s="20">
        <v>4</v>
      </c>
      <c r="AB124" s="20" t="str" cm="1">
        <f t="array" ref="AB124">_xlfn.IFS(AA124=0,"No evidenciado",AA124=1,"Novato",AA124=2,"Principiante avanzado",AA124=3,"Competente",AA124=4,"Proficiente",AA124=5,"Master")</f>
        <v>Proficiente</v>
      </c>
      <c r="AC124" s="20">
        <v>1</v>
      </c>
      <c r="AD124" s="20" t="str" cm="1">
        <f t="array" ref="AD124">_xlfn.IFS(AC124=0,"Prenovato",AC124=1,"Novato",AC124=2,"Principiante avanzado",AC124=3,"Competente",AC124=4,"Proficiente",AC124=5,"Master")</f>
        <v>Novato</v>
      </c>
      <c r="AE124" s="20" t="str">
        <f t="shared" si="14"/>
        <v>EVALUACIÓN</v>
      </c>
    </row>
    <row r="125" spans="1:31" x14ac:dyDescent="0.25">
      <c r="A125" t="s">
        <v>198</v>
      </c>
      <c r="B125" t="s">
        <v>201</v>
      </c>
      <c r="C125" t="s">
        <v>188</v>
      </c>
      <c r="D125" t="s">
        <v>204</v>
      </c>
      <c r="E125" t="s">
        <v>211</v>
      </c>
      <c r="F125" t="s">
        <v>226</v>
      </c>
      <c r="G125" t="s">
        <v>242</v>
      </c>
      <c r="H125" s="4">
        <v>44902</v>
      </c>
      <c r="I125" s="1">
        <f t="shared" ca="1" si="10"/>
        <v>6</v>
      </c>
      <c r="J125" s="1" t="str">
        <f t="shared" ca="1" si="11"/>
        <v>2. Entre 4 - 6 meses</v>
      </c>
      <c r="K125" t="str">
        <f t="shared" si="12"/>
        <v>NO</v>
      </c>
      <c r="L125" t="s">
        <v>189</v>
      </c>
      <c r="M125" t="s">
        <v>257</v>
      </c>
      <c r="N125" t="s">
        <v>31</v>
      </c>
      <c r="O125" t="s">
        <v>31</v>
      </c>
      <c r="P125" t="str">
        <f t="shared" si="13"/>
        <v>PAULA CESPEDES LOAYZAModeladoEVALUACIÓN</v>
      </c>
      <c r="Q125" t="str">
        <f>BASE[[#This Row],[NombresCalificado]]&amp;BASE[[#This Row],[TipoEvaluacion]]</f>
        <v>PAULA CESPEDES LOAYZAEVALUACIÓN</v>
      </c>
      <c r="R125">
        <v>3</v>
      </c>
      <c r="S125" t="s">
        <v>5</v>
      </c>
      <c r="T125" t="s">
        <v>21</v>
      </c>
      <c r="U125" s="20">
        <v>1</v>
      </c>
      <c r="V125" s="20" t="str" cm="1">
        <f t="array" ref="V125">_xlfn.IFS(U125=0,"Prenovato",U125=1,"Novato",U125=2,"Principiante avanzado",U125=3,"Competente",U125=4,"Proficiente",U125=5,"Master")</f>
        <v>Novato</v>
      </c>
      <c r="W125" s="20">
        <v>2</v>
      </c>
      <c r="X125" s="20" t="str" cm="1">
        <f t="array" ref="X125">_xlfn.IFS(W125=0,"No evidenciado",W125=1,"Novato",W125=2,"Principiante avanzado",W125=3,"Competente",W125=4,"Proficiente",W125=5,"Master")</f>
        <v>Principiante avanzado</v>
      </c>
      <c r="Y125" s="20">
        <v>2</v>
      </c>
      <c r="Z125" s="20" t="str" cm="1">
        <f t="array" ref="Z125">_xlfn.IFS(Y125=0,"No evidenciado",Y125=1,"Novato",Y125=2,"Principiante avanzado",Y125=3,"Competente",Y125=4,"Proficiente",Y125=5,"Master")</f>
        <v>Principiante avanzado</v>
      </c>
      <c r="AA125" s="20">
        <v>4</v>
      </c>
      <c r="AB125" s="20" t="str" cm="1">
        <f t="array" ref="AB125">_xlfn.IFS(AA125=0,"No evidenciado",AA125=1,"Novato",AA125=2,"Principiante avanzado",AA125=3,"Competente",AA125=4,"Proficiente",AA125=5,"Master")</f>
        <v>Proficiente</v>
      </c>
      <c r="AC125" s="20">
        <v>1</v>
      </c>
      <c r="AD125" s="20" t="str" cm="1">
        <f t="array" ref="AD125">_xlfn.IFS(AC125=0,"Prenovato",AC125=1,"Novato",AC125=2,"Principiante avanzado",AC125=3,"Competente",AC125=4,"Proficiente",AC125=5,"Master")</f>
        <v>Novato</v>
      </c>
      <c r="AE125" s="20" t="str">
        <f t="shared" si="14"/>
        <v>EVALUACIÓN</v>
      </c>
    </row>
    <row r="126" spans="1:31" x14ac:dyDescent="0.25">
      <c r="A126" t="s">
        <v>198</v>
      </c>
      <c r="B126" t="s">
        <v>201</v>
      </c>
      <c r="C126" t="s">
        <v>188</v>
      </c>
      <c r="D126" t="s">
        <v>204</v>
      </c>
      <c r="E126" t="s">
        <v>211</v>
      </c>
      <c r="F126" t="s">
        <v>226</v>
      </c>
      <c r="G126" t="s">
        <v>242</v>
      </c>
      <c r="H126" s="4">
        <v>44902</v>
      </c>
      <c r="I126" s="1">
        <f t="shared" ca="1" si="10"/>
        <v>6</v>
      </c>
      <c r="J126" s="1" t="str">
        <f t="shared" ca="1" si="11"/>
        <v>2. Entre 4 - 6 meses</v>
      </c>
      <c r="K126" t="str">
        <f t="shared" si="12"/>
        <v>NO</v>
      </c>
      <c r="L126" t="s">
        <v>189</v>
      </c>
      <c r="M126" t="s">
        <v>262</v>
      </c>
      <c r="N126" t="s">
        <v>191</v>
      </c>
      <c r="O126" t="s">
        <v>191</v>
      </c>
      <c r="P126" t="str">
        <f t="shared" si="13"/>
        <v>PAULA CESPEDES LOAYZAComplianceEVALUACIÓN</v>
      </c>
      <c r="Q126" t="str">
        <f>BASE[[#This Row],[NombresCalificado]]&amp;BASE[[#This Row],[TipoEvaluacion]]</f>
        <v>PAULA CESPEDES LOAYZAEVALUACIÓN</v>
      </c>
      <c r="R126">
        <v>1</v>
      </c>
      <c r="S126" t="s">
        <v>6</v>
      </c>
      <c r="T126" t="s">
        <v>21</v>
      </c>
      <c r="U126" s="20">
        <v>1</v>
      </c>
      <c r="V126" s="20" t="str" cm="1">
        <f t="array" ref="V126">_xlfn.IFS(U126=0,"Prenovato",U126=1,"Novato",U126=2,"Principiante avanzado",U126=3,"Competente",U126=4,"Proficiente",U126=5,"Master")</f>
        <v>Novato</v>
      </c>
      <c r="W126" s="20">
        <v>2</v>
      </c>
      <c r="X126" s="20" t="str" cm="1">
        <f t="array" ref="X126">_xlfn.IFS(W126=0,"No evidenciado",W126=1,"Novato",W126=2,"Principiante avanzado",W126=3,"Competente",W126=4,"Proficiente",W126=5,"Master")</f>
        <v>Principiante avanzado</v>
      </c>
      <c r="Y126" s="20">
        <v>2</v>
      </c>
      <c r="Z126" s="20" t="str" cm="1">
        <f t="array" ref="Z126">_xlfn.IFS(Y126=0,"No evidenciado",Y126=1,"Novato",Y126=2,"Principiante avanzado",Y126=3,"Competente",Y126=4,"Proficiente",Y126=5,"Master")</f>
        <v>Principiante avanzado</v>
      </c>
      <c r="AA126" s="20">
        <v>4</v>
      </c>
      <c r="AB126" s="20" t="str" cm="1">
        <f t="array" ref="AB126">_xlfn.IFS(AA126=0,"No evidenciado",AA126=1,"Novato",AA126=2,"Principiante avanzado",AA126=3,"Competente",AA126=4,"Proficiente",AA126=5,"Master")</f>
        <v>Proficiente</v>
      </c>
      <c r="AC126" s="20">
        <v>1</v>
      </c>
      <c r="AD126" s="20" t="str" cm="1">
        <f t="array" ref="AD126">_xlfn.IFS(AC126=0,"Prenovato",AC126=1,"Novato",AC126=2,"Principiante avanzado",AC126=3,"Competente",AC126=4,"Proficiente",AC126=5,"Master")</f>
        <v>Novato</v>
      </c>
      <c r="AE126" s="20" t="str">
        <f t="shared" si="14"/>
        <v>EVALUACIÓN</v>
      </c>
    </row>
    <row r="127" spans="1:31" x14ac:dyDescent="0.25">
      <c r="A127" t="s">
        <v>198</v>
      </c>
      <c r="B127" t="s">
        <v>201</v>
      </c>
      <c r="C127" t="s">
        <v>188</v>
      </c>
      <c r="D127" t="s">
        <v>204</v>
      </c>
      <c r="E127" t="s">
        <v>211</v>
      </c>
      <c r="F127" t="s">
        <v>226</v>
      </c>
      <c r="G127" t="s">
        <v>242</v>
      </c>
      <c r="H127" s="4">
        <v>44902</v>
      </c>
      <c r="I127" s="1">
        <f t="shared" ca="1" si="10"/>
        <v>6</v>
      </c>
      <c r="J127" s="1" t="str">
        <f t="shared" ca="1" si="11"/>
        <v>2. Entre 4 - 6 meses</v>
      </c>
      <c r="K127" t="str">
        <f t="shared" si="12"/>
        <v>NO</v>
      </c>
      <c r="L127" t="s">
        <v>189</v>
      </c>
      <c r="M127" t="s">
        <v>260</v>
      </c>
      <c r="N127" t="s">
        <v>191</v>
      </c>
      <c r="O127" t="s">
        <v>191</v>
      </c>
      <c r="P127" t="str">
        <f t="shared" si="13"/>
        <v>PAULA CESPEDES LOAYZAEvolución ágil de productos digitalesEVALUACIÓN</v>
      </c>
      <c r="Q127" t="str">
        <f>BASE[[#This Row],[NombresCalificado]]&amp;BASE[[#This Row],[TipoEvaluacion]]</f>
        <v>PAULA CESPEDES LOAYZAEVALUACIÓN</v>
      </c>
      <c r="R127">
        <v>3</v>
      </c>
      <c r="S127" t="s">
        <v>5</v>
      </c>
      <c r="T127" t="s">
        <v>21</v>
      </c>
      <c r="U127" s="20">
        <v>1</v>
      </c>
      <c r="V127" s="20" t="str" cm="1">
        <f t="array" ref="V127">_xlfn.IFS(U127=0,"Prenovato",U127=1,"Novato",U127=2,"Principiante avanzado",U127=3,"Competente",U127=4,"Proficiente",U127=5,"Master")</f>
        <v>Novato</v>
      </c>
      <c r="W127" s="20">
        <v>2</v>
      </c>
      <c r="X127" s="20" t="str" cm="1">
        <f t="array" ref="X127">_xlfn.IFS(W127=0,"No evidenciado",W127=1,"Novato",W127=2,"Principiante avanzado",W127=3,"Competente",W127=4,"Proficiente",W127=5,"Master")</f>
        <v>Principiante avanzado</v>
      </c>
      <c r="Y127" s="20">
        <v>2</v>
      </c>
      <c r="Z127" s="20" t="str" cm="1">
        <f t="array" ref="Z127">_xlfn.IFS(Y127=0,"No evidenciado",Y127=1,"Novato",Y127=2,"Principiante avanzado",Y127=3,"Competente",Y127=4,"Proficiente",Y127=5,"Master")</f>
        <v>Principiante avanzado</v>
      </c>
      <c r="AA127" s="20">
        <v>4</v>
      </c>
      <c r="AB127" s="20" t="str" cm="1">
        <f t="array" ref="AB127">_xlfn.IFS(AA127=0,"No evidenciado",AA127=1,"Novato",AA127=2,"Principiante avanzado",AA127=3,"Competente",AA127=4,"Proficiente",AA127=5,"Master")</f>
        <v>Proficiente</v>
      </c>
      <c r="AC127" s="20">
        <v>1</v>
      </c>
      <c r="AD127" s="20" t="str" cm="1">
        <f t="array" ref="AD127">_xlfn.IFS(AC127=0,"Prenovato",AC127=1,"Novato",AC127=2,"Principiante avanzado",AC127=3,"Competente",AC127=4,"Proficiente",AC127=5,"Master")</f>
        <v>Novato</v>
      </c>
      <c r="AE127" s="20" t="str">
        <f t="shared" si="14"/>
        <v>EVALUACIÓN</v>
      </c>
    </row>
    <row r="128" spans="1:31" x14ac:dyDescent="0.25">
      <c r="A128" t="s">
        <v>198</v>
      </c>
      <c r="B128" t="s">
        <v>201</v>
      </c>
      <c r="C128" t="s">
        <v>188</v>
      </c>
      <c r="D128" t="s">
        <v>204</v>
      </c>
      <c r="E128" t="s">
        <v>211</v>
      </c>
      <c r="F128" t="s">
        <v>226</v>
      </c>
      <c r="G128" t="s">
        <v>242</v>
      </c>
      <c r="H128" s="4">
        <v>44902</v>
      </c>
      <c r="I128" s="1">
        <f t="shared" ca="1" si="10"/>
        <v>6</v>
      </c>
      <c r="J128" s="1" t="str">
        <f t="shared" ca="1" si="11"/>
        <v>2. Entre 4 - 6 meses</v>
      </c>
      <c r="K128" t="str">
        <f t="shared" si="12"/>
        <v>NO</v>
      </c>
      <c r="L128" t="s">
        <v>189</v>
      </c>
      <c r="M128" t="s">
        <v>261</v>
      </c>
      <c r="N128" t="s">
        <v>31</v>
      </c>
      <c r="O128" t="s">
        <v>31</v>
      </c>
      <c r="P128" t="str">
        <f t="shared" si="13"/>
        <v>PAULA CESPEDES LOAYZANegocio bancarioEVALUACIÓN</v>
      </c>
      <c r="Q128" t="str">
        <f>BASE[[#This Row],[NombresCalificado]]&amp;BASE[[#This Row],[TipoEvaluacion]]</f>
        <v>PAULA CESPEDES LOAYZAEVALUACIÓN</v>
      </c>
      <c r="R128">
        <v>3</v>
      </c>
      <c r="S128" t="s">
        <v>5</v>
      </c>
      <c r="T128" t="s">
        <v>21</v>
      </c>
      <c r="U128" s="20">
        <v>1</v>
      </c>
      <c r="V128" s="20" t="str" cm="1">
        <f t="array" ref="V128">_xlfn.IFS(U128=0,"Prenovato",U128=1,"Novato",U128=2,"Principiante avanzado",U128=3,"Competente",U128=4,"Proficiente",U128=5,"Master")</f>
        <v>Novato</v>
      </c>
      <c r="W128" s="20">
        <v>2</v>
      </c>
      <c r="X128" s="20" t="str" cm="1">
        <f t="array" ref="X128">_xlfn.IFS(W128=0,"No evidenciado",W128=1,"Novato",W128=2,"Principiante avanzado",W128=3,"Competente",W128=4,"Proficiente",W128=5,"Master")</f>
        <v>Principiante avanzado</v>
      </c>
      <c r="Y128" s="20">
        <v>2</v>
      </c>
      <c r="Z128" s="20" t="str" cm="1">
        <f t="array" ref="Z128">_xlfn.IFS(Y128=0,"No evidenciado",Y128=1,"Novato",Y128=2,"Principiante avanzado",Y128=3,"Competente",Y128=4,"Proficiente",Y128=5,"Master")</f>
        <v>Principiante avanzado</v>
      </c>
      <c r="AA128" s="20">
        <v>4</v>
      </c>
      <c r="AB128" s="20" t="str" cm="1">
        <f t="array" ref="AB128">_xlfn.IFS(AA128=0,"No evidenciado",AA128=1,"Novato",AA128=2,"Principiante avanzado",AA128=3,"Competente",AA128=4,"Proficiente",AA128=5,"Master")</f>
        <v>Proficiente</v>
      </c>
      <c r="AC128" s="20">
        <v>1</v>
      </c>
      <c r="AD128" s="20" t="str" cm="1">
        <f t="array" ref="AD128">_xlfn.IFS(AC128=0,"Prenovato",AC128=1,"Novato",AC128=2,"Principiante avanzado",AC128=3,"Competente",AC128=4,"Proficiente",AC128=5,"Master")</f>
        <v>Novato</v>
      </c>
      <c r="AE128" s="20" t="str">
        <f t="shared" si="14"/>
        <v>EVALUACIÓN</v>
      </c>
    </row>
    <row r="129" spans="1:31" x14ac:dyDescent="0.25">
      <c r="A129" t="s">
        <v>198</v>
      </c>
      <c r="B129" t="s">
        <v>201</v>
      </c>
      <c r="C129" t="s">
        <v>188</v>
      </c>
      <c r="D129" t="s">
        <v>204</v>
      </c>
      <c r="E129" t="s">
        <v>211</v>
      </c>
      <c r="F129" t="s">
        <v>226</v>
      </c>
      <c r="G129" t="s">
        <v>242</v>
      </c>
      <c r="H129" s="4">
        <v>44902</v>
      </c>
      <c r="I129" s="1">
        <f t="shared" ca="1" si="10"/>
        <v>6</v>
      </c>
      <c r="J129" s="1" t="str">
        <f t="shared" ca="1" si="11"/>
        <v>2. Entre 4 - 6 meses</v>
      </c>
      <c r="K129" t="str">
        <f t="shared" si="12"/>
        <v>NO</v>
      </c>
      <c r="L129" t="s">
        <v>189</v>
      </c>
      <c r="M129" t="s">
        <v>263</v>
      </c>
      <c r="N129" t="s">
        <v>191</v>
      </c>
      <c r="O129" t="s">
        <v>191</v>
      </c>
      <c r="P129" t="str">
        <f t="shared" si="13"/>
        <v>PAULA CESPEDES LOAYZAGestión de cambiosEVALUACIÓN</v>
      </c>
      <c r="Q129" t="str">
        <f>BASE[[#This Row],[NombresCalificado]]&amp;BASE[[#This Row],[TipoEvaluacion]]</f>
        <v>PAULA CESPEDES LOAYZAEVALUACIÓN</v>
      </c>
      <c r="R129">
        <v>1</v>
      </c>
      <c r="S129" t="s">
        <v>6</v>
      </c>
      <c r="T129" t="s">
        <v>21</v>
      </c>
      <c r="U129" s="20">
        <v>1</v>
      </c>
      <c r="V129" s="20" t="str" cm="1">
        <f t="array" ref="V129">_xlfn.IFS(U129=0,"Prenovato",U129=1,"Novato",U129=2,"Principiante avanzado",U129=3,"Competente",U129=4,"Proficiente",U129=5,"Master")</f>
        <v>Novato</v>
      </c>
      <c r="W129" s="20">
        <v>2</v>
      </c>
      <c r="X129" s="20" t="str" cm="1">
        <f t="array" ref="X129">_xlfn.IFS(W129=0,"No evidenciado",W129=1,"Novato",W129=2,"Principiante avanzado",W129=3,"Competente",W129=4,"Proficiente",W129=5,"Master")</f>
        <v>Principiante avanzado</v>
      </c>
      <c r="Y129" s="20">
        <v>2</v>
      </c>
      <c r="Z129" s="20" t="str" cm="1">
        <f t="array" ref="Z129">_xlfn.IFS(Y129=0,"No evidenciado",Y129=1,"Novato",Y129=2,"Principiante avanzado",Y129=3,"Competente",Y129=4,"Proficiente",Y129=5,"Master")</f>
        <v>Principiante avanzado</v>
      </c>
      <c r="AA129" s="20">
        <v>4</v>
      </c>
      <c r="AB129" s="20" t="str" cm="1">
        <f t="array" ref="AB129">_xlfn.IFS(AA129=0,"No evidenciado",AA129=1,"Novato",AA129=2,"Principiante avanzado",AA129=3,"Competente",AA129=4,"Proficiente",AA129=5,"Master")</f>
        <v>Proficiente</v>
      </c>
      <c r="AC129" s="20">
        <v>1</v>
      </c>
      <c r="AD129" s="20" t="str" cm="1">
        <f t="array" ref="AD129">_xlfn.IFS(AC129=0,"Prenovato",AC129=1,"Novato",AC129=2,"Principiante avanzado",AC129=3,"Competente",AC129=4,"Proficiente",AC129=5,"Master")</f>
        <v>Novato</v>
      </c>
      <c r="AE129" s="20" t="str">
        <f t="shared" si="14"/>
        <v>EVALUACIÓN</v>
      </c>
    </row>
    <row r="130" spans="1:31" x14ac:dyDescent="0.25">
      <c r="A130" t="s">
        <v>198</v>
      </c>
      <c r="B130" t="s">
        <v>201</v>
      </c>
      <c r="C130" t="s">
        <v>188</v>
      </c>
      <c r="D130" t="s">
        <v>204</v>
      </c>
      <c r="E130" t="s">
        <v>211</v>
      </c>
      <c r="F130" t="s">
        <v>226</v>
      </c>
      <c r="G130" t="s">
        <v>242</v>
      </c>
      <c r="H130" s="4">
        <v>44902</v>
      </c>
      <c r="I130" s="1">
        <f t="shared" ca="1" si="10"/>
        <v>6</v>
      </c>
      <c r="J130" s="1" t="str">
        <f t="shared" ca="1" si="11"/>
        <v>2. Entre 4 - 6 meses</v>
      </c>
      <c r="K130" t="str">
        <f t="shared" si="12"/>
        <v>NO</v>
      </c>
      <c r="L130" t="s">
        <v>189</v>
      </c>
      <c r="M130" t="s">
        <v>267</v>
      </c>
      <c r="N130" t="s">
        <v>190</v>
      </c>
      <c r="O130" t="s">
        <v>191</v>
      </c>
      <c r="P130" t="str">
        <f t="shared" si="13"/>
        <v>PAULA CESPEDES LOAYZAStory TellingEVALUACIÓN</v>
      </c>
      <c r="Q130" t="str">
        <f>BASE[[#This Row],[NombresCalificado]]&amp;BASE[[#This Row],[TipoEvaluacion]]</f>
        <v>PAULA CESPEDES LOAYZAEVALUACIÓN</v>
      </c>
      <c r="R130">
        <v>2</v>
      </c>
      <c r="S130" t="s">
        <v>4</v>
      </c>
      <c r="T130" t="s">
        <v>21</v>
      </c>
      <c r="U130" s="20">
        <v>1</v>
      </c>
      <c r="V130" s="20" t="str" cm="1">
        <f t="array" ref="V130">_xlfn.IFS(U130=0,"Prenovato",U130=1,"Novato",U130=2,"Principiante avanzado",U130=3,"Competente",U130=4,"Proficiente",U130=5,"Master")</f>
        <v>Novato</v>
      </c>
      <c r="W130" s="20">
        <v>2</v>
      </c>
      <c r="X130" s="20" t="str" cm="1">
        <f t="array" ref="X130">_xlfn.IFS(W130=0,"No evidenciado",W130=1,"Novato",W130=2,"Principiante avanzado",W130=3,"Competente",W130=4,"Proficiente",W130=5,"Master")</f>
        <v>Principiante avanzado</v>
      </c>
      <c r="Y130" s="20">
        <v>2</v>
      </c>
      <c r="Z130" s="20" t="str" cm="1">
        <f t="array" ref="Z130">_xlfn.IFS(Y130=0,"No evidenciado",Y130=1,"Novato",Y130=2,"Principiante avanzado",Y130=3,"Competente",Y130=4,"Proficiente",Y130=5,"Master")</f>
        <v>Principiante avanzado</v>
      </c>
      <c r="AA130" s="20">
        <v>4</v>
      </c>
      <c r="AB130" s="20" t="str" cm="1">
        <f t="array" ref="AB130">_xlfn.IFS(AA130=0,"No evidenciado",AA130=1,"Novato",AA130=2,"Principiante avanzado",AA130=3,"Competente",AA130=4,"Proficiente",AA130=5,"Master")</f>
        <v>Proficiente</v>
      </c>
      <c r="AC130" s="20">
        <v>1</v>
      </c>
      <c r="AD130" s="20" t="str" cm="1">
        <f t="array" ref="AD130">_xlfn.IFS(AC130=0,"Prenovato",AC130=1,"Novato",AC130=2,"Principiante avanzado",AC130=3,"Competente",AC130=4,"Proficiente",AC130=5,"Master")</f>
        <v>Novato</v>
      </c>
      <c r="AE130" s="20" t="str">
        <f t="shared" si="14"/>
        <v>EVALUACIÓN</v>
      </c>
    </row>
    <row r="131" spans="1:31" x14ac:dyDescent="0.25">
      <c r="A131" t="s">
        <v>198</v>
      </c>
      <c r="B131" t="s">
        <v>201</v>
      </c>
      <c r="C131" t="s">
        <v>188</v>
      </c>
      <c r="D131" t="s">
        <v>204</v>
      </c>
      <c r="E131" t="s">
        <v>211</v>
      </c>
      <c r="F131" t="s">
        <v>226</v>
      </c>
      <c r="G131" t="s">
        <v>242</v>
      </c>
      <c r="H131" s="4">
        <v>44902</v>
      </c>
      <c r="I131" s="1">
        <f t="shared" ca="1" si="10"/>
        <v>6</v>
      </c>
      <c r="J131" s="1" t="str">
        <f t="shared" ca="1" si="11"/>
        <v>2. Entre 4 - 6 meses</v>
      </c>
      <c r="K131" t="str">
        <f t="shared" si="12"/>
        <v>NO</v>
      </c>
      <c r="L131" t="s">
        <v>189</v>
      </c>
      <c r="M131" t="s">
        <v>264</v>
      </c>
      <c r="N131" t="s">
        <v>190</v>
      </c>
      <c r="O131" t="s">
        <v>191</v>
      </c>
      <c r="P131" t="str">
        <f t="shared" si="13"/>
        <v>PAULA CESPEDES LOAYZACustomer ExperienceEVALUACIÓN</v>
      </c>
      <c r="Q131" t="str">
        <f>BASE[[#This Row],[NombresCalificado]]&amp;BASE[[#This Row],[TipoEvaluacion]]</f>
        <v>PAULA CESPEDES LOAYZAEVALUACIÓN</v>
      </c>
      <c r="R131">
        <v>2</v>
      </c>
      <c r="S131" t="s">
        <v>4</v>
      </c>
      <c r="T131" t="s">
        <v>21</v>
      </c>
      <c r="U131" s="20">
        <v>1</v>
      </c>
      <c r="V131" s="20" t="str" cm="1">
        <f t="array" ref="V131">_xlfn.IFS(U131=0,"Prenovato",U131=1,"Novato",U131=2,"Principiante avanzado",U131=3,"Competente",U131=4,"Proficiente",U131=5,"Master")</f>
        <v>Novato</v>
      </c>
      <c r="W131" s="20">
        <v>2</v>
      </c>
      <c r="X131" s="20" t="str" cm="1">
        <f t="array" ref="X131">_xlfn.IFS(W131=0,"No evidenciado",W131=1,"Novato",W131=2,"Principiante avanzado",W131=3,"Competente",W131=4,"Proficiente",W131=5,"Master")</f>
        <v>Principiante avanzado</v>
      </c>
      <c r="Y131" s="20">
        <v>2</v>
      </c>
      <c r="Z131" s="20" t="str" cm="1">
        <f t="array" ref="Z131">_xlfn.IFS(Y131=0,"No evidenciado",Y131=1,"Novato",Y131=2,"Principiante avanzado",Y131=3,"Competente",Y131=4,"Proficiente",Y131=5,"Master")</f>
        <v>Principiante avanzado</v>
      </c>
      <c r="AA131" s="20">
        <v>4</v>
      </c>
      <c r="AB131" s="20" t="str" cm="1">
        <f t="array" ref="AB131">_xlfn.IFS(AA131=0,"No evidenciado",AA131=1,"Novato",AA131=2,"Principiante avanzado",AA131=3,"Competente",AA131=4,"Proficiente",AA131=5,"Master")</f>
        <v>Proficiente</v>
      </c>
      <c r="AC131" s="20">
        <v>1</v>
      </c>
      <c r="AD131" s="20" t="str" cm="1">
        <f t="array" ref="AD131">_xlfn.IFS(AC131=0,"Prenovato",AC131=1,"Novato",AC131=2,"Principiante avanzado",AC131=3,"Competente",AC131=4,"Proficiente",AC131=5,"Master")</f>
        <v>Novato</v>
      </c>
      <c r="AE131" s="20" t="str">
        <f t="shared" si="14"/>
        <v>EVALUACIÓN</v>
      </c>
    </row>
    <row r="132" spans="1:31" x14ac:dyDescent="0.25">
      <c r="A132" t="s">
        <v>198</v>
      </c>
      <c r="B132" t="s">
        <v>201</v>
      </c>
      <c r="C132" t="s">
        <v>188</v>
      </c>
      <c r="D132" t="s">
        <v>204</v>
      </c>
      <c r="E132" t="s">
        <v>211</v>
      </c>
      <c r="F132" t="s">
        <v>226</v>
      </c>
      <c r="G132" t="s">
        <v>242</v>
      </c>
      <c r="H132" s="4">
        <v>44902</v>
      </c>
      <c r="I132" s="1">
        <f t="shared" ca="1" si="10"/>
        <v>6</v>
      </c>
      <c r="J132" s="1" t="str">
        <f t="shared" ca="1" si="11"/>
        <v>2. Entre 4 - 6 meses</v>
      </c>
      <c r="K132" t="str">
        <f t="shared" si="12"/>
        <v>NO</v>
      </c>
      <c r="L132" t="s">
        <v>189</v>
      </c>
      <c r="M132" t="s">
        <v>265</v>
      </c>
      <c r="N132" t="s">
        <v>191</v>
      </c>
      <c r="O132" t="s">
        <v>191</v>
      </c>
      <c r="P132" t="str">
        <f t="shared" si="13"/>
        <v>PAULA CESPEDES LOAYZAPrincipios de seguridadEVALUACIÓN</v>
      </c>
      <c r="Q132" t="str">
        <f>BASE[[#This Row],[NombresCalificado]]&amp;BASE[[#This Row],[TipoEvaluacion]]</f>
        <v>PAULA CESPEDES LOAYZAEVALUACIÓN</v>
      </c>
      <c r="R132">
        <v>2</v>
      </c>
      <c r="S132" t="s">
        <v>4</v>
      </c>
      <c r="T132" t="s">
        <v>21</v>
      </c>
      <c r="U132" s="20">
        <v>1</v>
      </c>
      <c r="V132" s="20" t="str" cm="1">
        <f t="array" ref="V132">_xlfn.IFS(U132=0,"Prenovato",U132=1,"Novato",U132=2,"Principiante avanzado",U132=3,"Competente",U132=4,"Proficiente",U132=5,"Master")</f>
        <v>Novato</v>
      </c>
      <c r="W132" s="20">
        <v>2</v>
      </c>
      <c r="X132" s="20" t="str" cm="1">
        <f t="array" ref="X132">_xlfn.IFS(W132=0,"No evidenciado",W132=1,"Novato",W132=2,"Principiante avanzado",W132=3,"Competente",W132=4,"Proficiente",W132=5,"Master")</f>
        <v>Principiante avanzado</v>
      </c>
      <c r="Y132" s="20">
        <v>2</v>
      </c>
      <c r="Z132" s="20" t="str" cm="1">
        <f t="array" ref="Z132">_xlfn.IFS(Y132=0,"No evidenciado",Y132=1,"Novato",Y132=2,"Principiante avanzado",Y132=3,"Competente",Y132=4,"Proficiente",Y132=5,"Master")</f>
        <v>Principiante avanzado</v>
      </c>
      <c r="AA132" s="20">
        <v>4</v>
      </c>
      <c r="AB132" s="20" t="str" cm="1">
        <f t="array" ref="AB132">_xlfn.IFS(AA132=0,"No evidenciado",AA132=1,"Novato",AA132=2,"Principiante avanzado",AA132=3,"Competente",AA132=4,"Proficiente",AA132=5,"Master")</f>
        <v>Proficiente</v>
      </c>
      <c r="AC132" s="20">
        <v>1</v>
      </c>
      <c r="AD132" s="20" t="str" cm="1">
        <f t="array" ref="AD132">_xlfn.IFS(AC132=0,"Prenovato",AC132=1,"Novato",AC132=2,"Principiante avanzado",AC132=3,"Competente",AC132=4,"Proficiente",AC132=5,"Master")</f>
        <v>Novato</v>
      </c>
      <c r="AE132" s="20" t="str">
        <f t="shared" si="14"/>
        <v>EVALUACIÓN</v>
      </c>
    </row>
    <row r="133" spans="1:31" x14ac:dyDescent="0.25">
      <c r="A133" t="s">
        <v>198</v>
      </c>
      <c r="B133" t="s">
        <v>201</v>
      </c>
      <c r="C133" t="s">
        <v>188</v>
      </c>
      <c r="D133" t="s">
        <v>204</v>
      </c>
      <c r="E133" t="s">
        <v>211</v>
      </c>
      <c r="F133" t="s">
        <v>226</v>
      </c>
      <c r="G133" t="s">
        <v>242</v>
      </c>
      <c r="H133" s="4">
        <v>44902</v>
      </c>
      <c r="I133" s="1">
        <f t="shared" ca="1" si="10"/>
        <v>6</v>
      </c>
      <c r="J133" s="1" t="str">
        <f t="shared" ca="1" si="11"/>
        <v>2. Entre 4 - 6 meses</v>
      </c>
      <c r="K133" t="str">
        <f t="shared" si="12"/>
        <v>NO</v>
      </c>
      <c r="L133" t="s">
        <v>189</v>
      </c>
      <c r="M133" t="s">
        <v>258</v>
      </c>
      <c r="N133" t="s">
        <v>190</v>
      </c>
      <c r="O133" t="s">
        <v>191</v>
      </c>
      <c r="P133" t="str">
        <f t="shared" si="13"/>
        <v>PAULA CESPEDES LOAYZAPlataforma de soluciones BCPEVALUACIÓN</v>
      </c>
      <c r="Q133" t="str">
        <f>BASE[[#This Row],[NombresCalificado]]&amp;BASE[[#This Row],[TipoEvaluacion]]</f>
        <v>PAULA CESPEDES LOAYZAEVALUACIÓN</v>
      </c>
      <c r="R133">
        <v>3</v>
      </c>
      <c r="S133" t="s">
        <v>5</v>
      </c>
      <c r="T133" t="s">
        <v>21</v>
      </c>
      <c r="U133" s="20">
        <v>1</v>
      </c>
      <c r="V133" s="20" t="str" cm="1">
        <f t="array" ref="V133">_xlfn.IFS(U133=0,"Prenovato",U133=1,"Novato",U133=2,"Principiante avanzado",U133=3,"Competente",U133=4,"Proficiente",U133=5,"Master")</f>
        <v>Novato</v>
      </c>
      <c r="W133" s="20">
        <v>2</v>
      </c>
      <c r="X133" s="20" t="str" cm="1">
        <f t="array" ref="X133">_xlfn.IFS(W133=0,"No evidenciado",W133=1,"Novato",W133=2,"Principiante avanzado",W133=3,"Competente",W133=4,"Proficiente",W133=5,"Master")</f>
        <v>Principiante avanzado</v>
      </c>
      <c r="Y133" s="20">
        <v>2</v>
      </c>
      <c r="Z133" s="20" t="str" cm="1">
        <f t="array" ref="Z133">_xlfn.IFS(Y133=0,"No evidenciado",Y133=1,"Novato",Y133=2,"Principiante avanzado",Y133=3,"Competente",Y133=4,"Proficiente",Y133=5,"Master")</f>
        <v>Principiante avanzado</v>
      </c>
      <c r="AA133" s="20">
        <v>4</v>
      </c>
      <c r="AB133" s="20" t="str" cm="1">
        <f t="array" ref="AB133">_xlfn.IFS(AA133=0,"No evidenciado",AA133=1,"Novato",AA133=2,"Principiante avanzado",AA133=3,"Competente",AA133=4,"Proficiente",AA133=5,"Master")</f>
        <v>Proficiente</v>
      </c>
      <c r="AC133" s="20">
        <v>1</v>
      </c>
      <c r="AD133" s="20" t="str" cm="1">
        <f t="array" ref="AD133">_xlfn.IFS(AC133=0,"Prenovato",AC133=1,"Novato",AC133=2,"Principiante avanzado",AC133=3,"Competente",AC133=4,"Proficiente",AC133=5,"Master")</f>
        <v>Novato</v>
      </c>
      <c r="AE133" s="20" t="str">
        <f t="shared" si="14"/>
        <v>EVALUACIÓN</v>
      </c>
    </row>
    <row r="134" spans="1:31" x14ac:dyDescent="0.25">
      <c r="A134" t="s">
        <v>198</v>
      </c>
      <c r="B134" t="s">
        <v>201</v>
      </c>
      <c r="C134" t="s">
        <v>188</v>
      </c>
      <c r="D134" t="s">
        <v>204</v>
      </c>
      <c r="E134" t="s">
        <v>211</v>
      </c>
      <c r="F134" t="s">
        <v>226</v>
      </c>
      <c r="G134" t="s">
        <v>242</v>
      </c>
      <c r="H134" s="4">
        <v>44902</v>
      </c>
      <c r="I134" s="1">
        <f t="shared" ca="1" si="10"/>
        <v>6</v>
      </c>
      <c r="J134" s="1" t="str">
        <f t="shared" ca="1" si="11"/>
        <v>2. Entre 4 - 6 meses</v>
      </c>
      <c r="K134" t="str">
        <f t="shared" si="12"/>
        <v>NO</v>
      </c>
      <c r="L134" t="s">
        <v>189</v>
      </c>
      <c r="M134" t="s">
        <v>259</v>
      </c>
      <c r="N134" t="s">
        <v>190</v>
      </c>
      <c r="O134" t="s">
        <v>191</v>
      </c>
      <c r="P134" t="str">
        <f t="shared" si="13"/>
        <v>PAULA CESPEDES LOAYZAArquitectura de datos BCPEVALUACIÓN</v>
      </c>
      <c r="Q134" t="str">
        <f>BASE[[#This Row],[NombresCalificado]]&amp;BASE[[#This Row],[TipoEvaluacion]]</f>
        <v>PAULA CESPEDES LOAYZAEVALUACIÓN</v>
      </c>
      <c r="R134">
        <v>3</v>
      </c>
      <c r="S134" t="s">
        <v>5</v>
      </c>
      <c r="T134" t="s">
        <v>21</v>
      </c>
      <c r="U134" s="20">
        <v>1</v>
      </c>
      <c r="V134" s="20" t="str" cm="1">
        <f t="array" ref="V134">_xlfn.IFS(U134=0,"Prenovato",U134=1,"Novato",U134=2,"Principiante avanzado",U134=3,"Competente",U134=4,"Proficiente",U134=5,"Master")</f>
        <v>Novato</v>
      </c>
      <c r="W134" s="20">
        <v>2</v>
      </c>
      <c r="X134" s="20" t="str" cm="1">
        <f t="array" ref="X134">_xlfn.IFS(W134=0,"No evidenciado",W134=1,"Novato",W134=2,"Principiante avanzado",W134=3,"Competente",W134=4,"Proficiente",W134=5,"Master")</f>
        <v>Principiante avanzado</v>
      </c>
      <c r="Y134" s="20">
        <v>2</v>
      </c>
      <c r="Z134" s="20" t="str" cm="1">
        <f t="array" ref="Z134">_xlfn.IFS(Y134=0,"No evidenciado",Y134=1,"Novato",Y134=2,"Principiante avanzado",Y134=3,"Competente",Y134=4,"Proficiente",Y134=5,"Master")</f>
        <v>Principiante avanzado</v>
      </c>
      <c r="AA134" s="20">
        <v>4</v>
      </c>
      <c r="AB134" s="20" t="str" cm="1">
        <f t="array" ref="AB134">_xlfn.IFS(AA134=0,"No evidenciado",AA134=1,"Novato",AA134=2,"Principiante avanzado",AA134=3,"Competente",AA134=4,"Proficiente",AA134=5,"Master")</f>
        <v>Proficiente</v>
      </c>
      <c r="AC134" s="20">
        <v>1</v>
      </c>
      <c r="AD134" s="20" t="str" cm="1">
        <f t="array" ref="AD134">_xlfn.IFS(AC134=0,"Prenovato",AC134=1,"Novato",AC134=2,"Principiante avanzado",AC134=3,"Competente",AC134=4,"Proficiente",AC134=5,"Master")</f>
        <v>Novato</v>
      </c>
      <c r="AE134" s="20" t="str">
        <f t="shared" si="14"/>
        <v>EVALUACIÓN</v>
      </c>
    </row>
    <row r="135" spans="1:31" x14ac:dyDescent="0.25">
      <c r="A135" t="s">
        <v>198</v>
      </c>
      <c r="B135" t="s">
        <v>201</v>
      </c>
      <c r="C135" t="s">
        <v>188</v>
      </c>
      <c r="D135" t="s">
        <v>204</v>
      </c>
      <c r="E135" t="s">
        <v>211</v>
      </c>
      <c r="F135" t="s">
        <v>226</v>
      </c>
      <c r="G135" t="s">
        <v>242</v>
      </c>
      <c r="H135" s="4">
        <v>44902</v>
      </c>
      <c r="I135" s="1">
        <f t="shared" ca="1" si="10"/>
        <v>6</v>
      </c>
      <c r="J135" s="1" t="str">
        <f t="shared" ca="1" si="11"/>
        <v>2. Entre 4 - 6 meses</v>
      </c>
      <c r="K135" t="str">
        <f t="shared" si="12"/>
        <v>NO</v>
      </c>
      <c r="L135" t="s">
        <v>189</v>
      </c>
      <c r="M135" t="s">
        <v>252</v>
      </c>
      <c r="N135" t="s">
        <v>191</v>
      </c>
      <c r="O135" t="s">
        <v>191</v>
      </c>
      <c r="P135" t="str">
        <f t="shared" si="13"/>
        <v>PAULA CESPEDES LOAYZACloudEVALUACIÓN</v>
      </c>
      <c r="Q135" t="str">
        <f>BASE[[#This Row],[NombresCalificado]]&amp;BASE[[#This Row],[TipoEvaluacion]]</f>
        <v>PAULA CESPEDES LOAYZAEVALUACIÓN</v>
      </c>
      <c r="R135">
        <v>3</v>
      </c>
      <c r="S135" t="s">
        <v>5</v>
      </c>
      <c r="T135" t="s">
        <v>21</v>
      </c>
      <c r="U135" s="20">
        <v>1</v>
      </c>
      <c r="V135" s="20" t="str" cm="1">
        <f t="array" ref="V135">_xlfn.IFS(U135=0,"Prenovato",U135=1,"Novato",U135=2,"Principiante avanzado",U135=3,"Competente",U135=4,"Proficiente",U135=5,"Master")</f>
        <v>Novato</v>
      </c>
      <c r="W135" s="20">
        <v>2</v>
      </c>
      <c r="X135" s="20" t="str" cm="1">
        <f t="array" ref="X135">_xlfn.IFS(W135=0,"No evidenciado",W135=1,"Novato",W135=2,"Principiante avanzado",W135=3,"Competente",W135=4,"Proficiente",W135=5,"Master")</f>
        <v>Principiante avanzado</v>
      </c>
      <c r="Y135" s="20">
        <v>2</v>
      </c>
      <c r="Z135" s="20" t="str" cm="1">
        <f t="array" ref="Z135">_xlfn.IFS(Y135=0,"No evidenciado",Y135=1,"Novato",Y135=2,"Principiante avanzado",Y135=3,"Competente",Y135=4,"Proficiente",Y135=5,"Master")</f>
        <v>Principiante avanzado</v>
      </c>
      <c r="AA135" s="20">
        <v>4</v>
      </c>
      <c r="AB135" s="20" t="str" cm="1">
        <f t="array" ref="AB135">_xlfn.IFS(AA135=0,"No evidenciado",AA135=1,"Novato",AA135=2,"Principiante avanzado",AA135=3,"Competente",AA135=4,"Proficiente",AA135=5,"Master")</f>
        <v>Proficiente</v>
      </c>
      <c r="AC135" s="20">
        <v>1</v>
      </c>
      <c r="AD135" s="20" t="str" cm="1">
        <f t="array" ref="AD135">_xlfn.IFS(AC135=0,"Prenovato",AC135=1,"Novato",AC135=2,"Principiante avanzado",AC135=3,"Competente",AC135=4,"Proficiente",AC135=5,"Master")</f>
        <v>Novato</v>
      </c>
      <c r="AE135" s="20" t="str">
        <f t="shared" si="14"/>
        <v>EVALUACIÓN</v>
      </c>
    </row>
    <row r="136" spans="1:31" x14ac:dyDescent="0.25">
      <c r="A136" t="s">
        <v>198</v>
      </c>
      <c r="B136" t="s">
        <v>201</v>
      </c>
      <c r="C136" t="s">
        <v>188</v>
      </c>
      <c r="D136" t="s">
        <v>204</v>
      </c>
      <c r="E136" t="s">
        <v>211</v>
      </c>
      <c r="F136" t="s">
        <v>226</v>
      </c>
      <c r="G136" t="s">
        <v>242</v>
      </c>
      <c r="H136" s="4">
        <v>44902</v>
      </c>
      <c r="I136" s="1">
        <f t="shared" ca="1" si="10"/>
        <v>6</v>
      </c>
      <c r="J136" s="1" t="str">
        <f t="shared" ca="1" si="11"/>
        <v>2. Entre 4 - 6 meses</v>
      </c>
      <c r="K136" t="str">
        <f t="shared" si="12"/>
        <v>NO</v>
      </c>
      <c r="L136" t="s">
        <v>189</v>
      </c>
      <c r="M136" t="s">
        <v>255</v>
      </c>
      <c r="N136" t="s">
        <v>190</v>
      </c>
      <c r="O136" t="s">
        <v>191</v>
      </c>
      <c r="P136" t="str">
        <f t="shared" si="13"/>
        <v>PAULA CESPEDES LOAYZASoluciones de industriaEVALUACIÓN</v>
      </c>
      <c r="Q136" t="str">
        <f>BASE[[#This Row],[NombresCalificado]]&amp;BASE[[#This Row],[TipoEvaluacion]]</f>
        <v>PAULA CESPEDES LOAYZAEVALUACIÓN</v>
      </c>
      <c r="R136">
        <v>3</v>
      </c>
      <c r="S136" t="s">
        <v>5</v>
      </c>
      <c r="T136" t="s">
        <v>21</v>
      </c>
      <c r="U136" s="20">
        <v>1</v>
      </c>
      <c r="V136" s="20" t="str" cm="1">
        <f t="array" ref="V136">_xlfn.IFS(U136=0,"Prenovato",U136=1,"Novato",U136=2,"Principiante avanzado",U136=3,"Competente",U136=4,"Proficiente",U136=5,"Master")</f>
        <v>Novato</v>
      </c>
      <c r="W136" s="20">
        <v>2</v>
      </c>
      <c r="X136" s="20" t="str" cm="1">
        <f t="array" ref="X136">_xlfn.IFS(W136=0,"No evidenciado",W136=1,"Novato",W136=2,"Principiante avanzado",W136=3,"Competente",W136=4,"Proficiente",W136=5,"Master")</f>
        <v>Principiante avanzado</v>
      </c>
      <c r="Y136" s="20">
        <v>2</v>
      </c>
      <c r="Z136" s="20" t="str" cm="1">
        <f t="array" ref="Z136">_xlfn.IFS(Y136=0,"No evidenciado",Y136=1,"Novato",Y136=2,"Principiante avanzado",Y136=3,"Competente",Y136=4,"Proficiente",Y136=5,"Master")</f>
        <v>Principiante avanzado</v>
      </c>
      <c r="AA136" s="20">
        <v>4</v>
      </c>
      <c r="AB136" s="20" t="str" cm="1">
        <f t="array" ref="AB136">_xlfn.IFS(AA136=0,"No evidenciado",AA136=1,"Novato",AA136=2,"Principiante avanzado",AA136=3,"Competente",AA136=4,"Proficiente",AA136=5,"Master")</f>
        <v>Proficiente</v>
      </c>
      <c r="AC136" s="20">
        <v>1</v>
      </c>
      <c r="AD136" s="20" t="str" cm="1">
        <f t="array" ref="AD136">_xlfn.IFS(AC136=0,"Prenovato",AC136=1,"Novato",AC136=2,"Principiante avanzado",AC136=3,"Competente",AC136=4,"Proficiente",AC136=5,"Master")</f>
        <v>Novato</v>
      </c>
      <c r="AE136" s="20" t="str">
        <f t="shared" si="14"/>
        <v>EVALUACIÓN</v>
      </c>
    </row>
    <row r="137" spans="1:31" x14ac:dyDescent="0.25">
      <c r="A137" t="s">
        <v>198</v>
      </c>
      <c r="B137" t="s">
        <v>201</v>
      </c>
      <c r="C137" t="s">
        <v>188</v>
      </c>
      <c r="D137" t="s">
        <v>204</v>
      </c>
      <c r="E137" t="s">
        <v>211</v>
      </c>
      <c r="F137" t="s">
        <v>226</v>
      </c>
      <c r="G137" t="s">
        <v>242</v>
      </c>
      <c r="H137" s="4">
        <v>44902</v>
      </c>
      <c r="I137" s="1">
        <f t="shared" ca="1" si="10"/>
        <v>6</v>
      </c>
      <c r="J137" s="1" t="str">
        <f t="shared" ca="1" si="11"/>
        <v>2. Entre 4 - 6 meses</v>
      </c>
      <c r="K137" t="str">
        <f t="shared" si="12"/>
        <v>NO</v>
      </c>
      <c r="L137" t="s">
        <v>189</v>
      </c>
      <c r="M137" t="s">
        <v>256</v>
      </c>
      <c r="N137" t="s">
        <v>191</v>
      </c>
      <c r="O137" t="s">
        <v>191</v>
      </c>
      <c r="P137" t="str">
        <f t="shared" si="13"/>
        <v>PAULA CESPEDES LOAYZAPatrones de arquitectura tecnológicaEVALUACIÓN</v>
      </c>
      <c r="Q137" t="str">
        <f>BASE[[#This Row],[NombresCalificado]]&amp;BASE[[#This Row],[TipoEvaluacion]]</f>
        <v>PAULA CESPEDES LOAYZAEVALUACIÓN</v>
      </c>
      <c r="R137">
        <v>3</v>
      </c>
      <c r="S137" t="s">
        <v>5</v>
      </c>
      <c r="T137" t="s">
        <v>21</v>
      </c>
      <c r="U137" s="20">
        <v>1</v>
      </c>
      <c r="V137" s="20" t="str" cm="1">
        <f t="array" ref="V137">_xlfn.IFS(U137=0,"Prenovato",U137=1,"Novato",U137=2,"Principiante avanzado",U137=3,"Competente",U137=4,"Proficiente",U137=5,"Master")</f>
        <v>Novato</v>
      </c>
      <c r="W137" s="20">
        <v>2</v>
      </c>
      <c r="X137" s="20" t="str" cm="1">
        <f t="array" ref="X137">_xlfn.IFS(W137=0,"No evidenciado",W137=1,"Novato",W137=2,"Principiante avanzado",W137=3,"Competente",W137=4,"Proficiente",W137=5,"Master")</f>
        <v>Principiante avanzado</v>
      </c>
      <c r="Y137" s="20">
        <v>2</v>
      </c>
      <c r="Z137" s="20" t="str" cm="1">
        <f t="array" ref="Z137">_xlfn.IFS(Y137=0,"No evidenciado",Y137=1,"Novato",Y137=2,"Principiante avanzado",Y137=3,"Competente",Y137=4,"Proficiente",Y137=5,"Master")</f>
        <v>Principiante avanzado</v>
      </c>
      <c r="AA137" s="20">
        <v>4</v>
      </c>
      <c r="AB137" s="20" t="str" cm="1">
        <f t="array" ref="AB137">_xlfn.IFS(AA137=0,"No evidenciado",AA137=1,"Novato",AA137=2,"Principiante avanzado",AA137=3,"Competente",AA137=4,"Proficiente",AA137=5,"Master")</f>
        <v>Proficiente</v>
      </c>
      <c r="AC137" s="20">
        <v>1</v>
      </c>
      <c r="AD137" s="20" t="str" cm="1">
        <f t="array" ref="AD137">_xlfn.IFS(AC137=0,"Prenovato",AC137=1,"Novato",AC137=2,"Principiante avanzado",AC137=3,"Competente",AC137=4,"Proficiente",AC137=5,"Master")</f>
        <v>Novato</v>
      </c>
      <c r="AE137" s="20" t="str">
        <f t="shared" si="14"/>
        <v>EVALUACIÓN</v>
      </c>
    </row>
    <row r="138" spans="1:31" x14ac:dyDescent="0.25">
      <c r="A138" t="s">
        <v>198</v>
      </c>
      <c r="B138" t="s">
        <v>201</v>
      </c>
      <c r="C138" t="s">
        <v>188</v>
      </c>
      <c r="D138" t="s">
        <v>204</v>
      </c>
      <c r="E138" t="s">
        <v>212</v>
      </c>
      <c r="F138" t="s">
        <v>227</v>
      </c>
      <c r="G138" t="s">
        <v>243</v>
      </c>
      <c r="H138" s="4">
        <v>44562</v>
      </c>
      <c r="I138" s="1">
        <f t="shared" ca="1" si="10"/>
        <v>17</v>
      </c>
      <c r="J138" s="1" t="str">
        <f t="shared" ca="1" si="11"/>
        <v>3. Mayor a 6 meses</v>
      </c>
      <c r="K138" t="str">
        <f t="shared" si="12"/>
        <v>NO</v>
      </c>
      <c r="L138" t="s">
        <v>189</v>
      </c>
      <c r="M138" t="s">
        <v>256</v>
      </c>
      <c r="N138" t="s">
        <v>191</v>
      </c>
      <c r="O138" t="s">
        <v>191</v>
      </c>
      <c r="P138" t="str">
        <f t="shared" si="13"/>
        <v>MEYLIN KATHERINE ENDO LINOPatrones de arquitectura tecnológicaEVALUACIÓN</v>
      </c>
      <c r="Q138" t="str">
        <f>BASE[[#This Row],[NombresCalificado]]&amp;BASE[[#This Row],[TipoEvaluacion]]</f>
        <v>MEYLIN KATHERINE ENDO LINOEVALUACIÓN</v>
      </c>
      <c r="R138">
        <v>2</v>
      </c>
      <c r="S138" t="s">
        <v>4</v>
      </c>
      <c r="T138" t="s">
        <v>21</v>
      </c>
      <c r="U138" s="20">
        <v>1</v>
      </c>
      <c r="V138" s="20" t="str" cm="1">
        <f t="array" ref="V138">_xlfn.IFS(U138=0,"Prenovato",U138=1,"Novato",U138=2,"Principiante avanzado",U138=3,"Competente",U138=4,"Proficiente",U138=5,"Master")</f>
        <v>Novato</v>
      </c>
      <c r="W138" s="20">
        <v>2</v>
      </c>
      <c r="X138" s="20" t="str" cm="1">
        <f t="array" ref="X138">_xlfn.IFS(W138=0,"No evidenciado",W138=1,"Novato",W138=2,"Principiante avanzado",W138=3,"Competente",W138=4,"Proficiente",W138=5,"Master")</f>
        <v>Principiante avanzado</v>
      </c>
      <c r="Y138" s="20">
        <v>2</v>
      </c>
      <c r="Z138" s="20" t="str" cm="1">
        <f t="array" ref="Z138">_xlfn.IFS(Y138=0,"No evidenciado",Y138=1,"Novato",Y138=2,"Principiante avanzado",Y138=3,"Competente",Y138=4,"Proficiente",Y138=5,"Master")</f>
        <v>Principiante avanzado</v>
      </c>
      <c r="AA138" s="20">
        <v>3</v>
      </c>
      <c r="AB138" s="20" t="str" cm="1">
        <f t="array" ref="AB138">_xlfn.IFS(AA138=0,"No evidenciado",AA138=1,"Novato",AA138=2,"Principiante avanzado",AA138=3,"Competente",AA138=4,"Proficiente",AA138=5,"Master")</f>
        <v>Competente</v>
      </c>
      <c r="AC138" s="20">
        <v>1</v>
      </c>
      <c r="AD138" s="20" t="str" cm="1">
        <f t="array" ref="AD138">_xlfn.IFS(AC138=0,"Prenovato",AC138=1,"Novato",AC138=2,"Principiante avanzado",AC138=3,"Competente",AC138=4,"Proficiente",AC138=5,"Master")</f>
        <v>Novato</v>
      </c>
      <c r="AE138" s="20" t="str">
        <f t="shared" si="14"/>
        <v>EVALUACIÓN</v>
      </c>
    </row>
    <row r="139" spans="1:31" x14ac:dyDescent="0.25">
      <c r="A139" t="s">
        <v>198</v>
      </c>
      <c r="B139" t="s">
        <v>201</v>
      </c>
      <c r="C139" t="s">
        <v>188</v>
      </c>
      <c r="D139" t="s">
        <v>204</v>
      </c>
      <c r="E139" t="s">
        <v>212</v>
      </c>
      <c r="F139" t="s">
        <v>227</v>
      </c>
      <c r="G139" t="s">
        <v>243</v>
      </c>
      <c r="H139" s="4">
        <v>44562</v>
      </c>
      <c r="I139" s="1">
        <f t="shared" ca="1" si="10"/>
        <v>17</v>
      </c>
      <c r="J139" s="1" t="str">
        <f t="shared" ca="1" si="11"/>
        <v>3. Mayor a 6 meses</v>
      </c>
      <c r="K139" t="str">
        <f t="shared" si="12"/>
        <v>NO</v>
      </c>
      <c r="L139" t="s">
        <v>189</v>
      </c>
      <c r="M139" t="s">
        <v>252</v>
      </c>
      <c r="N139" t="s">
        <v>191</v>
      </c>
      <c r="O139" t="s">
        <v>191</v>
      </c>
      <c r="P139" t="str">
        <f t="shared" si="13"/>
        <v>MEYLIN KATHERINE ENDO LINOCloudEVALUACIÓN</v>
      </c>
      <c r="Q139" t="str">
        <f>BASE[[#This Row],[NombresCalificado]]&amp;BASE[[#This Row],[TipoEvaluacion]]</f>
        <v>MEYLIN KATHERINE ENDO LINOEVALUACIÓN</v>
      </c>
      <c r="R139">
        <v>1</v>
      </c>
      <c r="S139" t="s">
        <v>6</v>
      </c>
      <c r="T139" t="s">
        <v>21</v>
      </c>
      <c r="U139" s="20">
        <v>1</v>
      </c>
      <c r="V139" s="20" t="str" cm="1">
        <f t="array" ref="V139">_xlfn.IFS(U139=0,"Prenovato",U139=1,"Novato",U139=2,"Principiante avanzado",U139=3,"Competente",U139=4,"Proficiente",U139=5,"Master")</f>
        <v>Novato</v>
      </c>
      <c r="W139" s="20">
        <v>2</v>
      </c>
      <c r="X139" s="20" t="str" cm="1">
        <f t="array" ref="X139">_xlfn.IFS(W139=0,"No evidenciado",W139=1,"Novato",W139=2,"Principiante avanzado",W139=3,"Competente",W139=4,"Proficiente",W139=5,"Master")</f>
        <v>Principiante avanzado</v>
      </c>
      <c r="Y139" s="20">
        <v>2</v>
      </c>
      <c r="Z139" s="20" t="str" cm="1">
        <f t="array" ref="Z139">_xlfn.IFS(Y139=0,"No evidenciado",Y139=1,"Novato",Y139=2,"Principiante avanzado",Y139=3,"Competente",Y139=4,"Proficiente",Y139=5,"Master")</f>
        <v>Principiante avanzado</v>
      </c>
      <c r="AA139" s="20">
        <v>3</v>
      </c>
      <c r="AB139" s="20" t="str" cm="1">
        <f t="array" ref="AB139">_xlfn.IFS(AA139=0,"No evidenciado",AA139=1,"Novato",AA139=2,"Principiante avanzado",AA139=3,"Competente",AA139=4,"Proficiente",AA139=5,"Master")</f>
        <v>Competente</v>
      </c>
      <c r="AC139" s="20">
        <v>1</v>
      </c>
      <c r="AD139" s="20" t="str" cm="1">
        <f t="array" ref="AD139">_xlfn.IFS(AC139=0,"Prenovato",AC139=1,"Novato",AC139=2,"Principiante avanzado",AC139=3,"Competente",AC139=4,"Proficiente",AC139=5,"Master")</f>
        <v>Novato</v>
      </c>
      <c r="AE139" s="20" t="str">
        <f t="shared" si="14"/>
        <v>EVALUACIÓN</v>
      </c>
    </row>
    <row r="140" spans="1:31" x14ac:dyDescent="0.25">
      <c r="A140" t="s">
        <v>198</v>
      </c>
      <c r="B140" t="s">
        <v>201</v>
      </c>
      <c r="C140" t="s">
        <v>188</v>
      </c>
      <c r="D140" t="s">
        <v>204</v>
      </c>
      <c r="E140" t="s">
        <v>212</v>
      </c>
      <c r="F140" t="s">
        <v>227</v>
      </c>
      <c r="G140" t="s">
        <v>243</v>
      </c>
      <c r="H140" s="4">
        <v>44562</v>
      </c>
      <c r="I140" s="1">
        <f t="shared" ca="1" si="10"/>
        <v>17</v>
      </c>
      <c r="J140" s="1" t="str">
        <f t="shared" ca="1" si="11"/>
        <v>3. Mayor a 6 meses</v>
      </c>
      <c r="K140" t="str">
        <f t="shared" si="12"/>
        <v>NO</v>
      </c>
      <c r="L140" t="s">
        <v>189</v>
      </c>
      <c r="M140" t="s">
        <v>255</v>
      </c>
      <c r="N140" t="s">
        <v>190</v>
      </c>
      <c r="O140" t="s">
        <v>191</v>
      </c>
      <c r="P140" t="str">
        <f t="shared" si="13"/>
        <v>MEYLIN KATHERINE ENDO LINOSoluciones de industriaEVALUACIÓN</v>
      </c>
      <c r="Q140" t="str">
        <f>BASE[[#This Row],[NombresCalificado]]&amp;BASE[[#This Row],[TipoEvaluacion]]</f>
        <v>MEYLIN KATHERINE ENDO LINOEVALUACIÓN</v>
      </c>
      <c r="R140">
        <v>2</v>
      </c>
      <c r="S140" t="s">
        <v>4</v>
      </c>
      <c r="T140" t="s">
        <v>21</v>
      </c>
      <c r="U140" s="20">
        <v>1</v>
      </c>
      <c r="V140" s="20" t="str" cm="1">
        <f t="array" ref="V140">_xlfn.IFS(U140=0,"Prenovato",U140=1,"Novato",U140=2,"Principiante avanzado",U140=3,"Competente",U140=4,"Proficiente",U140=5,"Master")</f>
        <v>Novato</v>
      </c>
      <c r="W140" s="20">
        <v>2</v>
      </c>
      <c r="X140" s="20" t="str" cm="1">
        <f t="array" ref="X140">_xlfn.IFS(W140=0,"No evidenciado",W140=1,"Novato",W140=2,"Principiante avanzado",W140=3,"Competente",W140=4,"Proficiente",W140=5,"Master")</f>
        <v>Principiante avanzado</v>
      </c>
      <c r="Y140" s="20">
        <v>2</v>
      </c>
      <c r="Z140" s="20" t="str" cm="1">
        <f t="array" ref="Z140">_xlfn.IFS(Y140=0,"No evidenciado",Y140=1,"Novato",Y140=2,"Principiante avanzado",Y140=3,"Competente",Y140=4,"Proficiente",Y140=5,"Master")</f>
        <v>Principiante avanzado</v>
      </c>
      <c r="AA140" s="20">
        <v>3</v>
      </c>
      <c r="AB140" s="20" t="str" cm="1">
        <f t="array" ref="AB140">_xlfn.IFS(AA140=0,"No evidenciado",AA140=1,"Novato",AA140=2,"Principiante avanzado",AA140=3,"Competente",AA140=4,"Proficiente",AA140=5,"Master")</f>
        <v>Competente</v>
      </c>
      <c r="AC140" s="20">
        <v>1</v>
      </c>
      <c r="AD140" s="20" t="str" cm="1">
        <f t="array" ref="AD140">_xlfn.IFS(AC140=0,"Prenovato",AC140=1,"Novato",AC140=2,"Principiante avanzado",AC140=3,"Competente",AC140=4,"Proficiente",AC140=5,"Master")</f>
        <v>Novato</v>
      </c>
      <c r="AE140" s="20" t="str">
        <f t="shared" si="14"/>
        <v>EVALUACIÓN</v>
      </c>
    </row>
    <row r="141" spans="1:31" x14ac:dyDescent="0.25">
      <c r="A141" t="s">
        <v>198</v>
      </c>
      <c r="B141" t="s">
        <v>201</v>
      </c>
      <c r="C141" t="s">
        <v>188</v>
      </c>
      <c r="D141" t="s">
        <v>204</v>
      </c>
      <c r="E141" t="s">
        <v>212</v>
      </c>
      <c r="F141" t="s">
        <v>227</v>
      </c>
      <c r="G141" t="s">
        <v>243</v>
      </c>
      <c r="H141" s="4">
        <v>44562</v>
      </c>
      <c r="I141" s="1">
        <f t="shared" ca="1" si="10"/>
        <v>17</v>
      </c>
      <c r="J141" s="1" t="str">
        <f t="shared" ca="1" si="11"/>
        <v>3. Mayor a 6 meses</v>
      </c>
      <c r="K141" t="str">
        <f t="shared" si="12"/>
        <v>NO</v>
      </c>
      <c r="L141" t="s">
        <v>189</v>
      </c>
      <c r="M141" t="s">
        <v>259</v>
      </c>
      <c r="N141" t="s">
        <v>190</v>
      </c>
      <c r="O141" t="s">
        <v>191</v>
      </c>
      <c r="P141" t="str">
        <f t="shared" si="13"/>
        <v>MEYLIN KATHERINE ENDO LINOArquitectura de datos BCPEVALUACIÓN</v>
      </c>
      <c r="Q141" t="str">
        <f>BASE[[#This Row],[NombresCalificado]]&amp;BASE[[#This Row],[TipoEvaluacion]]</f>
        <v>MEYLIN KATHERINE ENDO LINOEVALUACIÓN</v>
      </c>
      <c r="R141">
        <v>2</v>
      </c>
      <c r="S141" t="s">
        <v>4</v>
      </c>
      <c r="T141" t="s">
        <v>21</v>
      </c>
      <c r="U141" s="20">
        <v>1</v>
      </c>
      <c r="V141" s="20" t="str" cm="1">
        <f t="array" ref="V141">_xlfn.IFS(U141=0,"Prenovato",U141=1,"Novato",U141=2,"Principiante avanzado",U141=3,"Competente",U141=4,"Proficiente",U141=5,"Master")</f>
        <v>Novato</v>
      </c>
      <c r="W141" s="20">
        <v>2</v>
      </c>
      <c r="X141" s="20" t="str" cm="1">
        <f t="array" ref="X141">_xlfn.IFS(W141=0,"No evidenciado",W141=1,"Novato",W141=2,"Principiante avanzado",W141=3,"Competente",W141=4,"Proficiente",W141=5,"Master")</f>
        <v>Principiante avanzado</v>
      </c>
      <c r="Y141" s="20">
        <v>2</v>
      </c>
      <c r="Z141" s="20" t="str" cm="1">
        <f t="array" ref="Z141">_xlfn.IFS(Y141=0,"No evidenciado",Y141=1,"Novato",Y141=2,"Principiante avanzado",Y141=3,"Competente",Y141=4,"Proficiente",Y141=5,"Master")</f>
        <v>Principiante avanzado</v>
      </c>
      <c r="AA141" s="20">
        <v>3</v>
      </c>
      <c r="AB141" s="20" t="str" cm="1">
        <f t="array" ref="AB141">_xlfn.IFS(AA141=0,"No evidenciado",AA141=1,"Novato",AA141=2,"Principiante avanzado",AA141=3,"Competente",AA141=4,"Proficiente",AA141=5,"Master")</f>
        <v>Competente</v>
      </c>
      <c r="AC141" s="20">
        <v>1</v>
      </c>
      <c r="AD141" s="20" t="str" cm="1">
        <f t="array" ref="AD141">_xlfn.IFS(AC141=0,"Prenovato",AC141=1,"Novato",AC141=2,"Principiante avanzado",AC141=3,"Competente",AC141=4,"Proficiente",AC141=5,"Master")</f>
        <v>Novato</v>
      </c>
      <c r="AE141" s="20" t="str">
        <f t="shared" si="14"/>
        <v>EVALUACIÓN</v>
      </c>
    </row>
    <row r="142" spans="1:31" x14ac:dyDescent="0.25">
      <c r="A142" t="s">
        <v>198</v>
      </c>
      <c r="B142" t="s">
        <v>201</v>
      </c>
      <c r="C142" t="s">
        <v>188</v>
      </c>
      <c r="D142" t="s">
        <v>204</v>
      </c>
      <c r="E142" t="s">
        <v>212</v>
      </c>
      <c r="F142" t="s">
        <v>227</v>
      </c>
      <c r="G142" t="s">
        <v>243</v>
      </c>
      <c r="H142" s="4">
        <v>44562</v>
      </c>
      <c r="I142" s="1">
        <f t="shared" ref="I142:I205" ca="1" si="15">DATEDIF(H142,TODAY(),"m")</f>
        <v>17</v>
      </c>
      <c r="J142" s="1" t="str">
        <f t="shared" ref="J142:J205" ca="1" si="16">IF(I142&lt;=3,"1. Menor o igual a 3 meses",IF(I142&lt;=6,"2. Entre 4 - 6 meses","3. Mayor a 6 meses"))</f>
        <v>3. Mayor a 6 meses</v>
      </c>
      <c r="K142" t="str">
        <f t="shared" ref="K142:K205" si="17">IF(COUNTIFS($E$2:$E$290,E142,$O$2:$O$290,"PRINCIPAL",$R$2:$R$290,0)&gt;0,"SI","NO")</f>
        <v>NO</v>
      </c>
      <c r="L142" t="s">
        <v>189</v>
      </c>
      <c r="M142" t="s">
        <v>268</v>
      </c>
      <c r="N142" t="s">
        <v>190</v>
      </c>
      <c r="O142" t="s">
        <v>191</v>
      </c>
      <c r="P142" t="str">
        <f t="shared" ref="P142:P205" si="18">F142&amp;M142&amp;AE142</f>
        <v>MEYLIN KATHERINE ENDO LINOCaptura de valorEVALUACIÓN</v>
      </c>
      <c r="Q142" t="str">
        <f>BASE[[#This Row],[NombresCalificado]]&amp;BASE[[#This Row],[TipoEvaluacion]]</f>
        <v>MEYLIN KATHERINE ENDO LINOEVALUACIÓN</v>
      </c>
      <c r="R142">
        <v>1</v>
      </c>
      <c r="S142" t="s">
        <v>6</v>
      </c>
      <c r="T142" t="s">
        <v>21</v>
      </c>
      <c r="U142" s="20">
        <v>1</v>
      </c>
      <c r="V142" s="20" t="str" cm="1">
        <f t="array" ref="V142">_xlfn.IFS(U142=0,"Prenovato",U142=1,"Novato",U142=2,"Principiante avanzado",U142=3,"Competente",U142=4,"Proficiente",U142=5,"Master")</f>
        <v>Novato</v>
      </c>
      <c r="W142" s="20">
        <v>2</v>
      </c>
      <c r="X142" s="20" t="str" cm="1">
        <f t="array" ref="X142">_xlfn.IFS(W142=0,"No evidenciado",W142=1,"Novato",W142=2,"Principiante avanzado",W142=3,"Competente",W142=4,"Proficiente",W142=5,"Master")</f>
        <v>Principiante avanzado</v>
      </c>
      <c r="Y142" s="20">
        <v>2</v>
      </c>
      <c r="Z142" s="20" t="str" cm="1">
        <f t="array" ref="Z142">_xlfn.IFS(Y142=0,"No evidenciado",Y142=1,"Novato",Y142=2,"Principiante avanzado",Y142=3,"Competente",Y142=4,"Proficiente",Y142=5,"Master")</f>
        <v>Principiante avanzado</v>
      </c>
      <c r="AA142" s="20">
        <v>3</v>
      </c>
      <c r="AB142" s="20" t="str" cm="1">
        <f t="array" ref="AB142">_xlfn.IFS(AA142=0,"No evidenciado",AA142=1,"Novato",AA142=2,"Principiante avanzado",AA142=3,"Competente",AA142=4,"Proficiente",AA142=5,"Master")</f>
        <v>Competente</v>
      </c>
      <c r="AC142" s="20">
        <v>1</v>
      </c>
      <c r="AD142" s="20" t="str" cm="1">
        <f t="array" ref="AD142">_xlfn.IFS(AC142=0,"Prenovato",AC142=1,"Novato",AC142=2,"Principiante avanzado",AC142=3,"Competente",AC142=4,"Proficiente",AC142=5,"Master")</f>
        <v>Novato</v>
      </c>
      <c r="AE142" s="20" t="str">
        <f t="shared" ref="AE142:AE205" si="19">IF(A142&lt;&gt;E142,"EVALUACIÓN","AUTOEVALUACIÓN")</f>
        <v>EVALUACIÓN</v>
      </c>
    </row>
    <row r="143" spans="1:31" x14ac:dyDescent="0.25">
      <c r="A143" t="s">
        <v>198</v>
      </c>
      <c r="B143" t="s">
        <v>201</v>
      </c>
      <c r="C143" t="s">
        <v>188</v>
      </c>
      <c r="D143" t="s">
        <v>204</v>
      </c>
      <c r="E143" t="s">
        <v>212</v>
      </c>
      <c r="F143" t="s">
        <v>227</v>
      </c>
      <c r="G143" t="s">
        <v>243</v>
      </c>
      <c r="H143" s="4">
        <v>44562</v>
      </c>
      <c r="I143" s="1">
        <f t="shared" ca="1" si="15"/>
        <v>17</v>
      </c>
      <c r="J143" s="1" t="str">
        <f t="shared" ca="1" si="16"/>
        <v>3. Mayor a 6 meses</v>
      </c>
      <c r="K143" t="str">
        <f t="shared" si="17"/>
        <v>NO</v>
      </c>
      <c r="L143" t="s">
        <v>189</v>
      </c>
      <c r="M143" t="s">
        <v>267</v>
      </c>
      <c r="N143" t="s">
        <v>190</v>
      </c>
      <c r="O143" t="s">
        <v>191</v>
      </c>
      <c r="P143" t="str">
        <f t="shared" si="18"/>
        <v>MEYLIN KATHERINE ENDO LINOStory TellingEVALUACIÓN</v>
      </c>
      <c r="Q143" t="str">
        <f>BASE[[#This Row],[NombresCalificado]]&amp;BASE[[#This Row],[TipoEvaluacion]]</f>
        <v>MEYLIN KATHERINE ENDO LINOEVALUACIÓN</v>
      </c>
      <c r="R143">
        <v>2</v>
      </c>
      <c r="S143" t="s">
        <v>4</v>
      </c>
      <c r="T143" t="s">
        <v>21</v>
      </c>
      <c r="U143" s="20">
        <v>1</v>
      </c>
      <c r="V143" s="20" t="str" cm="1">
        <f t="array" ref="V143">_xlfn.IFS(U143=0,"Prenovato",U143=1,"Novato",U143=2,"Principiante avanzado",U143=3,"Competente",U143=4,"Proficiente",U143=5,"Master")</f>
        <v>Novato</v>
      </c>
      <c r="W143" s="20">
        <v>2</v>
      </c>
      <c r="X143" s="20" t="str" cm="1">
        <f t="array" ref="X143">_xlfn.IFS(W143=0,"No evidenciado",W143=1,"Novato",W143=2,"Principiante avanzado",W143=3,"Competente",W143=4,"Proficiente",W143=5,"Master")</f>
        <v>Principiante avanzado</v>
      </c>
      <c r="Y143" s="20">
        <v>2</v>
      </c>
      <c r="Z143" s="20" t="str" cm="1">
        <f t="array" ref="Z143">_xlfn.IFS(Y143=0,"No evidenciado",Y143=1,"Novato",Y143=2,"Principiante avanzado",Y143=3,"Competente",Y143=4,"Proficiente",Y143=5,"Master")</f>
        <v>Principiante avanzado</v>
      </c>
      <c r="AA143" s="20">
        <v>3</v>
      </c>
      <c r="AB143" s="20" t="str" cm="1">
        <f t="array" ref="AB143">_xlfn.IFS(AA143=0,"No evidenciado",AA143=1,"Novato",AA143=2,"Principiante avanzado",AA143=3,"Competente",AA143=4,"Proficiente",AA143=5,"Master")</f>
        <v>Competente</v>
      </c>
      <c r="AC143" s="20">
        <v>1</v>
      </c>
      <c r="AD143" s="20" t="str" cm="1">
        <f t="array" ref="AD143">_xlfn.IFS(AC143=0,"Prenovato",AC143=1,"Novato",AC143=2,"Principiante avanzado",AC143=3,"Competente",AC143=4,"Proficiente",AC143=5,"Master")</f>
        <v>Novato</v>
      </c>
      <c r="AE143" s="20" t="str">
        <f t="shared" si="19"/>
        <v>EVALUACIÓN</v>
      </c>
    </row>
    <row r="144" spans="1:31" x14ac:dyDescent="0.25">
      <c r="A144" t="s">
        <v>198</v>
      </c>
      <c r="B144" t="s">
        <v>201</v>
      </c>
      <c r="C144" t="s">
        <v>188</v>
      </c>
      <c r="D144" t="s">
        <v>204</v>
      </c>
      <c r="E144" t="s">
        <v>212</v>
      </c>
      <c r="F144" t="s">
        <v>227</v>
      </c>
      <c r="G144" t="s">
        <v>243</v>
      </c>
      <c r="H144" s="4">
        <v>44562</v>
      </c>
      <c r="I144" s="1">
        <f t="shared" ca="1" si="15"/>
        <v>17</v>
      </c>
      <c r="J144" s="1" t="str">
        <f t="shared" ca="1" si="16"/>
        <v>3. Mayor a 6 meses</v>
      </c>
      <c r="K144" t="str">
        <f t="shared" si="17"/>
        <v>NO</v>
      </c>
      <c r="L144" t="s">
        <v>189</v>
      </c>
      <c r="M144" t="s">
        <v>263</v>
      </c>
      <c r="N144" t="s">
        <v>191</v>
      </c>
      <c r="O144" t="s">
        <v>191</v>
      </c>
      <c r="P144" t="str">
        <f t="shared" si="18"/>
        <v>MEYLIN KATHERINE ENDO LINOGestión de cambiosEVALUACIÓN</v>
      </c>
      <c r="Q144" t="str">
        <f>BASE[[#This Row],[NombresCalificado]]&amp;BASE[[#This Row],[TipoEvaluacion]]</f>
        <v>MEYLIN KATHERINE ENDO LINOEVALUACIÓN</v>
      </c>
      <c r="R144">
        <v>1</v>
      </c>
      <c r="S144" t="s">
        <v>6</v>
      </c>
      <c r="T144" t="s">
        <v>21</v>
      </c>
      <c r="U144" s="20">
        <v>1</v>
      </c>
      <c r="V144" s="20" t="str" cm="1">
        <f t="array" ref="V144">_xlfn.IFS(U144=0,"Prenovato",U144=1,"Novato",U144=2,"Principiante avanzado",U144=3,"Competente",U144=4,"Proficiente",U144=5,"Master")</f>
        <v>Novato</v>
      </c>
      <c r="W144" s="20">
        <v>2</v>
      </c>
      <c r="X144" s="20" t="str" cm="1">
        <f t="array" ref="X144">_xlfn.IFS(W144=0,"No evidenciado",W144=1,"Novato",W144=2,"Principiante avanzado",W144=3,"Competente",W144=4,"Proficiente",W144=5,"Master")</f>
        <v>Principiante avanzado</v>
      </c>
      <c r="Y144" s="20">
        <v>2</v>
      </c>
      <c r="Z144" s="20" t="str" cm="1">
        <f t="array" ref="Z144">_xlfn.IFS(Y144=0,"No evidenciado",Y144=1,"Novato",Y144=2,"Principiante avanzado",Y144=3,"Competente",Y144=4,"Proficiente",Y144=5,"Master")</f>
        <v>Principiante avanzado</v>
      </c>
      <c r="AA144" s="20">
        <v>3</v>
      </c>
      <c r="AB144" s="20" t="str" cm="1">
        <f t="array" ref="AB144">_xlfn.IFS(AA144=0,"No evidenciado",AA144=1,"Novato",AA144=2,"Principiante avanzado",AA144=3,"Competente",AA144=4,"Proficiente",AA144=5,"Master")</f>
        <v>Competente</v>
      </c>
      <c r="AC144" s="20">
        <v>1</v>
      </c>
      <c r="AD144" s="20" t="str" cm="1">
        <f t="array" ref="AD144">_xlfn.IFS(AC144=0,"Prenovato",AC144=1,"Novato",AC144=2,"Principiante avanzado",AC144=3,"Competente",AC144=4,"Proficiente",AC144=5,"Master")</f>
        <v>Novato</v>
      </c>
      <c r="AE144" s="20" t="str">
        <f t="shared" si="19"/>
        <v>EVALUACIÓN</v>
      </c>
    </row>
    <row r="145" spans="1:31" x14ac:dyDescent="0.25">
      <c r="A145" t="s">
        <v>198</v>
      </c>
      <c r="B145" t="s">
        <v>201</v>
      </c>
      <c r="C145" t="s">
        <v>188</v>
      </c>
      <c r="D145" t="s">
        <v>204</v>
      </c>
      <c r="E145" t="s">
        <v>212</v>
      </c>
      <c r="F145" t="s">
        <v>227</v>
      </c>
      <c r="G145" t="s">
        <v>243</v>
      </c>
      <c r="H145" s="4">
        <v>44562</v>
      </c>
      <c r="I145" s="1">
        <f t="shared" ca="1" si="15"/>
        <v>17</v>
      </c>
      <c r="J145" s="1" t="str">
        <f t="shared" ca="1" si="16"/>
        <v>3. Mayor a 6 meses</v>
      </c>
      <c r="K145" t="str">
        <f t="shared" si="17"/>
        <v>NO</v>
      </c>
      <c r="L145" t="s">
        <v>189</v>
      </c>
      <c r="M145" t="s">
        <v>260</v>
      </c>
      <c r="N145" t="s">
        <v>191</v>
      </c>
      <c r="O145" t="s">
        <v>191</v>
      </c>
      <c r="P145" t="str">
        <f t="shared" si="18"/>
        <v>MEYLIN KATHERINE ENDO LINOEvolución ágil de productos digitalesEVALUACIÓN</v>
      </c>
      <c r="Q145" t="str">
        <f>BASE[[#This Row],[NombresCalificado]]&amp;BASE[[#This Row],[TipoEvaluacion]]</f>
        <v>MEYLIN KATHERINE ENDO LINOEVALUACIÓN</v>
      </c>
      <c r="R145">
        <v>2</v>
      </c>
      <c r="S145" t="s">
        <v>4</v>
      </c>
      <c r="T145" t="s">
        <v>21</v>
      </c>
      <c r="U145" s="20">
        <v>1</v>
      </c>
      <c r="V145" s="20" t="str" cm="1">
        <f t="array" ref="V145">_xlfn.IFS(U145=0,"Prenovato",U145=1,"Novato",U145=2,"Principiante avanzado",U145=3,"Competente",U145=4,"Proficiente",U145=5,"Master")</f>
        <v>Novato</v>
      </c>
      <c r="W145" s="20">
        <v>2</v>
      </c>
      <c r="X145" s="20" t="str" cm="1">
        <f t="array" ref="X145">_xlfn.IFS(W145=0,"No evidenciado",W145=1,"Novato",W145=2,"Principiante avanzado",W145=3,"Competente",W145=4,"Proficiente",W145=5,"Master")</f>
        <v>Principiante avanzado</v>
      </c>
      <c r="Y145" s="20">
        <v>2</v>
      </c>
      <c r="Z145" s="20" t="str" cm="1">
        <f t="array" ref="Z145">_xlfn.IFS(Y145=0,"No evidenciado",Y145=1,"Novato",Y145=2,"Principiante avanzado",Y145=3,"Competente",Y145=4,"Proficiente",Y145=5,"Master")</f>
        <v>Principiante avanzado</v>
      </c>
      <c r="AA145" s="20">
        <v>3</v>
      </c>
      <c r="AB145" s="20" t="str" cm="1">
        <f t="array" ref="AB145">_xlfn.IFS(AA145=0,"No evidenciado",AA145=1,"Novato",AA145=2,"Principiante avanzado",AA145=3,"Competente",AA145=4,"Proficiente",AA145=5,"Master")</f>
        <v>Competente</v>
      </c>
      <c r="AC145" s="20">
        <v>1</v>
      </c>
      <c r="AD145" s="20" t="str" cm="1">
        <f t="array" ref="AD145">_xlfn.IFS(AC145=0,"Prenovato",AC145=1,"Novato",AC145=2,"Principiante avanzado",AC145=3,"Competente",AC145=4,"Proficiente",AC145=5,"Master")</f>
        <v>Novato</v>
      </c>
      <c r="AE145" s="20" t="str">
        <f t="shared" si="19"/>
        <v>EVALUACIÓN</v>
      </c>
    </row>
    <row r="146" spans="1:31" x14ac:dyDescent="0.25">
      <c r="A146" t="s">
        <v>198</v>
      </c>
      <c r="B146" t="s">
        <v>201</v>
      </c>
      <c r="C146" t="s">
        <v>188</v>
      </c>
      <c r="D146" t="s">
        <v>204</v>
      </c>
      <c r="E146" t="s">
        <v>212</v>
      </c>
      <c r="F146" t="s">
        <v>227</v>
      </c>
      <c r="G146" t="s">
        <v>243</v>
      </c>
      <c r="H146" s="4">
        <v>44562</v>
      </c>
      <c r="I146" s="1">
        <f t="shared" ca="1" si="15"/>
        <v>17</v>
      </c>
      <c r="J146" s="1" t="str">
        <f t="shared" ca="1" si="16"/>
        <v>3. Mayor a 6 meses</v>
      </c>
      <c r="K146" t="str">
        <f t="shared" si="17"/>
        <v>NO</v>
      </c>
      <c r="L146" t="s">
        <v>189</v>
      </c>
      <c r="M146" t="s">
        <v>261</v>
      </c>
      <c r="N146" t="s">
        <v>31</v>
      </c>
      <c r="O146" t="s">
        <v>31</v>
      </c>
      <c r="P146" t="str">
        <f t="shared" si="18"/>
        <v>MEYLIN KATHERINE ENDO LINONegocio bancarioEVALUACIÓN</v>
      </c>
      <c r="Q146" t="str">
        <f>BASE[[#This Row],[NombresCalificado]]&amp;BASE[[#This Row],[TipoEvaluacion]]</f>
        <v>MEYLIN KATHERINE ENDO LINOEVALUACIÓN</v>
      </c>
      <c r="R146">
        <v>2</v>
      </c>
      <c r="S146" t="s">
        <v>4</v>
      </c>
      <c r="T146" t="s">
        <v>21</v>
      </c>
      <c r="U146" s="20">
        <v>1</v>
      </c>
      <c r="V146" s="20" t="str" cm="1">
        <f t="array" ref="V146">_xlfn.IFS(U146=0,"Prenovato",U146=1,"Novato",U146=2,"Principiante avanzado",U146=3,"Competente",U146=4,"Proficiente",U146=5,"Master")</f>
        <v>Novato</v>
      </c>
      <c r="W146" s="20">
        <v>2</v>
      </c>
      <c r="X146" s="20" t="str" cm="1">
        <f t="array" ref="X146">_xlfn.IFS(W146=0,"No evidenciado",W146=1,"Novato",W146=2,"Principiante avanzado",W146=3,"Competente",W146=4,"Proficiente",W146=5,"Master")</f>
        <v>Principiante avanzado</v>
      </c>
      <c r="Y146" s="20">
        <v>2</v>
      </c>
      <c r="Z146" s="20" t="str" cm="1">
        <f t="array" ref="Z146">_xlfn.IFS(Y146=0,"No evidenciado",Y146=1,"Novato",Y146=2,"Principiante avanzado",Y146=3,"Competente",Y146=4,"Proficiente",Y146=5,"Master")</f>
        <v>Principiante avanzado</v>
      </c>
      <c r="AA146" s="20">
        <v>3</v>
      </c>
      <c r="AB146" s="20" t="str" cm="1">
        <f t="array" ref="AB146">_xlfn.IFS(AA146=0,"No evidenciado",AA146=1,"Novato",AA146=2,"Principiante avanzado",AA146=3,"Competente",AA146=4,"Proficiente",AA146=5,"Master")</f>
        <v>Competente</v>
      </c>
      <c r="AC146" s="20">
        <v>1</v>
      </c>
      <c r="AD146" s="20" t="str" cm="1">
        <f t="array" ref="AD146">_xlfn.IFS(AC146=0,"Prenovato",AC146=1,"Novato",AC146=2,"Principiante avanzado",AC146=3,"Competente",AC146=4,"Proficiente",AC146=5,"Master")</f>
        <v>Novato</v>
      </c>
      <c r="AE146" s="20" t="str">
        <f t="shared" si="19"/>
        <v>EVALUACIÓN</v>
      </c>
    </row>
    <row r="147" spans="1:31" x14ac:dyDescent="0.25">
      <c r="A147" t="s">
        <v>198</v>
      </c>
      <c r="B147" t="s">
        <v>201</v>
      </c>
      <c r="C147" t="s">
        <v>188</v>
      </c>
      <c r="D147" t="s">
        <v>204</v>
      </c>
      <c r="E147" t="s">
        <v>212</v>
      </c>
      <c r="F147" t="s">
        <v>227</v>
      </c>
      <c r="G147" t="s">
        <v>243</v>
      </c>
      <c r="H147" s="4">
        <v>44562</v>
      </c>
      <c r="I147" s="1">
        <f t="shared" ca="1" si="15"/>
        <v>17</v>
      </c>
      <c r="J147" s="1" t="str">
        <f t="shared" ca="1" si="16"/>
        <v>3. Mayor a 6 meses</v>
      </c>
      <c r="K147" t="str">
        <f t="shared" si="17"/>
        <v>NO</v>
      </c>
      <c r="L147" t="s">
        <v>189</v>
      </c>
      <c r="M147" t="s">
        <v>264</v>
      </c>
      <c r="N147" t="s">
        <v>190</v>
      </c>
      <c r="O147" t="s">
        <v>191</v>
      </c>
      <c r="P147" t="str">
        <f t="shared" si="18"/>
        <v>MEYLIN KATHERINE ENDO LINOCustomer ExperienceEVALUACIÓN</v>
      </c>
      <c r="Q147" t="str">
        <f>BASE[[#This Row],[NombresCalificado]]&amp;BASE[[#This Row],[TipoEvaluacion]]</f>
        <v>MEYLIN KATHERINE ENDO LINOEVALUACIÓN</v>
      </c>
      <c r="R147">
        <v>1</v>
      </c>
      <c r="S147" t="s">
        <v>6</v>
      </c>
      <c r="T147" t="s">
        <v>21</v>
      </c>
      <c r="U147" s="20">
        <v>1</v>
      </c>
      <c r="V147" s="20" t="str" cm="1">
        <f t="array" ref="V147">_xlfn.IFS(U147=0,"Prenovato",U147=1,"Novato",U147=2,"Principiante avanzado",U147=3,"Competente",U147=4,"Proficiente",U147=5,"Master")</f>
        <v>Novato</v>
      </c>
      <c r="W147" s="20">
        <v>2</v>
      </c>
      <c r="X147" s="20" t="str" cm="1">
        <f t="array" ref="X147">_xlfn.IFS(W147=0,"No evidenciado",W147=1,"Novato",W147=2,"Principiante avanzado",W147=3,"Competente",W147=4,"Proficiente",W147=5,"Master")</f>
        <v>Principiante avanzado</v>
      </c>
      <c r="Y147" s="20">
        <v>2</v>
      </c>
      <c r="Z147" s="20" t="str" cm="1">
        <f t="array" ref="Z147">_xlfn.IFS(Y147=0,"No evidenciado",Y147=1,"Novato",Y147=2,"Principiante avanzado",Y147=3,"Competente",Y147=4,"Proficiente",Y147=5,"Master")</f>
        <v>Principiante avanzado</v>
      </c>
      <c r="AA147" s="20">
        <v>3</v>
      </c>
      <c r="AB147" s="20" t="str" cm="1">
        <f t="array" ref="AB147">_xlfn.IFS(AA147=0,"No evidenciado",AA147=1,"Novato",AA147=2,"Principiante avanzado",AA147=3,"Competente",AA147=4,"Proficiente",AA147=5,"Master")</f>
        <v>Competente</v>
      </c>
      <c r="AC147" s="20">
        <v>1</v>
      </c>
      <c r="AD147" s="20" t="str" cm="1">
        <f t="array" ref="AD147">_xlfn.IFS(AC147=0,"Prenovato",AC147=1,"Novato",AC147=2,"Principiante avanzado",AC147=3,"Competente",AC147=4,"Proficiente",AC147=5,"Master")</f>
        <v>Novato</v>
      </c>
      <c r="AE147" s="20" t="str">
        <f t="shared" si="19"/>
        <v>EVALUACIÓN</v>
      </c>
    </row>
    <row r="148" spans="1:31" x14ac:dyDescent="0.25">
      <c r="A148" t="s">
        <v>198</v>
      </c>
      <c r="B148" t="s">
        <v>201</v>
      </c>
      <c r="C148" t="s">
        <v>188</v>
      </c>
      <c r="D148" t="s">
        <v>204</v>
      </c>
      <c r="E148" t="s">
        <v>212</v>
      </c>
      <c r="F148" t="s">
        <v>227</v>
      </c>
      <c r="G148" t="s">
        <v>243</v>
      </c>
      <c r="H148" s="4">
        <v>44562</v>
      </c>
      <c r="I148" s="1">
        <f t="shared" ca="1" si="15"/>
        <v>17</v>
      </c>
      <c r="J148" s="1" t="str">
        <f t="shared" ca="1" si="16"/>
        <v>3. Mayor a 6 meses</v>
      </c>
      <c r="K148" t="str">
        <f t="shared" si="17"/>
        <v>NO</v>
      </c>
      <c r="L148" t="s">
        <v>189</v>
      </c>
      <c r="M148" t="s">
        <v>262</v>
      </c>
      <c r="N148" t="s">
        <v>191</v>
      </c>
      <c r="O148" t="s">
        <v>191</v>
      </c>
      <c r="P148" t="str">
        <f t="shared" si="18"/>
        <v>MEYLIN KATHERINE ENDO LINOComplianceEVALUACIÓN</v>
      </c>
      <c r="Q148" t="str">
        <f>BASE[[#This Row],[NombresCalificado]]&amp;BASE[[#This Row],[TipoEvaluacion]]</f>
        <v>MEYLIN KATHERINE ENDO LINOEVALUACIÓN</v>
      </c>
      <c r="R148">
        <v>2</v>
      </c>
      <c r="S148" t="s">
        <v>4</v>
      </c>
      <c r="T148" t="s">
        <v>21</v>
      </c>
      <c r="U148" s="20">
        <v>1</v>
      </c>
      <c r="V148" s="20" t="str" cm="1">
        <f t="array" ref="V148">_xlfn.IFS(U148=0,"Prenovato",U148=1,"Novato",U148=2,"Principiante avanzado",U148=3,"Competente",U148=4,"Proficiente",U148=5,"Master")</f>
        <v>Novato</v>
      </c>
      <c r="W148" s="20">
        <v>2</v>
      </c>
      <c r="X148" s="20" t="str" cm="1">
        <f t="array" ref="X148">_xlfn.IFS(W148=0,"No evidenciado",W148=1,"Novato",W148=2,"Principiante avanzado",W148=3,"Competente",W148=4,"Proficiente",W148=5,"Master")</f>
        <v>Principiante avanzado</v>
      </c>
      <c r="Y148" s="20">
        <v>2</v>
      </c>
      <c r="Z148" s="20" t="str" cm="1">
        <f t="array" ref="Z148">_xlfn.IFS(Y148=0,"No evidenciado",Y148=1,"Novato",Y148=2,"Principiante avanzado",Y148=3,"Competente",Y148=4,"Proficiente",Y148=5,"Master")</f>
        <v>Principiante avanzado</v>
      </c>
      <c r="AA148" s="20">
        <v>3</v>
      </c>
      <c r="AB148" s="20" t="str" cm="1">
        <f t="array" ref="AB148">_xlfn.IFS(AA148=0,"No evidenciado",AA148=1,"Novato",AA148=2,"Principiante avanzado",AA148=3,"Competente",AA148=4,"Proficiente",AA148=5,"Master")</f>
        <v>Competente</v>
      </c>
      <c r="AC148" s="20">
        <v>1</v>
      </c>
      <c r="AD148" s="20" t="str" cm="1">
        <f t="array" ref="AD148">_xlfn.IFS(AC148=0,"Prenovato",AC148=1,"Novato",AC148=2,"Principiante avanzado",AC148=3,"Competente",AC148=4,"Proficiente",AC148=5,"Master")</f>
        <v>Novato</v>
      </c>
      <c r="AE148" s="20" t="str">
        <f t="shared" si="19"/>
        <v>EVALUACIÓN</v>
      </c>
    </row>
    <row r="149" spans="1:31" x14ac:dyDescent="0.25">
      <c r="A149" t="s">
        <v>198</v>
      </c>
      <c r="B149" t="s">
        <v>201</v>
      </c>
      <c r="C149" t="s">
        <v>188</v>
      </c>
      <c r="D149" t="s">
        <v>204</v>
      </c>
      <c r="E149" t="s">
        <v>212</v>
      </c>
      <c r="F149" t="s">
        <v>227</v>
      </c>
      <c r="G149" t="s">
        <v>243</v>
      </c>
      <c r="H149" s="4">
        <v>44562</v>
      </c>
      <c r="I149" s="1">
        <f t="shared" ca="1" si="15"/>
        <v>17</v>
      </c>
      <c r="J149" s="1" t="str">
        <f t="shared" ca="1" si="16"/>
        <v>3. Mayor a 6 meses</v>
      </c>
      <c r="K149" t="str">
        <f t="shared" si="17"/>
        <v>NO</v>
      </c>
      <c r="L149" t="s">
        <v>189</v>
      </c>
      <c r="M149" t="s">
        <v>258</v>
      </c>
      <c r="N149" t="s">
        <v>190</v>
      </c>
      <c r="O149" t="s">
        <v>191</v>
      </c>
      <c r="P149" t="str">
        <f t="shared" si="18"/>
        <v>MEYLIN KATHERINE ENDO LINOPlataforma de soluciones BCPEVALUACIÓN</v>
      </c>
      <c r="Q149" t="str">
        <f>BASE[[#This Row],[NombresCalificado]]&amp;BASE[[#This Row],[TipoEvaluacion]]</f>
        <v>MEYLIN KATHERINE ENDO LINOEVALUACIÓN</v>
      </c>
      <c r="R149">
        <v>2</v>
      </c>
      <c r="S149" t="s">
        <v>4</v>
      </c>
      <c r="T149" t="s">
        <v>21</v>
      </c>
      <c r="U149" s="20">
        <v>1</v>
      </c>
      <c r="V149" s="20" t="str" cm="1">
        <f t="array" ref="V149">_xlfn.IFS(U149=0,"Prenovato",U149=1,"Novato",U149=2,"Principiante avanzado",U149=3,"Competente",U149=4,"Proficiente",U149=5,"Master")</f>
        <v>Novato</v>
      </c>
      <c r="W149" s="20">
        <v>2</v>
      </c>
      <c r="X149" s="20" t="str" cm="1">
        <f t="array" ref="X149">_xlfn.IFS(W149=0,"No evidenciado",W149=1,"Novato",W149=2,"Principiante avanzado",W149=3,"Competente",W149=4,"Proficiente",W149=5,"Master")</f>
        <v>Principiante avanzado</v>
      </c>
      <c r="Y149" s="20">
        <v>2</v>
      </c>
      <c r="Z149" s="20" t="str" cm="1">
        <f t="array" ref="Z149">_xlfn.IFS(Y149=0,"No evidenciado",Y149=1,"Novato",Y149=2,"Principiante avanzado",Y149=3,"Competente",Y149=4,"Proficiente",Y149=5,"Master")</f>
        <v>Principiante avanzado</v>
      </c>
      <c r="AA149" s="20">
        <v>3</v>
      </c>
      <c r="AB149" s="20" t="str" cm="1">
        <f t="array" ref="AB149">_xlfn.IFS(AA149=0,"No evidenciado",AA149=1,"Novato",AA149=2,"Principiante avanzado",AA149=3,"Competente",AA149=4,"Proficiente",AA149=5,"Master")</f>
        <v>Competente</v>
      </c>
      <c r="AC149" s="20">
        <v>1</v>
      </c>
      <c r="AD149" s="20" t="str" cm="1">
        <f t="array" ref="AD149">_xlfn.IFS(AC149=0,"Prenovato",AC149=1,"Novato",AC149=2,"Principiante avanzado",AC149=3,"Competente",AC149=4,"Proficiente",AC149=5,"Master")</f>
        <v>Novato</v>
      </c>
      <c r="AE149" s="20" t="str">
        <f t="shared" si="19"/>
        <v>EVALUACIÓN</v>
      </c>
    </row>
    <row r="150" spans="1:31" x14ac:dyDescent="0.25">
      <c r="A150" t="s">
        <v>198</v>
      </c>
      <c r="B150" t="s">
        <v>201</v>
      </c>
      <c r="C150" t="s">
        <v>188</v>
      </c>
      <c r="D150" t="s">
        <v>204</v>
      </c>
      <c r="E150" t="s">
        <v>212</v>
      </c>
      <c r="F150" t="s">
        <v>227</v>
      </c>
      <c r="G150" t="s">
        <v>243</v>
      </c>
      <c r="H150" s="4">
        <v>44562</v>
      </c>
      <c r="I150" s="1">
        <f t="shared" ca="1" si="15"/>
        <v>17</v>
      </c>
      <c r="J150" s="1" t="str">
        <f t="shared" ca="1" si="16"/>
        <v>3. Mayor a 6 meses</v>
      </c>
      <c r="K150" t="str">
        <f t="shared" si="17"/>
        <v>NO</v>
      </c>
      <c r="L150" t="s">
        <v>189</v>
      </c>
      <c r="M150" t="s">
        <v>257</v>
      </c>
      <c r="N150" t="s">
        <v>31</v>
      </c>
      <c r="O150" t="s">
        <v>31</v>
      </c>
      <c r="P150" t="str">
        <f t="shared" si="18"/>
        <v>MEYLIN KATHERINE ENDO LINOModeladoEVALUACIÓN</v>
      </c>
      <c r="Q150" t="str">
        <f>BASE[[#This Row],[NombresCalificado]]&amp;BASE[[#This Row],[TipoEvaluacion]]</f>
        <v>MEYLIN KATHERINE ENDO LINOEVALUACIÓN</v>
      </c>
      <c r="R150">
        <v>2</v>
      </c>
      <c r="S150" t="s">
        <v>4</v>
      </c>
      <c r="T150" t="s">
        <v>21</v>
      </c>
      <c r="U150" s="20">
        <v>1</v>
      </c>
      <c r="V150" s="20" t="str" cm="1">
        <f t="array" ref="V150">_xlfn.IFS(U150=0,"Prenovato",U150=1,"Novato",U150=2,"Principiante avanzado",U150=3,"Competente",U150=4,"Proficiente",U150=5,"Master")</f>
        <v>Novato</v>
      </c>
      <c r="W150" s="20">
        <v>2</v>
      </c>
      <c r="X150" s="20" t="str" cm="1">
        <f t="array" ref="X150">_xlfn.IFS(W150=0,"No evidenciado",W150=1,"Novato",W150=2,"Principiante avanzado",W150=3,"Competente",W150=4,"Proficiente",W150=5,"Master")</f>
        <v>Principiante avanzado</v>
      </c>
      <c r="Y150" s="20">
        <v>2</v>
      </c>
      <c r="Z150" s="20" t="str" cm="1">
        <f t="array" ref="Z150">_xlfn.IFS(Y150=0,"No evidenciado",Y150=1,"Novato",Y150=2,"Principiante avanzado",Y150=3,"Competente",Y150=4,"Proficiente",Y150=5,"Master")</f>
        <v>Principiante avanzado</v>
      </c>
      <c r="AA150" s="20">
        <v>3</v>
      </c>
      <c r="AB150" s="20" t="str" cm="1">
        <f t="array" ref="AB150">_xlfn.IFS(AA150=0,"No evidenciado",AA150=1,"Novato",AA150=2,"Principiante avanzado",AA150=3,"Competente",AA150=4,"Proficiente",AA150=5,"Master")</f>
        <v>Competente</v>
      </c>
      <c r="AC150" s="20">
        <v>1</v>
      </c>
      <c r="AD150" s="20" t="str" cm="1">
        <f t="array" ref="AD150">_xlfn.IFS(AC150=0,"Prenovato",AC150=1,"Novato",AC150=2,"Principiante avanzado",AC150=3,"Competente",AC150=4,"Proficiente",AC150=5,"Master")</f>
        <v>Novato</v>
      </c>
      <c r="AE150" s="20" t="str">
        <f t="shared" si="19"/>
        <v>EVALUACIÓN</v>
      </c>
    </row>
    <row r="151" spans="1:31" x14ac:dyDescent="0.25">
      <c r="A151" t="s">
        <v>198</v>
      </c>
      <c r="B151" t="s">
        <v>201</v>
      </c>
      <c r="C151" t="s">
        <v>188</v>
      </c>
      <c r="D151" t="s">
        <v>204</v>
      </c>
      <c r="E151" t="s">
        <v>212</v>
      </c>
      <c r="F151" t="s">
        <v>227</v>
      </c>
      <c r="G151" t="s">
        <v>243</v>
      </c>
      <c r="H151" s="4">
        <v>44562</v>
      </c>
      <c r="I151" s="1">
        <f t="shared" ca="1" si="15"/>
        <v>17</v>
      </c>
      <c r="J151" s="1" t="str">
        <f t="shared" ca="1" si="16"/>
        <v>3. Mayor a 6 meses</v>
      </c>
      <c r="K151" t="str">
        <f t="shared" si="17"/>
        <v>NO</v>
      </c>
      <c r="L151" t="s">
        <v>189</v>
      </c>
      <c r="M151" t="s">
        <v>254</v>
      </c>
      <c r="N151" t="s">
        <v>31</v>
      </c>
      <c r="O151" t="s">
        <v>31</v>
      </c>
      <c r="P151" t="str">
        <f t="shared" si="18"/>
        <v>MEYLIN KATHERINE ENDO LINOModelos BancariosEVALUACIÓN</v>
      </c>
      <c r="Q151" t="str">
        <f>BASE[[#This Row],[NombresCalificado]]&amp;BASE[[#This Row],[TipoEvaluacion]]</f>
        <v>MEYLIN KATHERINE ENDO LINOEVALUACIÓN</v>
      </c>
      <c r="R151">
        <v>2</v>
      </c>
      <c r="S151" t="s">
        <v>4</v>
      </c>
      <c r="T151" t="s">
        <v>21</v>
      </c>
      <c r="U151" s="20">
        <v>1</v>
      </c>
      <c r="V151" s="20" t="str" cm="1">
        <f t="array" ref="V151">_xlfn.IFS(U151=0,"Prenovato",U151=1,"Novato",U151=2,"Principiante avanzado",U151=3,"Competente",U151=4,"Proficiente",U151=5,"Master")</f>
        <v>Novato</v>
      </c>
      <c r="W151" s="20">
        <v>2</v>
      </c>
      <c r="X151" s="20" t="str" cm="1">
        <f t="array" ref="X151">_xlfn.IFS(W151=0,"No evidenciado",W151=1,"Novato",W151=2,"Principiante avanzado",W151=3,"Competente",W151=4,"Proficiente",W151=5,"Master")</f>
        <v>Principiante avanzado</v>
      </c>
      <c r="Y151" s="20">
        <v>2</v>
      </c>
      <c r="Z151" s="20" t="str" cm="1">
        <f t="array" ref="Z151">_xlfn.IFS(Y151=0,"No evidenciado",Y151=1,"Novato",Y151=2,"Principiante avanzado",Y151=3,"Competente",Y151=4,"Proficiente",Y151=5,"Master")</f>
        <v>Principiante avanzado</v>
      </c>
      <c r="AA151" s="20">
        <v>3</v>
      </c>
      <c r="AB151" s="20" t="str" cm="1">
        <f t="array" ref="AB151">_xlfn.IFS(AA151=0,"No evidenciado",AA151=1,"Novato",AA151=2,"Principiante avanzado",AA151=3,"Competente",AA151=4,"Proficiente",AA151=5,"Master")</f>
        <v>Competente</v>
      </c>
      <c r="AC151" s="20">
        <v>1</v>
      </c>
      <c r="AD151" s="20" t="str" cm="1">
        <f t="array" ref="AD151">_xlfn.IFS(AC151=0,"Prenovato",AC151=1,"Novato",AC151=2,"Principiante avanzado",AC151=3,"Competente",AC151=4,"Proficiente",AC151=5,"Master")</f>
        <v>Novato</v>
      </c>
      <c r="AE151" s="20" t="str">
        <f t="shared" si="19"/>
        <v>EVALUACIÓN</v>
      </c>
    </row>
    <row r="152" spans="1:31" x14ac:dyDescent="0.25">
      <c r="A152" t="s">
        <v>198</v>
      </c>
      <c r="B152" t="s">
        <v>201</v>
      </c>
      <c r="C152" t="s">
        <v>188</v>
      </c>
      <c r="D152" t="s">
        <v>204</v>
      </c>
      <c r="E152" t="s">
        <v>212</v>
      </c>
      <c r="F152" t="s">
        <v>227</v>
      </c>
      <c r="G152" t="s">
        <v>243</v>
      </c>
      <c r="H152" s="4">
        <v>44562</v>
      </c>
      <c r="I152" s="1">
        <f t="shared" ca="1" si="15"/>
        <v>17</v>
      </c>
      <c r="J152" s="1" t="str">
        <f t="shared" ca="1" si="16"/>
        <v>3. Mayor a 6 meses</v>
      </c>
      <c r="K152" t="str">
        <f t="shared" si="17"/>
        <v>NO</v>
      </c>
      <c r="L152" t="s">
        <v>189</v>
      </c>
      <c r="M152" t="s">
        <v>266</v>
      </c>
      <c r="N152" t="s">
        <v>31</v>
      </c>
      <c r="O152" t="s">
        <v>31</v>
      </c>
      <c r="P152" t="str">
        <f t="shared" si="18"/>
        <v>MEYLIN KATHERINE ENDO LINOInnovaciónEVALUACIÓN</v>
      </c>
      <c r="Q152" t="str">
        <f>BASE[[#This Row],[NombresCalificado]]&amp;BASE[[#This Row],[TipoEvaluacion]]</f>
        <v>MEYLIN KATHERINE ENDO LINOEVALUACIÓN</v>
      </c>
      <c r="R152">
        <v>1</v>
      </c>
      <c r="S152" t="s">
        <v>6</v>
      </c>
      <c r="T152" t="s">
        <v>21</v>
      </c>
      <c r="U152" s="20">
        <v>1</v>
      </c>
      <c r="V152" s="20" t="str" cm="1">
        <f t="array" ref="V152">_xlfn.IFS(U152=0,"Prenovato",U152=1,"Novato",U152=2,"Principiante avanzado",U152=3,"Competente",U152=4,"Proficiente",U152=5,"Master")</f>
        <v>Novato</v>
      </c>
      <c r="W152" s="20">
        <v>2</v>
      </c>
      <c r="X152" s="20" t="str" cm="1">
        <f t="array" ref="X152">_xlfn.IFS(W152=0,"No evidenciado",W152=1,"Novato",W152=2,"Principiante avanzado",W152=3,"Competente",W152=4,"Proficiente",W152=5,"Master")</f>
        <v>Principiante avanzado</v>
      </c>
      <c r="Y152" s="20">
        <v>2</v>
      </c>
      <c r="Z152" s="20" t="str" cm="1">
        <f t="array" ref="Z152">_xlfn.IFS(Y152=0,"No evidenciado",Y152=1,"Novato",Y152=2,"Principiante avanzado",Y152=3,"Competente",Y152=4,"Proficiente",Y152=5,"Master")</f>
        <v>Principiante avanzado</v>
      </c>
      <c r="AA152" s="20">
        <v>3</v>
      </c>
      <c r="AB152" s="20" t="str" cm="1">
        <f t="array" ref="AB152">_xlfn.IFS(AA152=0,"No evidenciado",AA152=1,"Novato",AA152=2,"Principiante avanzado",AA152=3,"Competente",AA152=4,"Proficiente",AA152=5,"Master")</f>
        <v>Competente</v>
      </c>
      <c r="AC152" s="20">
        <v>1</v>
      </c>
      <c r="AD152" s="20" t="str" cm="1">
        <f t="array" ref="AD152">_xlfn.IFS(AC152=0,"Prenovato",AC152=1,"Novato",AC152=2,"Principiante avanzado",AC152=3,"Competente",AC152=4,"Proficiente",AC152=5,"Master")</f>
        <v>Novato</v>
      </c>
      <c r="AE152" s="20" t="str">
        <f t="shared" si="19"/>
        <v>EVALUACIÓN</v>
      </c>
    </row>
    <row r="153" spans="1:31" x14ac:dyDescent="0.25">
      <c r="A153" t="s">
        <v>198</v>
      </c>
      <c r="B153" t="s">
        <v>201</v>
      </c>
      <c r="C153" t="s">
        <v>188</v>
      </c>
      <c r="D153" t="s">
        <v>204</v>
      </c>
      <c r="E153" t="s">
        <v>212</v>
      </c>
      <c r="F153" t="s">
        <v>227</v>
      </c>
      <c r="G153" t="s">
        <v>243</v>
      </c>
      <c r="H153" s="4">
        <v>44562</v>
      </c>
      <c r="I153" s="1">
        <f t="shared" ca="1" si="15"/>
        <v>17</v>
      </c>
      <c r="J153" s="1" t="str">
        <f t="shared" ca="1" si="16"/>
        <v>3. Mayor a 6 meses</v>
      </c>
      <c r="K153" t="str">
        <f t="shared" si="17"/>
        <v>NO</v>
      </c>
      <c r="L153" t="s">
        <v>189</v>
      </c>
      <c r="M153" t="s">
        <v>265</v>
      </c>
      <c r="N153" t="s">
        <v>191</v>
      </c>
      <c r="O153" t="s">
        <v>191</v>
      </c>
      <c r="P153" t="str">
        <f t="shared" si="18"/>
        <v>MEYLIN KATHERINE ENDO LINOPrincipios de seguridadEVALUACIÓN</v>
      </c>
      <c r="Q153" t="str">
        <f>BASE[[#This Row],[NombresCalificado]]&amp;BASE[[#This Row],[TipoEvaluacion]]</f>
        <v>MEYLIN KATHERINE ENDO LINOEVALUACIÓN</v>
      </c>
      <c r="R153">
        <v>1</v>
      </c>
      <c r="S153" t="s">
        <v>6</v>
      </c>
      <c r="T153" t="s">
        <v>21</v>
      </c>
      <c r="U153" s="20">
        <v>1</v>
      </c>
      <c r="V153" s="20" t="str" cm="1">
        <f t="array" ref="V153">_xlfn.IFS(U153=0,"Prenovato",U153=1,"Novato",U153=2,"Principiante avanzado",U153=3,"Competente",U153=4,"Proficiente",U153=5,"Master")</f>
        <v>Novato</v>
      </c>
      <c r="W153" s="20">
        <v>2</v>
      </c>
      <c r="X153" s="20" t="str" cm="1">
        <f t="array" ref="X153">_xlfn.IFS(W153=0,"No evidenciado",W153=1,"Novato",W153=2,"Principiante avanzado",W153=3,"Competente",W153=4,"Proficiente",W153=5,"Master")</f>
        <v>Principiante avanzado</v>
      </c>
      <c r="Y153" s="20">
        <v>2</v>
      </c>
      <c r="Z153" s="20" t="str" cm="1">
        <f t="array" ref="Z153">_xlfn.IFS(Y153=0,"No evidenciado",Y153=1,"Novato",Y153=2,"Principiante avanzado",Y153=3,"Competente",Y153=4,"Proficiente",Y153=5,"Master")</f>
        <v>Principiante avanzado</v>
      </c>
      <c r="AA153" s="20">
        <v>3</v>
      </c>
      <c r="AB153" s="20" t="str" cm="1">
        <f t="array" ref="AB153">_xlfn.IFS(AA153=0,"No evidenciado",AA153=1,"Novato",AA153=2,"Principiante avanzado",AA153=3,"Competente",AA153=4,"Proficiente",AA153=5,"Master")</f>
        <v>Competente</v>
      </c>
      <c r="AC153" s="20">
        <v>1</v>
      </c>
      <c r="AD153" s="20" t="str" cm="1">
        <f t="array" ref="AD153">_xlfn.IFS(AC153=0,"Prenovato",AC153=1,"Novato",AC153=2,"Principiante avanzado",AC153=3,"Competente",AC153=4,"Proficiente",AC153=5,"Master")</f>
        <v>Novato</v>
      </c>
      <c r="AE153" s="20" t="str">
        <f t="shared" si="19"/>
        <v>EVALUACIÓN</v>
      </c>
    </row>
    <row r="154" spans="1:31" x14ac:dyDescent="0.25">
      <c r="A154" t="s">
        <v>198</v>
      </c>
      <c r="B154" t="s">
        <v>201</v>
      </c>
      <c r="C154" t="s">
        <v>188</v>
      </c>
      <c r="D154" t="s">
        <v>204</v>
      </c>
      <c r="E154" t="s">
        <v>212</v>
      </c>
      <c r="F154" t="s">
        <v>227</v>
      </c>
      <c r="G154" t="s">
        <v>243</v>
      </c>
      <c r="H154" s="4">
        <v>44562</v>
      </c>
      <c r="I154" s="1">
        <f t="shared" ca="1" si="15"/>
        <v>17</v>
      </c>
      <c r="J154" s="1" t="str">
        <f t="shared" ca="1" si="16"/>
        <v>3. Mayor a 6 meses</v>
      </c>
      <c r="K154" t="str">
        <f t="shared" si="17"/>
        <v>NO</v>
      </c>
      <c r="L154" t="s">
        <v>189</v>
      </c>
      <c r="M154" t="s">
        <v>253</v>
      </c>
      <c r="N154" t="s">
        <v>31</v>
      </c>
      <c r="O154" t="s">
        <v>31</v>
      </c>
      <c r="P154" t="str">
        <f t="shared" si="18"/>
        <v>MEYLIN KATHERINE ENDO LINOFrameworks de arquitectura empresarialEVALUACIÓN</v>
      </c>
      <c r="Q154" t="str">
        <f>BASE[[#This Row],[NombresCalificado]]&amp;BASE[[#This Row],[TipoEvaluacion]]</f>
        <v>MEYLIN KATHERINE ENDO LINOEVALUACIÓN</v>
      </c>
      <c r="R154">
        <v>2</v>
      </c>
      <c r="S154" t="s">
        <v>4</v>
      </c>
      <c r="T154" t="s">
        <v>21</v>
      </c>
      <c r="U154" s="20">
        <v>1</v>
      </c>
      <c r="V154" s="20" t="str" cm="1">
        <f t="array" ref="V154">_xlfn.IFS(U154=0,"Prenovato",U154=1,"Novato",U154=2,"Principiante avanzado",U154=3,"Competente",U154=4,"Proficiente",U154=5,"Master")</f>
        <v>Novato</v>
      </c>
      <c r="W154" s="20">
        <v>2</v>
      </c>
      <c r="X154" s="20" t="str" cm="1">
        <f t="array" ref="X154">_xlfn.IFS(W154=0,"No evidenciado",W154=1,"Novato",W154=2,"Principiante avanzado",W154=3,"Competente",W154=4,"Proficiente",W154=5,"Master")</f>
        <v>Principiante avanzado</v>
      </c>
      <c r="Y154" s="20">
        <v>2</v>
      </c>
      <c r="Z154" s="20" t="str" cm="1">
        <f t="array" ref="Z154">_xlfn.IFS(Y154=0,"No evidenciado",Y154=1,"Novato",Y154=2,"Principiante avanzado",Y154=3,"Competente",Y154=4,"Proficiente",Y154=5,"Master")</f>
        <v>Principiante avanzado</v>
      </c>
      <c r="AA154" s="20">
        <v>3</v>
      </c>
      <c r="AB154" s="20" t="str" cm="1">
        <f t="array" ref="AB154">_xlfn.IFS(AA154=0,"No evidenciado",AA154=1,"Novato",AA154=2,"Principiante avanzado",AA154=3,"Competente",AA154=4,"Proficiente",AA154=5,"Master")</f>
        <v>Competente</v>
      </c>
      <c r="AC154" s="20">
        <v>1</v>
      </c>
      <c r="AD154" s="20" t="str" cm="1">
        <f t="array" ref="AD154">_xlfn.IFS(AC154=0,"Prenovato",AC154=1,"Novato",AC154=2,"Principiante avanzado",AC154=3,"Competente",AC154=4,"Proficiente",AC154=5,"Master")</f>
        <v>Novato</v>
      </c>
      <c r="AE154" s="20" t="str">
        <f t="shared" si="19"/>
        <v>EVALUACIÓN</v>
      </c>
    </row>
    <row r="155" spans="1:31" x14ac:dyDescent="0.25">
      <c r="A155" t="s">
        <v>198</v>
      </c>
      <c r="B155" t="s">
        <v>201</v>
      </c>
      <c r="C155" t="s">
        <v>188</v>
      </c>
      <c r="D155" t="s">
        <v>204</v>
      </c>
      <c r="E155" t="s">
        <v>213</v>
      </c>
      <c r="F155" t="s">
        <v>228</v>
      </c>
      <c r="G155" t="s">
        <v>244</v>
      </c>
      <c r="H155" s="4">
        <v>44439</v>
      </c>
      <c r="I155" s="1">
        <f t="shared" ca="1" si="15"/>
        <v>21</v>
      </c>
      <c r="J155" s="1" t="str">
        <f t="shared" ca="1" si="16"/>
        <v>3. Mayor a 6 meses</v>
      </c>
      <c r="K155" t="str">
        <f t="shared" si="17"/>
        <v>NO</v>
      </c>
      <c r="L155" t="s">
        <v>189</v>
      </c>
      <c r="M155" t="s">
        <v>252</v>
      </c>
      <c r="N155" t="s">
        <v>191</v>
      </c>
      <c r="O155" t="s">
        <v>191</v>
      </c>
      <c r="P155" t="str">
        <f t="shared" si="18"/>
        <v>RICHARD MIGUEL APAZA AGUEROCloudEVALUACIÓN</v>
      </c>
      <c r="Q155" t="str">
        <f>BASE[[#This Row],[NombresCalificado]]&amp;BASE[[#This Row],[TipoEvaluacion]]</f>
        <v>RICHARD MIGUEL APAZA AGUEROEVALUACIÓN</v>
      </c>
      <c r="R155">
        <v>3</v>
      </c>
      <c r="S155" t="s">
        <v>5</v>
      </c>
      <c r="T155" t="s">
        <v>21</v>
      </c>
      <c r="U155" s="20">
        <v>2</v>
      </c>
      <c r="V155" s="20" t="str" cm="1">
        <f t="array" ref="V155">_xlfn.IFS(U155=0,"Prenovato",U155=1,"Novato",U155=2,"Principiante avanzado",U155=3,"Competente",U155=4,"Proficiente",U155=5,"Master")</f>
        <v>Principiante avanzado</v>
      </c>
      <c r="W155" s="20">
        <v>3</v>
      </c>
      <c r="X155" s="20" t="str" cm="1">
        <f t="array" ref="X155">_xlfn.IFS(W155=0,"No evidenciado",W155=1,"Novato",W155=2,"Principiante avanzado",W155=3,"Competente",W155=4,"Proficiente",W155=5,"Master")</f>
        <v>Competente</v>
      </c>
      <c r="Y155" s="20">
        <v>3</v>
      </c>
      <c r="Z155" s="20" t="str" cm="1">
        <f t="array" ref="Z155">_xlfn.IFS(Y155=0,"No evidenciado",Y155=1,"Novato",Y155=2,"Principiante avanzado",Y155=3,"Competente",Y155=4,"Proficiente",Y155=5,"Master")</f>
        <v>Competente</v>
      </c>
      <c r="AA155" s="20">
        <v>3</v>
      </c>
      <c r="AB155" s="20" t="str" cm="1">
        <f t="array" ref="AB155">_xlfn.IFS(AA155=0,"No evidenciado",AA155=1,"Novato",AA155=2,"Principiante avanzado",AA155=3,"Competente",AA155=4,"Proficiente",AA155=5,"Master")</f>
        <v>Competente</v>
      </c>
      <c r="AC155" s="20">
        <v>2</v>
      </c>
      <c r="AD155" s="20" t="str" cm="1">
        <f t="array" ref="AD155">_xlfn.IFS(AC155=0,"Prenovato",AC155=1,"Novato",AC155=2,"Principiante avanzado",AC155=3,"Competente",AC155=4,"Proficiente",AC155=5,"Master")</f>
        <v>Principiante avanzado</v>
      </c>
      <c r="AE155" s="20" t="str">
        <f t="shared" si="19"/>
        <v>EVALUACIÓN</v>
      </c>
    </row>
    <row r="156" spans="1:31" x14ac:dyDescent="0.25">
      <c r="A156" t="s">
        <v>198</v>
      </c>
      <c r="B156" t="s">
        <v>201</v>
      </c>
      <c r="C156" t="s">
        <v>188</v>
      </c>
      <c r="D156" t="s">
        <v>204</v>
      </c>
      <c r="E156" t="s">
        <v>213</v>
      </c>
      <c r="F156" t="s">
        <v>228</v>
      </c>
      <c r="G156" t="s">
        <v>244</v>
      </c>
      <c r="H156" s="4">
        <v>44439</v>
      </c>
      <c r="I156" s="1">
        <f t="shared" ca="1" si="15"/>
        <v>21</v>
      </c>
      <c r="J156" s="1" t="str">
        <f t="shared" ca="1" si="16"/>
        <v>3. Mayor a 6 meses</v>
      </c>
      <c r="K156" t="str">
        <f t="shared" si="17"/>
        <v>NO</v>
      </c>
      <c r="L156" t="s">
        <v>189</v>
      </c>
      <c r="M156" t="s">
        <v>253</v>
      </c>
      <c r="N156" t="s">
        <v>31</v>
      </c>
      <c r="O156" t="s">
        <v>31</v>
      </c>
      <c r="P156" t="str">
        <f t="shared" si="18"/>
        <v>RICHARD MIGUEL APAZA AGUEROFrameworks de arquitectura empresarialEVALUACIÓN</v>
      </c>
      <c r="Q156" t="str">
        <f>BASE[[#This Row],[NombresCalificado]]&amp;BASE[[#This Row],[TipoEvaluacion]]</f>
        <v>RICHARD MIGUEL APAZA AGUEROEVALUACIÓN</v>
      </c>
      <c r="R156">
        <v>3</v>
      </c>
      <c r="S156" t="s">
        <v>5</v>
      </c>
      <c r="T156" t="s">
        <v>21</v>
      </c>
      <c r="U156" s="20">
        <v>2</v>
      </c>
      <c r="V156" s="20" t="str" cm="1">
        <f t="array" ref="V156">_xlfn.IFS(U156=0,"Prenovato",U156=1,"Novato",U156=2,"Principiante avanzado",U156=3,"Competente",U156=4,"Proficiente",U156=5,"Master")</f>
        <v>Principiante avanzado</v>
      </c>
      <c r="W156" s="20">
        <v>3</v>
      </c>
      <c r="X156" s="20" t="str" cm="1">
        <f t="array" ref="X156">_xlfn.IFS(W156=0,"No evidenciado",W156=1,"Novato",W156=2,"Principiante avanzado",W156=3,"Competente",W156=4,"Proficiente",W156=5,"Master")</f>
        <v>Competente</v>
      </c>
      <c r="Y156" s="20">
        <v>3</v>
      </c>
      <c r="Z156" s="20" t="str" cm="1">
        <f t="array" ref="Z156">_xlfn.IFS(Y156=0,"No evidenciado",Y156=1,"Novato",Y156=2,"Principiante avanzado",Y156=3,"Competente",Y156=4,"Proficiente",Y156=5,"Master")</f>
        <v>Competente</v>
      </c>
      <c r="AA156" s="20">
        <v>3</v>
      </c>
      <c r="AB156" s="20" t="str" cm="1">
        <f t="array" ref="AB156">_xlfn.IFS(AA156=0,"No evidenciado",AA156=1,"Novato",AA156=2,"Principiante avanzado",AA156=3,"Competente",AA156=4,"Proficiente",AA156=5,"Master")</f>
        <v>Competente</v>
      </c>
      <c r="AC156" s="20">
        <v>2</v>
      </c>
      <c r="AD156" s="20" t="str" cm="1">
        <f t="array" ref="AD156">_xlfn.IFS(AC156=0,"Prenovato",AC156=1,"Novato",AC156=2,"Principiante avanzado",AC156=3,"Competente",AC156=4,"Proficiente",AC156=5,"Master")</f>
        <v>Principiante avanzado</v>
      </c>
      <c r="AE156" s="20" t="str">
        <f t="shared" si="19"/>
        <v>EVALUACIÓN</v>
      </c>
    </row>
    <row r="157" spans="1:31" x14ac:dyDescent="0.25">
      <c r="A157" t="s">
        <v>198</v>
      </c>
      <c r="B157" t="s">
        <v>201</v>
      </c>
      <c r="C157" t="s">
        <v>188</v>
      </c>
      <c r="D157" t="s">
        <v>204</v>
      </c>
      <c r="E157" t="s">
        <v>213</v>
      </c>
      <c r="F157" t="s">
        <v>228</v>
      </c>
      <c r="G157" t="s">
        <v>244</v>
      </c>
      <c r="H157" s="4">
        <v>44439</v>
      </c>
      <c r="I157" s="1">
        <f t="shared" ca="1" si="15"/>
        <v>21</v>
      </c>
      <c r="J157" s="1" t="str">
        <f t="shared" ca="1" si="16"/>
        <v>3. Mayor a 6 meses</v>
      </c>
      <c r="K157" t="str">
        <f t="shared" si="17"/>
        <v>NO</v>
      </c>
      <c r="L157" t="s">
        <v>189</v>
      </c>
      <c r="M157" t="s">
        <v>265</v>
      </c>
      <c r="N157" t="s">
        <v>191</v>
      </c>
      <c r="O157" t="s">
        <v>191</v>
      </c>
      <c r="P157" t="str">
        <f t="shared" si="18"/>
        <v>RICHARD MIGUEL APAZA AGUEROPrincipios de seguridadEVALUACIÓN</v>
      </c>
      <c r="Q157" t="str">
        <f>BASE[[#This Row],[NombresCalificado]]&amp;BASE[[#This Row],[TipoEvaluacion]]</f>
        <v>RICHARD MIGUEL APAZA AGUEROEVALUACIÓN</v>
      </c>
      <c r="R157">
        <v>3</v>
      </c>
      <c r="S157" t="s">
        <v>5</v>
      </c>
      <c r="T157" t="s">
        <v>21</v>
      </c>
      <c r="U157" s="20">
        <v>2</v>
      </c>
      <c r="V157" s="20" t="str" cm="1">
        <f t="array" ref="V157">_xlfn.IFS(U157=0,"Prenovato",U157=1,"Novato",U157=2,"Principiante avanzado",U157=3,"Competente",U157=4,"Proficiente",U157=5,"Master")</f>
        <v>Principiante avanzado</v>
      </c>
      <c r="W157" s="20">
        <v>3</v>
      </c>
      <c r="X157" s="20" t="str" cm="1">
        <f t="array" ref="X157">_xlfn.IFS(W157=0,"No evidenciado",W157=1,"Novato",W157=2,"Principiante avanzado",W157=3,"Competente",W157=4,"Proficiente",W157=5,"Master")</f>
        <v>Competente</v>
      </c>
      <c r="Y157" s="20">
        <v>3</v>
      </c>
      <c r="Z157" s="20" t="str" cm="1">
        <f t="array" ref="Z157">_xlfn.IFS(Y157=0,"No evidenciado",Y157=1,"Novato",Y157=2,"Principiante avanzado",Y157=3,"Competente",Y157=4,"Proficiente",Y157=5,"Master")</f>
        <v>Competente</v>
      </c>
      <c r="AA157" s="20">
        <v>3</v>
      </c>
      <c r="AB157" s="20" t="str" cm="1">
        <f t="array" ref="AB157">_xlfn.IFS(AA157=0,"No evidenciado",AA157=1,"Novato",AA157=2,"Principiante avanzado",AA157=3,"Competente",AA157=4,"Proficiente",AA157=5,"Master")</f>
        <v>Competente</v>
      </c>
      <c r="AC157" s="20">
        <v>2</v>
      </c>
      <c r="AD157" s="20" t="str" cm="1">
        <f t="array" ref="AD157">_xlfn.IFS(AC157=0,"Prenovato",AC157=1,"Novato",AC157=2,"Principiante avanzado",AC157=3,"Competente",AC157=4,"Proficiente",AC157=5,"Master")</f>
        <v>Principiante avanzado</v>
      </c>
      <c r="AE157" s="20" t="str">
        <f t="shared" si="19"/>
        <v>EVALUACIÓN</v>
      </c>
    </row>
    <row r="158" spans="1:31" x14ac:dyDescent="0.25">
      <c r="A158" t="s">
        <v>198</v>
      </c>
      <c r="B158" t="s">
        <v>201</v>
      </c>
      <c r="C158" t="s">
        <v>188</v>
      </c>
      <c r="D158" t="s">
        <v>204</v>
      </c>
      <c r="E158" t="s">
        <v>213</v>
      </c>
      <c r="F158" t="s">
        <v>228</v>
      </c>
      <c r="G158" t="s">
        <v>244</v>
      </c>
      <c r="H158" s="4">
        <v>44439</v>
      </c>
      <c r="I158" s="1">
        <f t="shared" ca="1" si="15"/>
        <v>21</v>
      </c>
      <c r="J158" s="1" t="str">
        <f t="shared" ca="1" si="16"/>
        <v>3. Mayor a 6 meses</v>
      </c>
      <c r="K158" t="str">
        <f t="shared" si="17"/>
        <v>NO</v>
      </c>
      <c r="L158" t="s">
        <v>189</v>
      </c>
      <c r="M158" t="s">
        <v>254</v>
      </c>
      <c r="N158" t="s">
        <v>31</v>
      </c>
      <c r="O158" t="s">
        <v>31</v>
      </c>
      <c r="P158" t="str">
        <f t="shared" si="18"/>
        <v>RICHARD MIGUEL APAZA AGUEROModelos BancariosEVALUACIÓN</v>
      </c>
      <c r="Q158" t="str">
        <f>BASE[[#This Row],[NombresCalificado]]&amp;BASE[[#This Row],[TipoEvaluacion]]</f>
        <v>RICHARD MIGUEL APAZA AGUEROEVALUACIÓN</v>
      </c>
      <c r="R158">
        <v>3</v>
      </c>
      <c r="S158" t="s">
        <v>5</v>
      </c>
      <c r="T158" t="s">
        <v>21</v>
      </c>
      <c r="U158" s="20">
        <v>2</v>
      </c>
      <c r="V158" s="20" t="str" cm="1">
        <f t="array" ref="V158">_xlfn.IFS(U158=0,"Prenovato",U158=1,"Novato",U158=2,"Principiante avanzado",U158=3,"Competente",U158=4,"Proficiente",U158=5,"Master")</f>
        <v>Principiante avanzado</v>
      </c>
      <c r="W158" s="20">
        <v>3</v>
      </c>
      <c r="X158" s="20" t="str" cm="1">
        <f t="array" ref="X158">_xlfn.IFS(W158=0,"No evidenciado",W158=1,"Novato",W158=2,"Principiante avanzado",W158=3,"Competente",W158=4,"Proficiente",W158=5,"Master")</f>
        <v>Competente</v>
      </c>
      <c r="Y158" s="20">
        <v>3</v>
      </c>
      <c r="Z158" s="20" t="str" cm="1">
        <f t="array" ref="Z158">_xlfn.IFS(Y158=0,"No evidenciado",Y158=1,"Novato",Y158=2,"Principiante avanzado",Y158=3,"Competente",Y158=4,"Proficiente",Y158=5,"Master")</f>
        <v>Competente</v>
      </c>
      <c r="AA158" s="20">
        <v>3</v>
      </c>
      <c r="AB158" s="20" t="str" cm="1">
        <f t="array" ref="AB158">_xlfn.IFS(AA158=0,"No evidenciado",AA158=1,"Novato",AA158=2,"Principiante avanzado",AA158=3,"Competente",AA158=4,"Proficiente",AA158=5,"Master")</f>
        <v>Competente</v>
      </c>
      <c r="AC158" s="20">
        <v>2</v>
      </c>
      <c r="AD158" s="20" t="str" cm="1">
        <f t="array" ref="AD158">_xlfn.IFS(AC158=0,"Prenovato",AC158=1,"Novato",AC158=2,"Principiante avanzado",AC158=3,"Competente",AC158=4,"Proficiente",AC158=5,"Master")</f>
        <v>Principiante avanzado</v>
      </c>
      <c r="AE158" s="20" t="str">
        <f t="shared" si="19"/>
        <v>EVALUACIÓN</v>
      </c>
    </row>
    <row r="159" spans="1:31" x14ac:dyDescent="0.25">
      <c r="A159" t="s">
        <v>198</v>
      </c>
      <c r="B159" t="s">
        <v>201</v>
      </c>
      <c r="C159" t="s">
        <v>188</v>
      </c>
      <c r="D159" t="s">
        <v>204</v>
      </c>
      <c r="E159" t="s">
        <v>213</v>
      </c>
      <c r="F159" t="s">
        <v>228</v>
      </c>
      <c r="G159" t="s">
        <v>244</v>
      </c>
      <c r="H159" s="4">
        <v>44439</v>
      </c>
      <c r="I159" s="1">
        <f t="shared" ca="1" si="15"/>
        <v>21</v>
      </c>
      <c r="J159" s="1" t="str">
        <f t="shared" ca="1" si="16"/>
        <v>3. Mayor a 6 meses</v>
      </c>
      <c r="K159" t="str">
        <f t="shared" si="17"/>
        <v>NO</v>
      </c>
      <c r="L159" t="s">
        <v>189</v>
      </c>
      <c r="M159" t="s">
        <v>261</v>
      </c>
      <c r="N159" t="s">
        <v>31</v>
      </c>
      <c r="O159" t="s">
        <v>31</v>
      </c>
      <c r="P159" t="str">
        <f t="shared" si="18"/>
        <v>RICHARD MIGUEL APAZA AGUERONegocio bancarioEVALUACIÓN</v>
      </c>
      <c r="Q159" t="str">
        <f>BASE[[#This Row],[NombresCalificado]]&amp;BASE[[#This Row],[TipoEvaluacion]]</f>
        <v>RICHARD MIGUEL APAZA AGUEROEVALUACIÓN</v>
      </c>
      <c r="R159">
        <v>3</v>
      </c>
      <c r="S159" t="s">
        <v>5</v>
      </c>
      <c r="T159" t="s">
        <v>21</v>
      </c>
      <c r="U159" s="20">
        <v>2</v>
      </c>
      <c r="V159" s="20" t="str" cm="1">
        <f t="array" ref="V159">_xlfn.IFS(U159=0,"Prenovato",U159=1,"Novato",U159=2,"Principiante avanzado",U159=3,"Competente",U159=4,"Proficiente",U159=5,"Master")</f>
        <v>Principiante avanzado</v>
      </c>
      <c r="W159" s="20">
        <v>3</v>
      </c>
      <c r="X159" s="20" t="str" cm="1">
        <f t="array" ref="X159">_xlfn.IFS(W159=0,"No evidenciado",W159=1,"Novato",W159=2,"Principiante avanzado",W159=3,"Competente",W159=4,"Proficiente",W159=5,"Master")</f>
        <v>Competente</v>
      </c>
      <c r="Y159" s="20">
        <v>3</v>
      </c>
      <c r="Z159" s="20" t="str" cm="1">
        <f t="array" ref="Z159">_xlfn.IFS(Y159=0,"No evidenciado",Y159=1,"Novato",Y159=2,"Principiante avanzado",Y159=3,"Competente",Y159=4,"Proficiente",Y159=5,"Master")</f>
        <v>Competente</v>
      </c>
      <c r="AA159" s="20">
        <v>3</v>
      </c>
      <c r="AB159" s="20" t="str" cm="1">
        <f t="array" ref="AB159">_xlfn.IFS(AA159=0,"No evidenciado",AA159=1,"Novato",AA159=2,"Principiante avanzado",AA159=3,"Competente",AA159=4,"Proficiente",AA159=5,"Master")</f>
        <v>Competente</v>
      </c>
      <c r="AC159" s="20">
        <v>2</v>
      </c>
      <c r="AD159" s="20" t="str" cm="1">
        <f t="array" ref="AD159">_xlfn.IFS(AC159=0,"Prenovato",AC159=1,"Novato",AC159=2,"Principiante avanzado",AC159=3,"Competente",AC159=4,"Proficiente",AC159=5,"Master")</f>
        <v>Principiante avanzado</v>
      </c>
      <c r="AE159" s="20" t="str">
        <f t="shared" si="19"/>
        <v>EVALUACIÓN</v>
      </c>
    </row>
    <row r="160" spans="1:31" x14ac:dyDescent="0.25">
      <c r="A160" t="s">
        <v>198</v>
      </c>
      <c r="B160" t="s">
        <v>201</v>
      </c>
      <c r="C160" t="s">
        <v>188</v>
      </c>
      <c r="D160" t="s">
        <v>204</v>
      </c>
      <c r="E160" t="s">
        <v>213</v>
      </c>
      <c r="F160" t="s">
        <v>228</v>
      </c>
      <c r="G160" t="s">
        <v>244</v>
      </c>
      <c r="H160" s="4">
        <v>44439</v>
      </c>
      <c r="I160" s="1">
        <f t="shared" ca="1" si="15"/>
        <v>21</v>
      </c>
      <c r="J160" s="1" t="str">
        <f t="shared" ca="1" si="16"/>
        <v>3. Mayor a 6 meses</v>
      </c>
      <c r="K160" t="str">
        <f t="shared" si="17"/>
        <v>NO</v>
      </c>
      <c r="L160" t="s">
        <v>189</v>
      </c>
      <c r="M160" t="s">
        <v>260</v>
      </c>
      <c r="N160" t="s">
        <v>191</v>
      </c>
      <c r="O160" t="s">
        <v>191</v>
      </c>
      <c r="P160" t="str">
        <f t="shared" si="18"/>
        <v>RICHARD MIGUEL APAZA AGUEROEvolución ágil de productos digitalesEVALUACIÓN</v>
      </c>
      <c r="Q160" t="str">
        <f>BASE[[#This Row],[NombresCalificado]]&amp;BASE[[#This Row],[TipoEvaluacion]]</f>
        <v>RICHARD MIGUEL APAZA AGUEROEVALUACIÓN</v>
      </c>
      <c r="R160">
        <v>3</v>
      </c>
      <c r="S160" t="s">
        <v>5</v>
      </c>
      <c r="T160" t="s">
        <v>21</v>
      </c>
      <c r="U160" s="20">
        <v>2</v>
      </c>
      <c r="V160" s="20" t="str" cm="1">
        <f t="array" ref="V160">_xlfn.IFS(U160=0,"Prenovato",U160=1,"Novato",U160=2,"Principiante avanzado",U160=3,"Competente",U160=4,"Proficiente",U160=5,"Master")</f>
        <v>Principiante avanzado</v>
      </c>
      <c r="W160" s="20">
        <v>3</v>
      </c>
      <c r="X160" s="20" t="str" cm="1">
        <f t="array" ref="X160">_xlfn.IFS(W160=0,"No evidenciado",W160=1,"Novato",W160=2,"Principiante avanzado",W160=3,"Competente",W160=4,"Proficiente",W160=5,"Master")</f>
        <v>Competente</v>
      </c>
      <c r="Y160" s="20">
        <v>3</v>
      </c>
      <c r="Z160" s="20" t="str" cm="1">
        <f t="array" ref="Z160">_xlfn.IFS(Y160=0,"No evidenciado",Y160=1,"Novato",Y160=2,"Principiante avanzado",Y160=3,"Competente",Y160=4,"Proficiente",Y160=5,"Master")</f>
        <v>Competente</v>
      </c>
      <c r="AA160" s="20">
        <v>3</v>
      </c>
      <c r="AB160" s="20" t="str" cm="1">
        <f t="array" ref="AB160">_xlfn.IFS(AA160=0,"No evidenciado",AA160=1,"Novato",AA160=2,"Principiante avanzado",AA160=3,"Competente",AA160=4,"Proficiente",AA160=5,"Master")</f>
        <v>Competente</v>
      </c>
      <c r="AC160" s="20">
        <v>2</v>
      </c>
      <c r="AD160" s="20" t="str" cm="1">
        <f t="array" ref="AD160">_xlfn.IFS(AC160=0,"Prenovato",AC160=1,"Novato",AC160=2,"Principiante avanzado",AC160=3,"Competente",AC160=4,"Proficiente",AC160=5,"Master")</f>
        <v>Principiante avanzado</v>
      </c>
      <c r="AE160" s="20" t="str">
        <f t="shared" si="19"/>
        <v>EVALUACIÓN</v>
      </c>
    </row>
    <row r="161" spans="1:31" x14ac:dyDescent="0.25">
      <c r="A161" t="s">
        <v>198</v>
      </c>
      <c r="B161" t="s">
        <v>201</v>
      </c>
      <c r="C161" t="s">
        <v>188</v>
      </c>
      <c r="D161" t="s">
        <v>204</v>
      </c>
      <c r="E161" t="s">
        <v>213</v>
      </c>
      <c r="F161" t="s">
        <v>228</v>
      </c>
      <c r="G161" t="s">
        <v>244</v>
      </c>
      <c r="H161" s="4">
        <v>44439</v>
      </c>
      <c r="I161" s="1">
        <f t="shared" ca="1" si="15"/>
        <v>21</v>
      </c>
      <c r="J161" s="1" t="str">
        <f t="shared" ca="1" si="16"/>
        <v>3. Mayor a 6 meses</v>
      </c>
      <c r="K161" t="str">
        <f t="shared" si="17"/>
        <v>NO</v>
      </c>
      <c r="L161" t="s">
        <v>189</v>
      </c>
      <c r="M161" t="s">
        <v>262</v>
      </c>
      <c r="N161" t="s">
        <v>191</v>
      </c>
      <c r="O161" t="s">
        <v>191</v>
      </c>
      <c r="P161" t="str">
        <f t="shared" si="18"/>
        <v>RICHARD MIGUEL APAZA AGUEROComplianceEVALUACIÓN</v>
      </c>
      <c r="Q161" t="str">
        <f>BASE[[#This Row],[NombresCalificado]]&amp;BASE[[#This Row],[TipoEvaluacion]]</f>
        <v>RICHARD MIGUEL APAZA AGUEROEVALUACIÓN</v>
      </c>
      <c r="R161">
        <v>2</v>
      </c>
      <c r="S161" t="s">
        <v>4</v>
      </c>
      <c r="T161" t="s">
        <v>21</v>
      </c>
      <c r="U161" s="20">
        <v>2</v>
      </c>
      <c r="V161" s="20" t="str" cm="1">
        <f t="array" ref="V161">_xlfn.IFS(U161=0,"Prenovato",U161=1,"Novato",U161=2,"Principiante avanzado",U161=3,"Competente",U161=4,"Proficiente",U161=5,"Master")</f>
        <v>Principiante avanzado</v>
      </c>
      <c r="W161" s="20">
        <v>3</v>
      </c>
      <c r="X161" s="20" t="str" cm="1">
        <f t="array" ref="X161">_xlfn.IFS(W161=0,"No evidenciado",W161=1,"Novato",W161=2,"Principiante avanzado",W161=3,"Competente",W161=4,"Proficiente",W161=5,"Master")</f>
        <v>Competente</v>
      </c>
      <c r="Y161" s="20">
        <v>3</v>
      </c>
      <c r="Z161" s="20" t="str" cm="1">
        <f t="array" ref="Z161">_xlfn.IFS(Y161=0,"No evidenciado",Y161=1,"Novato",Y161=2,"Principiante avanzado",Y161=3,"Competente",Y161=4,"Proficiente",Y161=5,"Master")</f>
        <v>Competente</v>
      </c>
      <c r="AA161" s="20">
        <v>3</v>
      </c>
      <c r="AB161" s="20" t="str" cm="1">
        <f t="array" ref="AB161">_xlfn.IFS(AA161=0,"No evidenciado",AA161=1,"Novato",AA161=2,"Principiante avanzado",AA161=3,"Competente",AA161=4,"Proficiente",AA161=5,"Master")</f>
        <v>Competente</v>
      </c>
      <c r="AC161" s="20">
        <v>2</v>
      </c>
      <c r="AD161" s="20" t="str" cm="1">
        <f t="array" ref="AD161">_xlfn.IFS(AC161=0,"Prenovato",AC161=1,"Novato",AC161=2,"Principiante avanzado",AC161=3,"Competente",AC161=4,"Proficiente",AC161=5,"Master")</f>
        <v>Principiante avanzado</v>
      </c>
      <c r="AE161" s="20" t="str">
        <f t="shared" si="19"/>
        <v>EVALUACIÓN</v>
      </c>
    </row>
    <row r="162" spans="1:31" x14ac:dyDescent="0.25">
      <c r="A162" t="s">
        <v>198</v>
      </c>
      <c r="B162" t="s">
        <v>201</v>
      </c>
      <c r="C162" t="s">
        <v>188</v>
      </c>
      <c r="D162" t="s">
        <v>204</v>
      </c>
      <c r="E162" t="s">
        <v>213</v>
      </c>
      <c r="F162" t="s">
        <v>228</v>
      </c>
      <c r="G162" t="s">
        <v>244</v>
      </c>
      <c r="H162" s="4">
        <v>44439</v>
      </c>
      <c r="I162" s="1">
        <f t="shared" ca="1" si="15"/>
        <v>21</v>
      </c>
      <c r="J162" s="1" t="str">
        <f t="shared" ca="1" si="16"/>
        <v>3. Mayor a 6 meses</v>
      </c>
      <c r="K162" t="str">
        <f t="shared" si="17"/>
        <v>NO</v>
      </c>
      <c r="L162" t="s">
        <v>189</v>
      </c>
      <c r="M162" t="s">
        <v>263</v>
      </c>
      <c r="N162" t="s">
        <v>191</v>
      </c>
      <c r="O162" t="s">
        <v>191</v>
      </c>
      <c r="P162" t="str">
        <f t="shared" si="18"/>
        <v>RICHARD MIGUEL APAZA AGUEROGestión de cambiosEVALUACIÓN</v>
      </c>
      <c r="Q162" t="str">
        <f>BASE[[#This Row],[NombresCalificado]]&amp;BASE[[#This Row],[TipoEvaluacion]]</f>
        <v>RICHARD MIGUEL APAZA AGUEROEVALUACIÓN</v>
      </c>
      <c r="R162">
        <v>1</v>
      </c>
      <c r="S162" t="s">
        <v>6</v>
      </c>
      <c r="T162" t="s">
        <v>21</v>
      </c>
      <c r="U162" s="20">
        <v>2</v>
      </c>
      <c r="V162" s="20" t="str" cm="1">
        <f t="array" ref="V162">_xlfn.IFS(U162=0,"Prenovato",U162=1,"Novato",U162=2,"Principiante avanzado",U162=3,"Competente",U162=4,"Proficiente",U162=5,"Master")</f>
        <v>Principiante avanzado</v>
      </c>
      <c r="W162" s="20">
        <v>3</v>
      </c>
      <c r="X162" s="20" t="str" cm="1">
        <f t="array" ref="X162">_xlfn.IFS(W162=0,"No evidenciado",W162=1,"Novato",W162=2,"Principiante avanzado",W162=3,"Competente",W162=4,"Proficiente",W162=5,"Master")</f>
        <v>Competente</v>
      </c>
      <c r="Y162" s="20">
        <v>3</v>
      </c>
      <c r="Z162" s="20" t="str" cm="1">
        <f t="array" ref="Z162">_xlfn.IFS(Y162=0,"No evidenciado",Y162=1,"Novato",Y162=2,"Principiante avanzado",Y162=3,"Competente",Y162=4,"Proficiente",Y162=5,"Master")</f>
        <v>Competente</v>
      </c>
      <c r="AA162" s="20">
        <v>3</v>
      </c>
      <c r="AB162" s="20" t="str" cm="1">
        <f t="array" ref="AB162">_xlfn.IFS(AA162=0,"No evidenciado",AA162=1,"Novato",AA162=2,"Principiante avanzado",AA162=3,"Competente",AA162=4,"Proficiente",AA162=5,"Master")</f>
        <v>Competente</v>
      </c>
      <c r="AC162" s="20">
        <v>2</v>
      </c>
      <c r="AD162" s="20" t="str" cm="1">
        <f t="array" ref="AD162">_xlfn.IFS(AC162=0,"Prenovato",AC162=1,"Novato",AC162=2,"Principiante avanzado",AC162=3,"Competente",AC162=4,"Proficiente",AC162=5,"Master")</f>
        <v>Principiante avanzado</v>
      </c>
      <c r="AE162" s="20" t="str">
        <f t="shared" si="19"/>
        <v>EVALUACIÓN</v>
      </c>
    </row>
    <row r="163" spans="1:31" x14ac:dyDescent="0.25">
      <c r="A163" t="s">
        <v>198</v>
      </c>
      <c r="B163" t="s">
        <v>201</v>
      </c>
      <c r="C163" t="s">
        <v>188</v>
      </c>
      <c r="D163" t="s">
        <v>204</v>
      </c>
      <c r="E163" t="s">
        <v>213</v>
      </c>
      <c r="F163" t="s">
        <v>228</v>
      </c>
      <c r="G163" t="s">
        <v>244</v>
      </c>
      <c r="H163" s="4">
        <v>44439</v>
      </c>
      <c r="I163" s="1">
        <f t="shared" ca="1" si="15"/>
        <v>21</v>
      </c>
      <c r="J163" s="1" t="str">
        <f t="shared" ca="1" si="16"/>
        <v>3. Mayor a 6 meses</v>
      </c>
      <c r="K163" t="str">
        <f t="shared" si="17"/>
        <v>NO</v>
      </c>
      <c r="L163" t="s">
        <v>189</v>
      </c>
      <c r="M163" t="s">
        <v>267</v>
      </c>
      <c r="N163" t="s">
        <v>190</v>
      </c>
      <c r="O163" t="s">
        <v>191</v>
      </c>
      <c r="P163" t="str">
        <f t="shared" si="18"/>
        <v>RICHARD MIGUEL APAZA AGUEROStory TellingEVALUACIÓN</v>
      </c>
      <c r="Q163" t="str">
        <f>BASE[[#This Row],[NombresCalificado]]&amp;BASE[[#This Row],[TipoEvaluacion]]</f>
        <v>RICHARD MIGUEL APAZA AGUEROEVALUACIÓN</v>
      </c>
      <c r="R163">
        <v>2</v>
      </c>
      <c r="S163" t="s">
        <v>4</v>
      </c>
      <c r="T163" t="s">
        <v>21</v>
      </c>
      <c r="U163" s="20">
        <v>2</v>
      </c>
      <c r="V163" s="20" t="str" cm="1">
        <f t="array" ref="V163">_xlfn.IFS(U163=0,"Prenovato",U163=1,"Novato",U163=2,"Principiante avanzado",U163=3,"Competente",U163=4,"Proficiente",U163=5,"Master")</f>
        <v>Principiante avanzado</v>
      </c>
      <c r="W163" s="20">
        <v>3</v>
      </c>
      <c r="X163" s="20" t="str" cm="1">
        <f t="array" ref="X163">_xlfn.IFS(W163=0,"No evidenciado",W163=1,"Novato",W163=2,"Principiante avanzado",W163=3,"Competente",W163=4,"Proficiente",W163=5,"Master")</f>
        <v>Competente</v>
      </c>
      <c r="Y163" s="20">
        <v>3</v>
      </c>
      <c r="Z163" s="20" t="str" cm="1">
        <f t="array" ref="Z163">_xlfn.IFS(Y163=0,"No evidenciado",Y163=1,"Novato",Y163=2,"Principiante avanzado",Y163=3,"Competente",Y163=4,"Proficiente",Y163=5,"Master")</f>
        <v>Competente</v>
      </c>
      <c r="AA163" s="20">
        <v>3</v>
      </c>
      <c r="AB163" s="20" t="str" cm="1">
        <f t="array" ref="AB163">_xlfn.IFS(AA163=0,"No evidenciado",AA163=1,"Novato",AA163=2,"Principiante avanzado",AA163=3,"Competente",AA163=4,"Proficiente",AA163=5,"Master")</f>
        <v>Competente</v>
      </c>
      <c r="AC163" s="20">
        <v>2</v>
      </c>
      <c r="AD163" s="20" t="str" cm="1">
        <f t="array" ref="AD163">_xlfn.IFS(AC163=0,"Prenovato",AC163=1,"Novato",AC163=2,"Principiante avanzado",AC163=3,"Competente",AC163=4,"Proficiente",AC163=5,"Master")</f>
        <v>Principiante avanzado</v>
      </c>
      <c r="AE163" s="20" t="str">
        <f t="shared" si="19"/>
        <v>EVALUACIÓN</v>
      </c>
    </row>
    <row r="164" spans="1:31" x14ac:dyDescent="0.25">
      <c r="A164" t="s">
        <v>198</v>
      </c>
      <c r="B164" t="s">
        <v>201</v>
      </c>
      <c r="C164" t="s">
        <v>188</v>
      </c>
      <c r="D164" t="s">
        <v>204</v>
      </c>
      <c r="E164" t="s">
        <v>213</v>
      </c>
      <c r="F164" t="s">
        <v>228</v>
      </c>
      <c r="G164" t="s">
        <v>244</v>
      </c>
      <c r="H164" s="4">
        <v>44439</v>
      </c>
      <c r="I164" s="1">
        <f t="shared" ca="1" si="15"/>
        <v>21</v>
      </c>
      <c r="J164" s="1" t="str">
        <f t="shared" ca="1" si="16"/>
        <v>3. Mayor a 6 meses</v>
      </c>
      <c r="K164" t="str">
        <f t="shared" si="17"/>
        <v>NO</v>
      </c>
      <c r="L164" t="s">
        <v>189</v>
      </c>
      <c r="M164" t="s">
        <v>264</v>
      </c>
      <c r="N164" t="s">
        <v>190</v>
      </c>
      <c r="O164" t="s">
        <v>191</v>
      </c>
      <c r="P164" t="str">
        <f t="shared" si="18"/>
        <v>RICHARD MIGUEL APAZA AGUEROCustomer ExperienceEVALUACIÓN</v>
      </c>
      <c r="Q164" t="str">
        <f>BASE[[#This Row],[NombresCalificado]]&amp;BASE[[#This Row],[TipoEvaluacion]]</f>
        <v>RICHARD MIGUEL APAZA AGUEROEVALUACIÓN</v>
      </c>
      <c r="R164">
        <v>2</v>
      </c>
      <c r="S164" t="s">
        <v>4</v>
      </c>
      <c r="T164" t="s">
        <v>21</v>
      </c>
      <c r="U164" s="20">
        <v>2</v>
      </c>
      <c r="V164" s="20" t="str" cm="1">
        <f t="array" ref="V164">_xlfn.IFS(U164=0,"Prenovato",U164=1,"Novato",U164=2,"Principiante avanzado",U164=3,"Competente",U164=4,"Proficiente",U164=5,"Master")</f>
        <v>Principiante avanzado</v>
      </c>
      <c r="W164" s="20">
        <v>3</v>
      </c>
      <c r="X164" s="20" t="str" cm="1">
        <f t="array" ref="X164">_xlfn.IFS(W164=0,"No evidenciado",W164=1,"Novato",W164=2,"Principiante avanzado",W164=3,"Competente",W164=4,"Proficiente",W164=5,"Master")</f>
        <v>Competente</v>
      </c>
      <c r="Y164" s="20">
        <v>3</v>
      </c>
      <c r="Z164" s="20" t="str" cm="1">
        <f t="array" ref="Z164">_xlfn.IFS(Y164=0,"No evidenciado",Y164=1,"Novato",Y164=2,"Principiante avanzado",Y164=3,"Competente",Y164=4,"Proficiente",Y164=5,"Master")</f>
        <v>Competente</v>
      </c>
      <c r="AA164" s="20">
        <v>3</v>
      </c>
      <c r="AB164" s="20" t="str" cm="1">
        <f t="array" ref="AB164">_xlfn.IFS(AA164=0,"No evidenciado",AA164=1,"Novato",AA164=2,"Principiante avanzado",AA164=3,"Competente",AA164=4,"Proficiente",AA164=5,"Master")</f>
        <v>Competente</v>
      </c>
      <c r="AC164" s="20">
        <v>2</v>
      </c>
      <c r="AD164" s="20" t="str" cm="1">
        <f t="array" ref="AD164">_xlfn.IFS(AC164=0,"Prenovato",AC164=1,"Novato",AC164=2,"Principiante avanzado",AC164=3,"Competente",AC164=4,"Proficiente",AC164=5,"Master")</f>
        <v>Principiante avanzado</v>
      </c>
      <c r="AE164" s="20" t="str">
        <f t="shared" si="19"/>
        <v>EVALUACIÓN</v>
      </c>
    </row>
    <row r="165" spans="1:31" x14ac:dyDescent="0.25">
      <c r="A165" t="s">
        <v>198</v>
      </c>
      <c r="B165" t="s">
        <v>201</v>
      </c>
      <c r="C165" t="s">
        <v>188</v>
      </c>
      <c r="D165" t="s">
        <v>204</v>
      </c>
      <c r="E165" t="s">
        <v>213</v>
      </c>
      <c r="F165" t="s">
        <v>228</v>
      </c>
      <c r="G165" t="s">
        <v>244</v>
      </c>
      <c r="H165" s="4">
        <v>44439</v>
      </c>
      <c r="I165" s="1">
        <f t="shared" ca="1" si="15"/>
        <v>21</v>
      </c>
      <c r="J165" s="1" t="str">
        <f t="shared" ca="1" si="16"/>
        <v>3. Mayor a 6 meses</v>
      </c>
      <c r="K165" t="str">
        <f t="shared" si="17"/>
        <v>NO</v>
      </c>
      <c r="L165" t="s">
        <v>189</v>
      </c>
      <c r="M165" t="s">
        <v>266</v>
      </c>
      <c r="N165" t="s">
        <v>31</v>
      </c>
      <c r="O165" t="s">
        <v>31</v>
      </c>
      <c r="P165" t="str">
        <f t="shared" si="18"/>
        <v>RICHARD MIGUEL APAZA AGUEROInnovaciónEVALUACIÓN</v>
      </c>
      <c r="Q165" t="str">
        <f>BASE[[#This Row],[NombresCalificado]]&amp;BASE[[#This Row],[TipoEvaluacion]]</f>
        <v>RICHARD MIGUEL APAZA AGUEROEVALUACIÓN</v>
      </c>
      <c r="R165">
        <v>2</v>
      </c>
      <c r="S165" t="s">
        <v>4</v>
      </c>
      <c r="T165" t="s">
        <v>21</v>
      </c>
      <c r="U165" s="20">
        <v>2</v>
      </c>
      <c r="V165" s="20" t="str" cm="1">
        <f t="array" ref="V165">_xlfn.IFS(U165=0,"Prenovato",U165=1,"Novato",U165=2,"Principiante avanzado",U165=3,"Competente",U165=4,"Proficiente",U165=5,"Master")</f>
        <v>Principiante avanzado</v>
      </c>
      <c r="W165" s="20">
        <v>3</v>
      </c>
      <c r="X165" s="20" t="str" cm="1">
        <f t="array" ref="X165">_xlfn.IFS(W165=0,"No evidenciado",W165=1,"Novato",W165=2,"Principiante avanzado",W165=3,"Competente",W165=4,"Proficiente",W165=5,"Master")</f>
        <v>Competente</v>
      </c>
      <c r="Y165" s="20">
        <v>3</v>
      </c>
      <c r="Z165" s="20" t="str" cm="1">
        <f t="array" ref="Z165">_xlfn.IFS(Y165=0,"No evidenciado",Y165=1,"Novato",Y165=2,"Principiante avanzado",Y165=3,"Competente",Y165=4,"Proficiente",Y165=5,"Master")</f>
        <v>Competente</v>
      </c>
      <c r="AA165" s="20">
        <v>3</v>
      </c>
      <c r="AB165" s="20" t="str" cm="1">
        <f t="array" ref="AB165">_xlfn.IFS(AA165=0,"No evidenciado",AA165=1,"Novato",AA165=2,"Principiante avanzado",AA165=3,"Competente",AA165=4,"Proficiente",AA165=5,"Master")</f>
        <v>Competente</v>
      </c>
      <c r="AC165" s="20">
        <v>2</v>
      </c>
      <c r="AD165" s="20" t="str" cm="1">
        <f t="array" ref="AD165">_xlfn.IFS(AC165=0,"Prenovato",AC165=1,"Novato",AC165=2,"Principiante avanzado",AC165=3,"Competente",AC165=4,"Proficiente",AC165=5,"Master")</f>
        <v>Principiante avanzado</v>
      </c>
      <c r="AE165" s="20" t="str">
        <f t="shared" si="19"/>
        <v>EVALUACIÓN</v>
      </c>
    </row>
    <row r="166" spans="1:31" x14ac:dyDescent="0.25">
      <c r="A166" t="s">
        <v>198</v>
      </c>
      <c r="B166" t="s">
        <v>201</v>
      </c>
      <c r="C166" t="s">
        <v>188</v>
      </c>
      <c r="D166" t="s">
        <v>204</v>
      </c>
      <c r="E166" t="s">
        <v>213</v>
      </c>
      <c r="F166" t="s">
        <v>228</v>
      </c>
      <c r="G166" t="s">
        <v>244</v>
      </c>
      <c r="H166" s="4">
        <v>44439</v>
      </c>
      <c r="I166" s="1">
        <f t="shared" ca="1" si="15"/>
        <v>21</v>
      </c>
      <c r="J166" s="1" t="str">
        <f t="shared" ca="1" si="16"/>
        <v>3. Mayor a 6 meses</v>
      </c>
      <c r="K166" t="str">
        <f t="shared" si="17"/>
        <v>NO</v>
      </c>
      <c r="L166" t="s">
        <v>189</v>
      </c>
      <c r="M166" t="s">
        <v>268</v>
      </c>
      <c r="N166" t="s">
        <v>190</v>
      </c>
      <c r="O166" t="s">
        <v>191</v>
      </c>
      <c r="P166" t="str">
        <f t="shared" si="18"/>
        <v>RICHARD MIGUEL APAZA AGUEROCaptura de valorEVALUACIÓN</v>
      </c>
      <c r="Q166" t="str">
        <f>BASE[[#This Row],[NombresCalificado]]&amp;BASE[[#This Row],[TipoEvaluacion]]</f>
        <v>RICHARD MIGUEL APAZA AGUEROEVALUACIÓN</v>
      </c>
      <c r="R166">
        <v>2</v>
      </c>
      <c r="S166" t="s">
        <v>4</v>
      </c>
      <c r="T166" t="s">
        <v>21</v>
      </c>
      <c r="U166" s="20">
        <v>2</v>
      </c>
      <c r="V166" s="20" t="str" cm="1">
        <f t="array" ref="V166">_xlfn.IFS(U166=0,"Prenovato",U166=1,"Novato",U166=2,"Principiante avanzado",U166=3,"Competente",U166=4,"Proficiente",U166=5,"Master")</f>
        <v>Principiante avanzado</v>
      </c>
      <c r="W166" s="20">
        <v>3</v>
      </c>
      <c r="X166" s="20" t="str" cm="1">
        <f t="array" ref="X166">_xlfn.IFS(W166=0,"No evidenciado",W166=1,"Novato",W166=2,"Principiante avanzado",W166=3,"Competente",W166=4,"Proficiente",W166=5,"Master")</f>
        <v>Competente</v>
      </c>
      <c r="Y166" s="20">
        <v>3</v>
      </c>
      <c r="Z166" s="20" t="str" cm="1">
        <f t="array" ref="Z166">_xlfn.IFS(Y166=0,"No evidenciado",Y166=1,"Novato",Y166=2,"Principiante avanzado",Y166=3,"Competente",Y166=4,"Proficiente",Y166=5,"Master")</f>
        <v>Competente</v>
      </c>
      <c r="AA166" s="20">
        <v>3</v>
      </c>
      <c r="AB166" s="20" t="str" cm="1">
        <f t="array" ref="AB166">_xlfn.IFS(AA166=0,"No evidenciado",AA166=1,"Novato",AA166=2,"Principiante avanzado",AA166=3,"Competente",AA166=4,"Proficiente",AA166=5,"Master")</f>
        <v>Competente</v>
      </c>
      <c r="AC166" s="20">
        <v>2</v>
      </c>
      <c r="AD166" s="20" t="str" cm="1">
        <f t="array" ref="AD166">_xlfn.IFS(AC166=0,"Prenovato",AC166=1,"Novato",AC166=2,"Principiante avanzado",AC166=3,"Competente",AC166=4,"Proficiente",AC166=5,"Master")</f>
        <v>Principiante avanzado</v>
      </c>
      <c r="AE166" s="20" t="str">
        <f t="shared" si="19"/>
        <v>EVALUACIÓN</v>
      </c>
    </row>
    <row r="167" spans="1:31" x14ac:dyDescent="0.25">
      <c r="A167" t="s">
        <v>198</v>
      </c>
      <c r="B167" t="s">
        <v>201</v>
      </c>
      <c r="C167" t="s">
        <v>188</v>
      </c>
      <c r="D167" t="s">
        <v>204</v>
      </c>
      <c r="E167" t="s">
        <v>213</v>
      </c>
      <c r="F167" t="s">
        <v>228</v>
      </c>
      <c r="G167" t="s">
        <v>244</v>
      </c>
      <c r="H167" s="4">
        <v>44439</v>
      </c>
      <c r="I167" s="1">
        <f t="shared" ca="1" si="15"/>
        <v>21</v>
      </c>
      <c r="J167" s="1" t="str">
        <f t="shared" ca="1" si="16"/>
        <v>3. Mayor a 6 meses</v>
      </c>
      <c r="K167" t="str">
        <f t="shared" si="17"/>
        <v>NO</v>
      </c>
      <c r="L167" t="s">
        <v>189</v>
      </c>
      <c r="M167" t="s">
        <v>257</v>
      </c>
      <c r="N167" t="s">
        <v>31</v>
      </c>
      <c r="O167" t="s">
        <v>31</v>
      </c>
      <c r="P167" t="str">
        <f t="shared" si="18"/>
        <v>RICHARD MIGUEL APAZA AGUEROModeladoEVALUACIÓN</v>
      </c>
      <c r="Q167" t="str">
        <f>BASE[[#This Row],[NombresCalificado]]&amp;BASE[[#This Row],[TipoEvaluacion]]</f>
        <v>RICHARD MIGUEL APAZA AGUEROEVALUACIÓN</v>
      </c>
      <c r="R167">
        <v>3</v>
      </c>
      <c r="S167" t="s">
        <v>5</v>
      </c>
      <c r="T167" t="s">
        <v>21</v>
      </c>
      <c r="U167" s="20">
        <v>2</v>
      </c>
      <c r="V167" s="20" t="str" cm="1">
        <f t="array" ref="V167">_xlfn.IFS(U167=0,"Prenovato",U167=1,"Novato",U167=2,"Principiante avanzado",U167=3,"Competente",U167=4,"Proficiente",U167=5,"Master")</f>
        <v>Principiante avanzado</v>
      </c>
      <c r="W167" s="20">
        <v>3</v>
      </c>
      <c r="X167" s="20" t="str" cm="1">
        <f t="array" ref="X167">_xlfn.IFS(W167=0,"No evidenciado",W167=1,"Novato",W167=2,"Principiante avanzado",W167=3,"Competente",W167=4,"Proficiente",W167=5,"Master")</f>
        <v>Competente</v>
      </c>
      <c r="Y167" s="20">
        <v>3</v>
      </c>
      <c r="Z167" s="20" t="str" cm="1">
        <f t="array" ref="Z167">_xlfn.IFS(Y167=0,"No evidenciado",Y167=1,"Novato",Y167=2,"Principiante avanzado",Y167=3,"Competente",Y167=4,"Proficiente",Y167=5,"Master")</f>
        <v>Competente</v>
      </c>
      <c r="AA167" s="20">
        <v>3</v>
      </c>
      <c r="AB167" s="20" t="str" cm="1">
        <f t="array" ref="AB167">_xlfn.IFS(AA167=0,"No evidenciado",AA167=1,"Novato",AA167=2,"Principiante avanzado",AA167=3,"Competente",AA167=4,"Proficiente",AA167=5,"Master")</f>
        <v>Competente</v>
      </c>
      <c r="AC167" s="20">
        <v>2</v>
      </c>
      <c r="AD167" s="20" t="str" cm="1">
        <f t="array" ref="AD167">_xlfn.IFS(AC167=0,"Prenovato",AC167=1,"Novato",AC167=2,"Principiante avanzado",AC167=3,"Competente",AC167=4,"Proficiente",AC167=5,"Master")</f>
        <v>Principiante avanzado</v>
      </c>
      <c r="AE167" s="20" t="str">
        <f t="shared" si="19"/>
        <v>EVALUACIÓN</v>
      </c>
    </row>
    <row r="168" spans="1:31" x14ac:dyDescent="0.25">
      <c r="A168" t="s">
        <v>198</v>
      </c>
      <c r="B168" t="s">
        <v>201</v>
      </c>
      <c r="C168" t="s">
        <v>188</v>
      </c>
      <c r="D168" t="s">
        <v>204</v>
      </c>
      <c r="E168" t="s">
        <v>213</v>
      </c>
      <c r="F168" t="s">
        <v>228</v>
      </c>
      <c r="G168" t="s">
        <v>244</v>
      </c>
      <c r="H168" s="4">
        <v>44439</v>
      </c>
      <c r="I168" s="1">
        <f t="shared" ca="1" si="15"/>
        <v>21</v>
      </c>
      <c r="J168" s="1" t="str">
        <f t="shared" ca="1" si="16"/>
        <v>3. Mayor a 6 meses</v>
      </c>
      <c r="K168" t="str">
        <f t="shared" si="17"/>
        <v>NO</v>
      </c>
      <c r="L168" t="s">
        <v>189</v>
      </c>
      <c r="M168" t="s">
        <v>258</v>
      </c>
      <c r="N168" t="s">
        <v>190</v>
      </c>
      <c r="O168" t="s">
        <v>191</v>
      </c>
      <c r="P168" t="str">
        <f t="shared" si="18"/>
        <v>RICHARD MIGUEL APAZA AGUEROPlataforma de soluciones BCPEVALUACIÓN</v>
      </c>
      <c r="Q168" t="str">
        <f>BASE[[#This Row],[NombresCalificado]]&amp;BASE[[#This Row],[TipoEvaluacion]]</f>
        <v>RICHARD MIGUEL APAZA AGUEROEVALUACIÓN</v>
      </c>
      <c r="R168">
        <v>3</v>
      </c>
      <c r="S168" t="s">
        <v>5</v>
      </c>
      <c r="T168" t="s">
        <v>21</v>
      </c>
      <c r="U168" s="20">
        <v>2</v>
      </c>
      <c r="V168" s="20" t="str" cm="1">
        <f t="array" ref="V168">_xlfn.IFS(U168=0,"Prenovato",U168=1,"Novato",U168=2,"Principiante avanzado",U168=3,"Competente",U168=4,"Proficiente",U168=5,"Master")</f>
        <v>Principiante avanzado</v>
      </c>
      <c r="W168" s="20">
        <v>3</v>
      </c>
      <c r="X168" s="20" t="str" cm="1">
        <f t="array" ref="X168">_xlfn.IFS(W168=0,"No evidenciado",W168=1,"Novato",W168=2,"Principiante avanzado",W168=3,"Competente",W168=4,"Proficiente",W168=5,"Master")</f>
        <v>Competente</v>
      </c>
      <c r="Y168" s="20">
        <v>3</v>
      </c>
      <c r="Z168" s="20" t="str" cm="1">
        <f t="array" ref="Z168">_xlfn.IFS(Y168=0,"No evidenciado",Y168=1,"Novato",Y168=2,"Principiante avanzado",Y168=3,"Competente",Y168=4,"Proficiente",Y168=5,"Master")</f>
        <v>Competente</v>
      </c>
      <c r="AA168" s="20">
        <v>3</v>
      </c>
      <c r="AB168" s="20" t="str" cm="1">
        <f t="array" ref="AB168">_xlfn.IFS(AA168=0,"No evidenciado",AA168=1,"Novato",AA168=2,"Principiante avanzado",AA168=3,"Competente",AA168=4,"Proficiente",AA168=5,"Master")</f>
        <v>Competente</v>
      </c>
      <c r="AC168" s="20">
        <v>2</v>
      </c>
      <c r="AD168" s="20" t="str" cm="1">
        <f t="array" ref="AD168">_xlfn.IFS(AC168=0,"Prenovato",AC168=1,"Novato",AC168=2,"Principiante avanzado",AC168=3,"Competente",AC168=4,"Proficiente",AC168=5,"Master")</f>
        <v>Principiante avanzado</v>
      </c>
      <c r="AE168" s="20" t="str">
        <f t="shared" si="19"/>
        <v>EVALUACIÓN</v>
      </c>
    </row>
    <row r="169" spans="1:31" x14ac:dyDescent="0.25">
      <c r="A169" t="s">
        <v>198</v>
      </c>
      <c r="B169" t="s">
        <v>201</v>
      </c>
      <c r="C169" t="s">
        <v>188</v>
      </c>
      <c r="D169" t="s">
        <v>204</v>
      </c>
      <c r="E169" t="s">
        <v>213</v>
      </c>
      <c r="F169" t="s">
        <v>228</v>
      </c>
      <c r="G169" t="s">
        <v>244</v>
      </c>
      <c r="H169" s="4">
        <v>44439</v>
      </c>
      <c r="I169" s="1">
        <f t="shared" ca="1" si="15"/>
        <v>21</v>
      </c>
      <c r="J169" s="1" t="str">
        <f t="shared" ca="1" si="16"/>
        <v>3. Mayor a 6 meses</v>
      </c>
      <c r="K169" t="str">
        <f t="shared" si="17"/>
        <v>NO</v>
      </c>
      <c r="L169" t="s">
        <v>189</v>
      </c>
      <c r="M169" t="s">
        <v>259</v>
      </c>
      <c r="N169" t="s">
        <v>190</v>
      </c>
      <c r="O169" t="s">
        <v>191</v>
      </c>
      <c r="P169" t="str">
        <f t="shared" si="18"/>
        <v>RICHARD MIGUEL APAZA AGUEROArquitectura de datos BCPEVALUACIÓN</v>
      </c>
      <c r="Q169" t="str">
        <f>BASE[[#This Row],[NombresCalificado]]&amp;BASE[[#This Row],[TipoEvaluacion]]</f>
        <v>RICHARD MIGUEL APAZA AGUEROEVALUACIÓN</v>
      </c>
      <c r="R169">
        <v>3</v>
      </c>
      <c r="S169" t="s">
        <v>5</v>
      </c>
      <c r="T169" t="s">
        <v>21</v>
      </c>
      <c r="U169" s="20">
        <v>2</v>
      </c>
      <c r="V169" s="20" t="str" cm="1">
        <f t="array" ref="V169">_xlfn.IFS(U169=0,"Prenovato",U169=1,"Novato",U169=2,"Principiante avanzado",U169=3,"Competente",U169=4,"Proficiente",U169=5,"Master")</f>
        <v>Principiante avanzado</v>
      </c>
      <c r="W169" s="20">
        <v>3</v>
      </c>
      <c r="X169" s="20" t="str" cm="1">
        <f t="array" ref="X169">_xlfn.IFS(W169=0,"No evidenciado",W169=1,"Novato",W169=2,"Principiante avanzado",W169=3,"Competente",W169=4,"Proficiente",W169=5,"Master")</f>
        <v>Competente</v>
      </c>
      <c r="Y169" s="20">
        <v>3</v>
      </c>
      <c r="Z169" s="20" t="str" cm="1">
        <f t="array" ref="Z169">_xlfn.IFS(Y169=0,"No evidenciado",Y169=1,"Novato",Y169=2,"Principiante avanzado",Y169=3,"Competente",Y169=4,"Proficiente",Y169=5,"Master")</f>
        <v>Competente</v>
      </c>
      <c r="AA169" s="20">
        <v>3</v>
      </c>
      <c r="AB169" s="20" t="str" cm="1">
        <f t="array" ref="AB169">_xlfn.IFS(AA169=0,"No evidenciado",AA169=1,"Novato",AA169=2,"Principiante avanzado",AA169=3,"Competente",AA169=4,"Proficiente",AA169=5,"Master")</f>
        <v>Competente</v>
      </c>
      <c r="AC169" s="20">
        <v>2</v>
      </c>
      <c r="AD169" s="20" t="str" cm="1">
        <f t="array" ref="AD169">_xlfn.IFS(AC169=0,"Prenovato",AC169=1,"Novato",AC169=2,"Principiante avanzado",AC169=3,"Competente",AC169=4,"Proficiente",AC169=5,"Master")</f>
        <v>Principiante avanzado</v>
      </c>
      <c r="AE169" s="20" t="str">
        <f t="shared" si="19"/>
        <v>EVALUACIÓN</v>
      </c>
    </row>
    <row r="170" spans="1:31" x14ac:dyDescent="0.25">
      <c r="A170" t="s">
        <v>198</v>
      </c>
      <c r="B170" t="s">
        <v>201</v>
      </c>
      <c r="C170" t="s">
        <v>188</v>
      </c>
      <c r="D170" t="s">
        <v>204</v>
      </c>
      <c r="E170" t="s">
        <v>213</v>
      </c>
      <c r="F170" t="s">
        <v>228</v>
      </c>
      <c r="G170" t="s">
        <v>244</v>
      </c>
      <c r="H170" s="4">
        <v>44439</v>
      </c>
      <c r="I170" s="1">
        <f t="shared" ca="1" si="15"/>
        <v>21</v>
      </c>
      <c r="J170" s="1" t="str">
        <f t="shared" ca="1" si="16"/>
        <v>3. Mayor a 6 meses</v>
      </c>
      <c r="K170" t="str">
        <f t="shared" si="17"/>
        <v>NO</v>
      </c>
      <c r="L170" t="s">
        <v>189</v>
      </c>
      <c r="M170" t="s">
        <v>255</v>
      </c>
      <c r="N170" t="s">
        <v>190</v>
      </c>
      <c r="O170" t="s">
        <v>191</v>
      </c>
      <c r="P170" t="str">
        <f t="shared" si="18"/>
        <v>RICHARD MIGUEL APAZA AGUEROSoluciones de industriaEVALUACIÓN</v>
      </c>
      <c r="Q170" t="str">
        <f>BASE[[#This Row],[NombresCalificado]]&amp;BASE[[#This Row],[TipoEvaluacion]]</f>
        <v>RICHARD MIGUEL APAZA AGUEROEVALUACIÓN</v>
      </c>
      <c r="R170">
        <v>2</v>
      </c>
      <c r="S170" t="s">
        <v>4</v>
      </c>
      <c r="T170" t="s">
        <v>21</v>
      </c>
      <c r="U170" s="20">
        <v>2</v>
      </c>
      <c r="V170" s="20" t="str" cm="1">
        <f t="array" ref="V170">_xlfn.IFS(U170=0,"Prenovato",U170=1,"Novato",U170=2,"Principiante avanzado",U170=3,"Competente",U170=4,"Proficiente",U170=5,"Master")</f>
        <v>Principiante avanzado</v>
      </c>
      <c r="W170" s="20">
        <v>3</v>
      </c>
      <c r="X170" s="20" t="str" cm="1">
        <f t="array" ref="X170">_xlfn.IFS(W170=0,"No evidenciado",W170=1,"Novato",W170=2,"Principiante avanzado",W170=3,"Competente",W170=4,"Proficiente",W170=5,"Master")</f>
        <v>Competente</v>
      </c>
      <c r="Y170" s="20">
        <v>3</v>
      </c>
      <c r="Z170" s="20" t="str" cm="1">
        <f t="array" ref="Z170">_xlfn.IFS(Y170=0,"No evidenciado",Y170=1,"Novato",Y170=2,"Principiante avanzado",Y170=3,"Competente",Y170=4,"Proficiente",Y170=5,"Master")</f>
        <v>Competente</v>
      </c>
      <c r="AA170" s="20">
        <v>3</v>
      </c>
      <c r="AB170" s="20" t="str" cm="1">
        <f t="array" ref="AB170">_xlfn.IFS(AA170=0,"No evidenciado",AA170=1,"Novato",AA170=2,"Principiante avanzado",AA170=3,"Competente",AA170=4,"Proficiente",AA170=5,"Master")</f>
        <v>Competente</v>
      </c>
      <c r="AC170" s="20">
        <v>2</v>
      </c>
      <c r="AD170" s="20" t="str" cm="1">
        <f t="array" ref="AD170">_xlfn.IFS(AC170=0,"Prenovato",AC170=1,"Novato",AC170=2,"Principiante avanzado",AC170=3,"Competente",AC170=4,"Proficiente",AC170=5,"Master")</f>
        <v>Principiante avanzado</v>
      </c>
      <c r="AE170" s="20" t="str">
        <f t="shared" si="19"/>
        <v>EVALUACIÓN</v>
      </c>
    </row>
    <row r="171" spans="1:31" x14ac:dyDescent="0.25">
      <c r="A171" t="s">
        <v>198</v>
      </c>
      <c r="B171" t="s">
        <v>201</v>
      </c>
      <c r="C171" t="s">
        <v>188</v>
      </c>
      <c r="D171" t="s">
        <v>204</v>
      </c>
      <c r="E171" t="s">
        <v>213</v>
      </c>
      <c r="F171" t="s">
        <v>228</v>
      </c>
      <c r="G171" t="s">
        <v>244</v>
      </c>
      <c r="H171" s="4">
        <v>44439</v>
      </c>
      <c r="I171" s="1">
        <f t="shared" ca="1" si="15"/>
        <v>21</v>
      </c>
      <c r="J171" s="1" t="str">
        <f t="shared" ca="1" si="16"/>
        <v>3. Mayor a 6 meses</v>
      </c>
      <c r="K171" t="str">
        <f t="shared" si="17"/>
        <v>NO</v>
      </c>
      <c r="L171" t="s">
        <v>189</v>
      </c>
      <c r="M171" t="s">
        <v>256</v>
      </c>
      <c r="N171" t="s">
        <v>191</v>
      </c>
      <c r="O171" t="s">
        <v>191</v>
      </c>
      <c r="P171" t="str">
        <f t="shared" si="18"/>
        <v>RICHARD MIGUEL APAZA AGUEROPatrones de arquitectura tecnológicaEVALUACIÓN</v>
      </c>
      <c r="Q171" t="str">
        <f>BASE[[#This Row],[NombresCalificado]]&amp;BASE[[#This Row],[TipoEvaluacion]]</f>
        <v>RICHARD MIGUEL APAZA AGUEROEVALUACIÓN</v>
      </c>
      <c r="R171">
        <v>3</v>
      </c>
      <c r="S171" t="s">
        <v>5</v>
      </c>
      <c r="T171" t="s">
        <v>21</v>
      </c>
      <c r="U171" s="20">
        <v>2</v>
      </c>
      <c r="V171" s="20" t="str" cm="1">
        <f t="array" ref="V171">_xlfn.IFS(U171=0,"Prenovato",U171=1,"Novato",U171=2,"Principiante avanzado",U171=3,"Competente",U171=4,"Proficiente",U171=5,"Master")</f>
        <v>Principiante avanzado</v>
      </c>
      <c r="W171" s="20">
        <v>3</v>
      </c>
      <c r="X171" s="20" t="str" cm="1">
        <f t="array" ref="X171">_xlfn.IFS(W171=0,"No evidenciado",W171=1,"Novato",W171=2,"Principiante avanzado",W171=3,"Competente",W171=4,"Proficiente",W171=5,"Master")</f>
        <v>Competente</v>
      </c>
      <c r="Y171" s="20">
        <v>3</v>
      </c>
      <c r="Z171" s="20" t="str" cm="1">
        <f t="array" ref="Z171">_xlfn.IFS(Y171=0,"No evidenciado",Y171=1,"Novato",Y171=2,"Principiante avanzado",Y171=3,"Competente",Y171=4,"Proficiente",Y171=5,"Master")</f>
        <v>Competente</v>
      </c>
      <c r="AA171" s="20">
        <v>3</v>
      </c>
      <c r="AB171" s="20" t="str" cm="1">
        <f t="array" ref="AB171">_xlfn.IFS(AA171=0,"No evidenciado",AA171=1,"Novato",AA171=2,"Principiante avanzado",AA171=3,"Competente",AA171=4,"Proficiente",AA171=5,"Master")</f>
        <v>Competente</v>
      </c>
      <c r="AC171" s="20">
        <v>2</v>
      </c>
      <c r="AD171" s="20" t="str" cm="1">
        <f t="array" ref="AD171">_xlfn.IFS(AC171=0,"Prenovato",AC171=1,"Novato",AC171=2,"Principiante avanzado",AC171=3,"Competente",AC171=4,"Proficiente",AC171=5,"Master")</f>
        <v>Principiante avanzado</v>
      </c>
      <c r="AE171" s="20" t="str">
        <f t="shared" si="19"/>
        <v>EVALUACIÓN</v>
      </c>
    </row>
    <row r="172" spans="1:31" x14ac:dyDescent="0.25">
      <c r="A172" t="s">
        <v>199</v>
      </c>
      <c r="B172" t="s">
        <v>202</v>
      </c>
      <c r="C172" t="s">
        <v>188</v>
      </c>
      <c r="D172" t="s">
        <v>204</v>
      </c>
      <c r="E172" t="s">
        <v>214</v>
      </c>
      <c r="F172" t="s">
        <v>229</v>
      </c>
      <c r="G172" t="s">
        <v>245</v>
      </c>
      <c r="H172" s="4">
        <v>44593</v>
      </c>
      <c r="I172" s="1">
        <f t="shared" ca="1" si="15"/>
        <v>16</v>
      </c>
      <c r="J172" s="1" t="str">
        <f t="shared" ca="1" si="16"/>
        <v>3. Mayor a 6 meses</v>
      </c>
      <c r="K172" t="str">
        <f t="shared" si="17"/>
        <v>NO</v>
      </c>
      <c r="L172" t="s">
        <v>189</v>
      </c>
      <c r="M172" t="s">
        <v>253</v>
      </c>
      <c r="N172" t="s">
        <v>31</v>
      </c>
      <c r="O172" t="s">
        <v>31</v>
      </c>
      <c r="P172" t="str">
        <f t="shared" si="18"/>
        <v>XAVIER ALBERTO GUTIERREZ CORALFrameworks de arquitectura empresarialEVALUACIÓN</v>
      </c>
      <c r="Q172" t="str">
        <f>BASE[[#This Row],[NombresCalificado]]&amp;BASE[[#This Row],[TipoEvaluacion]]</f>
        <v>XAVIER ALBERTO GUTIERREZ CORALEVALUACIÓN</v>
      </c>
      <c r="R172">
        <v>3</v>
      </c>
      <c r="S172" t="s">
        <v>5</v>
      </c>
      <c r="T172" t="s">
        <v>21</v>
      </c>
      <c r="U172" s="20">
        <v>3</v>
      </c>
      <c r="V172" s="20" t="str" cm="1">
        <f t="array" ref="V172">_xlfn.IFS(U172=0,"Prenovato",U172=1,"Novato",U172=2,"Principiante avanzado",U172=3,"Competente",U172=4,"Proficiente",U172=5,"Master")</f>
        <v>Competente</v>
      </c>
      <c r="W172" s="20">
        <v>4</v>
      </c>
      <c r="X172" s="20" t="str" cm="1">
        <f t="array" ref="X172">_xlfn.IFS(W172=0,"No evidenciado",W172=1,"Novato",W172=2,"Principiante avanzado",W172=3,"Competente",W172=4,"Proficiente",W172=5,"Master")</f>
        <v>Proficiente</v>
      </c>
      <c r="Y172" s="20">
        <v>3</v>
      </c>
      <c r="Z172" s="20" t="str" cm="1">
        <f t="array" ref="Z172">_xlfn.IFS(Y172=0,"No evidenciado",Y172=1,"Novato",Y172=2,"Principiante avanzado",Y172=3,"Competente",Y172=4,"Proficiente",Y172=5,"Master")</f>
        <v>Competente</v>
      </c>
      <c r="AA172" s="20">
        <v>4</v>
      </c>
      <c r="AB172" s="20" t="str" cm="1">
        <f t="array" ref="AB172">_xlfn.IFS(AA172=0,"No evidenciado",AA172=1,"Novato",AA172=2,"Principiante avanzado",AA172=3,"Competente",AA172=4,"Proficiente",AA172=5,"Master")</f>
        <v>Proficiente</v>
      </c>
      <c r="AC172" s="20">
        <v>3</v>
      </c>
      <c r="AD172" s="20" t="str" cm="1">
        <f t="array" ref="AD172">_xlfn.IFS(AC172=0,"Prenovato",AC172=1,"Novato",AC172=2,"Principiante avanzado",AC172=3,"Competente",AC172=4,"Proficiente",AC172=5,"Master")</f>
        <v>Competente</v>
      </c>
      <c r="AE172" s="20" t="str">
        <f t="shared" si="19"/>
        <v>EVALUACIÓN</v>
      </c>
    </row>
    <row r="173" spans="1:31" x14ac:dyDescent="0.25">
      <c r="A173" t="s">
        <v>199</v>
      </c>
      <c r="B173" t="s">
        <v>202</v>
      </c>
      <c r="C173" t="s">
        <v>188</v>
      </c>
      <c r="D173" t="s">
        <v>204</v>
      </c>
      <c r="E173" t="s">
        <v>214</v>
      </c>
      <c r="F173" t="s">
        <v>229</v>
      </c>
      <c r="G173" t="s">
        <v>245</v>
      </c>
      <c r="H173" s="4">
        <v>44593</v>
      </c>
      <c r="I173" s="1">
        <f t="shared" ca="1" si="15"/>
        <v>16</v>
      </c>
      <c r="J173" s="1" t="str">
        <f t="shared" ca="1" si="16"/>
        <v>3. Mayor a 6 meses</v>
      </c>
      <c r="K173" t="str">
        <f t="shared" si="17"/>
        <v>NO</v>
      </c>
      <c r="L173" t="s">
        <v>189</v>
      </c>
      <c r="M173" t="s">
        <v>268</v>
      </c>
      <c r="N173" t="s">
        <v>190</v>
      </c>
      <c r="O173" t="s">
        <v>191</v>
      </c>
      <c r="P173" t="str">
        <f t="shared" si="18"/>
        <v>XAVIER ALBERTO GUTIERREZ CORALCaptura de valorEVALUACIÓN</v>
      </c>
      <c r="Q173" t="str">
        <f>BASE[[#This Row],[NombresCalificado]]&amp;BASE[[#This Row],[TipoEvaluacion]]</f>
        <v>XAVIER ALBERTO GUTIERREZ CORALEVALUACIÓN</v>
      </c>
      <c r="R173">
        <v>3</v>
      </c>
      <c r="S173" t="s">
        <v>5</v>
      </c>
      <c r="T173" t="s">
        <v>21</v>
      </c>
      <c r="U173" s="20">
        <v>3</v>
      </c>
      <c r="V173" s="20" t="str" cm="1">
        <f t="array" ref="V173">_xlfn.IFS(U173=0,"Prenovato",U173=1,"Novato",U173=2,"Principiante avanzado",U173=3,"Competente",U173=4,"Proficiente",U173=5,"Master")</f>
        <v>Competente</v>
      </c>
      <c r="W173" s="20">
        <v>4</v>
      </c>
      <c r="X173" s="20" t="str" cm="1">
        <f t="array" ref="X173">_xlfn.IFS(W173=0,"No evidenciado",W173=1,"Novato",W173=2,"Principiante avanzado",W173=3,"Competente",W173=4,"Proficiente",W173=5,"Master")</f>
        <v>Proficiente</v>
      </c>
      <c r="Y173" s="20">
        <v>3</v>
      </c>
      <c r="Z173" s="20" t="str" cm="1">
        <f t="array" ref="Z173">_xlfn.IFS(Y173=0,"No evidenciado",Y173=1,"Novato",Y173=2,"Principiante avanzado",Y173=3,"Competente",Y173=4,"Proficiente",Y173=5,"Master")</f>
        <v>Competente</v>
      </c>
      <c r="AA173" s="20">
        <v>4</v>
      </c>
      <c r="AB173" s="20" t="str" cm="1">
        <f t="array" ref="AB173">_xlfn.IFS(AA173=0,"No evidenciado",AA173=1,"Novato",AA173=2,"Principiante avanzado",AA173=3,"Competente",AA173=4,"Proficiente",AA173=5,"Master")</f>
        <v>Proficiente</v>
      </c>
      <c r="AC173" s="20">
        <v>3</v>
      </c>
      <c r="AD173" s="20" t="str" cm="1">
        <f t="array" ref="AD173">_xlfn.IFS(AC173=0,"Prenovato",AC173=1,"Novato",AC173=2,"Principiante avanzado",AC173=3,"Competente",AC173=4,"Proficiente",AC173=5,"Master")</f>
        <v>Competente</v>
      </c>
      <c r="AE173" s="20" t="str">
        <f t="shared" si="19"/>
        <v>EVALUACIÓN</v>
      </c>
    </row>
    <row r="174" spans="1:31" x14ac:dyDescent="0.25">
      <c r="A174" t="s">
        <v>199</v>
      </c>
      <c r="B174" t="s">
        <v>202</v>
      </c>
      <c r="C174" t="s">
        <v>188</v>
      </c>
      <c r="D174" t="s">
        <v>204</v>
      </c>
      <c r="E174" t="s">
        <v>214</v>
      </c>
      <c r="F174" t="s">
        <v>229</v>
      </c>
      <c r="G174" t="s">
        <v>245</v>
      </c>
      <c r="H174" s="4">
        <v>44593</v>
      </c>
      <c r="I174" s="1">
        <f t="shared" ca="1" si="15"/>
        <v>16</v>
      </c>
      <c r="J174" s="1" t="str">
        <f t="shared" ca="1" si="16"/>
        <v>3. Mayor a 6 meses</v>
      </c>
      <c r="K174" t="str">
        <f t="shared" si="17"/>
        <v>NO</v>
      </c>
      <c r="L174" t="s">
        <v>189</v>
      </c>
      <c r="M174" t="s">
        <v>263</v>
      </c>
      <c r="N174" t="s">
        <v>191</v>
      </c>
      <c r="O174" t="s">
        <v>191</v>
      </c>
      <c r="P174" t="str">
        <f t="shared" si="18"/>
        <v>XAVIER ALBERTO GUTIERREZ CORALGestión de cambiosEVALUACIÓN</v>
      </c>
      <c r="Q174" t="str">
        <f>BASE[[#This Row],[NombresCalificado]]&amp;BASE[[#This Row],[TipoEvaluacion]]</f>
        <v>XAVIER ALBERTO GUTIERREZ CORALEVALUACIÓN</v>
      </c>
      <c r="R174">
        <v>2</v>
      </c>
      <c r="S174" t="s">
        <v>4</v>
      </c>
      <c r="T174" t="s">
        <v>21</v>
      </c>
      <c r="U174" s="20">
        <v>3</v>
      </c>
      <c r="V174" s="20" t="str" cm="1">
        <f t="array" ref="V174">_xlfn.IFS(U174=0,"Prenovato",U174=1,"Novato",U174=2,"Principiante avanzado",U174=3,"Competente",U174=4,"Proficiente",U174=5,"Master")</f>
        <v>Competente</v>
      </c>
      <c r="W174" s="20">
        <v>4</v>
      </c>
      <c r="X174" s="20" t="str" cm="1">
        <f t="array" ref="X174">_xlfn.IFS(W174=0,"No evidenciado",W174=1,"Novato",W174=2,"Principiante avanzado",W174=3,"Competente",W174=4,"Proficiente",W174=5,"Master")</f>
        <v>Proficiente</v>
      </c>
      <c r="Y174" s="20">
        <v>3</v>
      </c>
      <c r="Z174" s="20" t="str" cm="1">
        <f t="array" ref="Z174">_xlfn.IFS(Y174=0,"No evidenciado",Y174=1,"Novato",Y174=2,"Principiante avanzado",Y174=3,"Competente",Y174=4,"Proficiente",Y174=5,"Master")</f>
        <v>Competente</v>
      </c>
      <c r="AA174" s="20">
        <v>4</v>
      </c>
      <c r="AB174" s="20" t="str" cm="1">
        <f t="array" ref="AB174">_xlfn.IFS(AA174=0,"No evidenciado",AA174=1,"Novato",AA174=2,"Principiante avanzado",AA174=3,"Competente",AA174=4,"Proficiente",AA174=5,"Master")</f>
        <v>Proficiente</v>
      </c>
      <c r="AC174" s="20">
        <v>3</v>
      </c>
      <c r="AD174" s="20" t="str" cm="1">
        <f t="array" ref="AD174">_xlfn.IFS(AC174=0,"Prenovato",AC174=1,"Novato",AC174=2,"Principiante avanzado",AC174=3,"Competente",AC174=4,"Proficiente",AC174=5,"Master")</f>
        <v>Competente</v>
      </c>
      <c r="AE174" s="20" t="str">
        <f t="shared" si="19"/>
        <v>EVALUACIÓN</v>
      </c>
    </row>
    <row r="175" spans="1:31" x14ac:dyDescent="0.25">
      <c r="A175" t="s">
        <v>199</v>
      </c>
      <c r="B175" t="s">
        <v>202</v>
      </c>
      <c r="C175" t="s">
        <v>188</v>
      </c>
      <c r="D175" t="s">
        <v>204</v>
      </c>
      <c r="E175" t="s">
        <v>214</v>
      </c>
      <c r="F175" t="s">
        <v>229</v>
      </c>
      <c r="G175" t="s">
        <v>245</v>
      </c>
      <c r="H175" s="4">
        <v>44593</v>
      </c>
      <c r="I175" s="1">
        <f t="shared" ca="1" si="15"/>
        <v>16</v>
      </c>
      <c r="J175" s="1" t="str">
        <f t="shared" ca="1" si="16"/>
        <v>3. Mayor a 6 meses</v>
      </c>
      <c r="K175" t="str">
        <f t="shared" si="17"/>
        <v>NO</v>
      </c>
      <c r="L175" t="s">
        <v>189</v>
      </c>
      <c r="M175" t="s">
        <v>267</v>
      </c>
      <c r="N175" t="s">
        <v>190</v>
      </c>
      <c r="O175" t="s">
        <v>191</v>
      </c>
      <c r="P175" t="str">
        <f t="shared" si="18"/>
        <v>XAVIER ALBERTO GUTIERREZ CORALStory TellingEVALUACIÓN</v>
      </c>
      <c r="Q175" t="str">
        <f>BASE[[#This Row],[NombresCalificado]]&amp;BASE[[#This Row],[TipoEvaluacion]]</f>
        <v>XAVIER ALBERTO GUTIERREZ CORALEVALUACIÓN</v>
      </c>
      <c r="R175">
        <v>4</v>
      </c>
      <c r="S175" t="s">
        <v>7</v>
      </c>
      <c r="T175" t="s">
        <v>21</v>
      </c>
      <c r="U175" s="20">
        <v>3</v>
      </c>
      <c r="V175" s="20" t="str" cm="1">
        <f t="array" ref="V175">_xlfn.IFS(U175=0,"Prenovato",U175=1,"Novato",U175=2,"Principiante avanzado",U175=3,"Competente",U175=4,"Proficiente",U175=5,"Master")</f>
        <v>Competente</v>
      </c>
      <c r="W175" s="20">
        <v>4</v>
      </c>
      <c r="X175" s="20" t="str" cm="1">
        <f t="array" ref="X175">_xlfn.IFS(W175=0,"No evidenciado",W175=1,"Novato",W175=2,"Principiante avanzado",W175=3,"Competente",W175=4,"Proficiente",W175=5,"Master")</f>
        <v>Proficiente</v>
      </c>
      <c r="Y175" s="20">
        <v>3</v>
      </c>
      <c r="Z175" s="20" t="str" cm="1">
        <f t="array" ref="Z175">_xlfn.IFS(Y175=0,"No evidenciado",Y175=1,"Novato",Y175=2,"Principiante avanzado",Y175=3,"Competente",Y175=4,"Proficiente",Y175=5,"Master")</f>
        <v>Competente</v>
      </c>
      <c r="AA175" s="20">
        <v>4</v>
      </c>
      <c r="AB175" s="20" t="str" cm="1">
        <f t="array" ref="AB175">_xlfn.IFS(AA175=0,"No evidenciado",AA175=1,"Novato",AA175=2,"Principiante avanzado",AA175=3,"Competente",AA175=4,"Proficiente",AA175=5,"Master")</f>
        <v>Proficiente</v>
      </c>
      <c r="AC175" s="20">
        <v>3</v>
      </c>
      <c r="AD175" s="20" t="str" cm="1">
        <f t="array" ref="AD175">_xlfn.IFS(AC175=0,"Prenovato",AC175=1,"Novato",AC175=2,"Principiante avanzado",AC175=3,"Competente",AC175=4,"Proficiente",AC175=5,"Master")</f>
        <v>Competente</v>
      </c>
      <c r="AE175" s="20" t="str">
        <f t="shared" si="19"/>
        <v>EVALUACIÓN</v>
      </c>
    </row>
    <row r="176" spans="1:31" x14ac:dyDescent="0.25">
      <c r="A176" t="s">
        <v>199</v>
      </c>
      <c r="B176" t="s">
        <v>202</v>
      </c>
      <c r="C176" t="s">
        <v>188</v>
      </c>
      <c r="D176" t="s">
        <v>204</v>
      </c>
      <c r="E176" t="s">
        <v>214</v>
      </c>
      <c r="F176" t="s">
        <v>229</v>
      </c>
      <c r="G176" t="s">
        <v>245</v>
      </c>
      <c r="H176" s="4">
        <v>44593</v>
      </c>
      <c r="I176" s="1">
        <f t="shared" ca="1" si="15"/>
        <v>16</v>
      </c>
      <c r="J176" s="1" t="str">
        <f t="shared" ca="1" si="16"/>
        <v>3. Mayor a 6 meses</v>
      </c>
      <c r="K176" t="str">
        <f t="shared" si="17"/>
        <v>NO</v>
      </c>
      <c r="L176" t="s">
        <v>189</v>
      </c>
      <c r="M176" t="s">
        <v>265</v>
      </c>
      <c r="N176" t="s">
        <v>191</v>
      </c>
      <c r="O176" t="s">
        <v>191</v>
      </c>
      <c r="P176" t="str">
        <f t="shared" si="18"/>
        <v>XAVIER ALBERTO GUTIERREZ CORALPrincipios de seguridadEVALUACIÓN</v>
      </c>
      <c r="Q176" t="str">
        <f>BASE[[#This Row],[NombresCalificado]]&amp;BASE[[#This Row],[TipoEvaluacion]]</f>
        <v>XAVIER ALBERTO GUTIERREZ CORALEVALUACIÓN</v>
      </c>
      <c r="R176">
        <v>2</v>
      </c>
      <c r="S176" t="s">
        <v>4</v>
      </c>
      <c r="T176" t="s">
        <v>21</v>
      </c>
      <c r="U176" s="20">
        <v>3</v>
      </c>
      <c r="V176" s="20" t="str" cm="1">
        <f t="array" ref="V176">_xlfn.IFS(U176=0,"Prenovato",U176=1,"Novato",U176=2,"Principiante avanzado",U176=3,"Competente",U176=4,"Proficiente",U176=5,"Master")</f>
        <v>Competente</v>
      </c>
      <c r="W176" s="20">
        <v>4</v>
      </c>
      <c r="X176" s="20" t="str" cm="1">
        <f t="array" ref="X176">_xlfn.IFS(W176=0,"No evidenciado",W176=1,"Novato",W176=2,"Principiante avanzado",W176=3,"Competente",W176=4,"Proficiente",W176=5,"Master")</f>
        <v>Proficiente</v>
      </c>
      <c r="Y176" s="20">
        <v>3</v>
      </c>
      <c r="Z176" s="20" t="str" cm="1">
        <f t="array" ref="Z176">_xlfn.IFS(Y176=0,"No evidenciado",Y176=1,"Novato",Y176=2,"Principiante avanzado",Y176=3,"Competente",Y176=4,"Proficiente",Y176=5,"Master")</f>
        <v>Competente</v>
      </c>
      <c r="AA176" s="20">
        <v>4</v>
      </c>
      <c r="AB176" s="20" t="str" cm="1">
        <f t="array" ref="AB176">_xlfn.IFS(AA176=0,"No evidenciado",AA176=1,"Novato",AA176=2,"Principiante avanzado",AA176=3,"Competente",AA176=4,"Proficiente",AA176=5,"Master")</f>
        <v>Proficiente</v>
      </c>
      <c r="AC176" s="20">
        <v>3</v>
      </c>
      <c r="AD176" s="20" t="str" cm="1">
        <f t="array" ref="AD176">_xlfn.IFS(AC176=0,"Prenovato",AC176=1,"Novato",AC176=2,"Principiante avanzado",AC176=3,"Competente",AC176=4,"Proficiente",AC176=5,"Master")</f>
        <v>Competente</v>
      </c>
      <c r="AE176" s="20" t="str">
        <f t="shared" si="19"/>
        <v>EVALUACIÓN</v>
      </c>
    </row>
    <row r="177" spans="1:31" x14ac:dyDescent="0.25">
      <c r="A177" t="s">
        <v>199</v>
      </c>
      <c r="B177" t="s">
        <v>202</v>
      </c>
      <c r="C177" t="s">
        <v>188</v>
      </c>
      <c r="D177" t="s">
        <v>204</v>
      </c>
      <c r="E177" t="s">
        <v>214</v>
      </c>
      <c r="F177" t="s">
        <v>229</v>
      </c>
      <c r="G177" t="s">
        <v>245</v>
      </c>
      <c r="H177" s="4">
        <v>44593</v>
      </c>
      <c r="I177" s="1">
        <f t="shared" ca="1" si="15"/>
        <v>16</v>
      </c>
      <c r="J177" s="1" t="str">
        <f t="shared" ca="1" si="16"/>
        <v>3. Mayor a 6 meses</v>
      </c>
      <c r="K177" t="str">
        <f t="shared" si="17"/>
        <v>NO</v>
      </c>
      <c r="L177" t="s">
        <v>189</v>
      </c>
      <c r="M177" t="s">
        <v>266</v>
      </c>
      <c r="N177" t="s">
        <v>31</v>
      </c>
      <c r="O177" t="s">
        <v>31</v>
      </c>
      <c r="P177" t="str">
        <f t="shared" si="18"/>
        <v>XAVIER ALBERTO GUTIERREZ CORALInnovaciónEVALUACIÓN</v>
      </c>
      <c r="Q177" t="str">
        <f>BASE[[#This Row],[NombresCalificado]]&amp;BASE[[#This Row],[TipoEvaluacion]]</f>
        <v>XAVIER ALBERTO GUTIERREZ CORALEVALUACIÓN</v>
      </c>
      <c r="R177">
        <v>3</v>
      </c>
      <c r="S177" t="s">
        <v>5</v>
      </c>
      <c r="T177" t="s">
        <v>21</v>
      </c>
      <c r="U177" s="20">
        <v>3</v>
      </c>
      <c r="V177" s="20" t="str" cm="1">
        <f t="array" ref="V177">_xlfn.IFS(U177=0,"Prenovato",U177=1,"Novato",U177=2,"Principiante avanzado",U177=3,"Competente",U177=4,"Proficiente",U177=5,"Master")</f>
        <v>Competente</v>
      </c>
      <c r="W177" s="20">
        <v>4</v>
      </c>
      <c r="X177" s="20" t="str" cm="1">
        <f t="array" ref="X177">_xlfn.IFS(W177=0,"No evidenciado",W177=1,"Novato",W177=2,"Principiante avanzado",W177=3,"Competente",W177=4,"Proficiente",W177=5,"Master")</f>
        <v>Proficiente</v>
      </c>
      <c r="Y177" s="20">
        <v>3</v>
      </c>
      <c r="Z177" s="20" t="str" cm="1">
        <f t="array" ref="Z177">_xlfn.IFS(Y177=0,"No evidenciado",Y177=1,"Novato",Y177=2,"Principiante avanzado",Y177=3,"Competente",Y177=4,"Proficiente",Y177=5,"Master")</f>
        <v>Competente</v>
      </c>
      <c r="AA177" s="20">
        <v>4</v>
      </c>
      <c r="AB177" s="20" t="str" cm="1">
        <f t="array" ref="AB177">_xlfn.IFS(AA177=0,"No evidenciado",AA177=1,"Novato",AA177=2,"Principiante avanzado",AA177=3,"Competente",AA177=4,"Proficiente",AA177=5,"Master")</f>
        <v>Proficiente</v>
      </c>
      <c r="AC177" s="20">
        <v>3</v>
      </c>
      <c r="AD177" s="20" t="str" cm="1">
        <f t="array" ref="AD177">_xlfn.IFS(AC177=0,"Prenovato",AC177=1,"Novato",AC177=2,"Principiante avanzado",AC177=3,"Competente",AC177=4,"Proficiente",AC177=5,"Master")</f>
        <v>Competente</v>
      </c>
      <c r="AE177" s="20" t="str">
        <f t="shared" si="19"/>
        <v>EVALUACIÓN</v>
      </c>
    </row>
    <row r="178" spans="1:31" x14ac:dyDescent="0.25">
      <c r="A178" t="s">
        <v>199</v>
      </c>
      <c r="B178" t="s">
        <v>202</v>
      </c>
      <c r="C178" t="s">
        <v>188</v>
      </c>
      <c r="D178" t="s">
        <v>204</v>
      </c>
      <c r="E178" t="s">
        <v>214</v>
      </c>
      <c r="F178" t="s">
        <v>229</v>
      </c>
      <c r="G178" t="s">
        <v>245</v>
      </c>
      <c r="H178" s="4">
        <v>44593</v>
      </c>
      <c r="I178" s="1">
        <f t="shared" ca="1" si="15"/>
        <v>16</v>
      </c>
      <c r="J178" s="1" t="str">
        <f t="shared" ca="1" si="16"/>
        <v>3. Mayor a 6 meses</v>
      </c>
      <c r="K178" t="str">
        <f t="shared" si="17"/>
        <v>NO</v>
      </c>
      <c r="L178" t="s">
        <v>189</v>
      </c>
      <c r="M178" t="s">
        <v>254</v>
      </c>
      <c r="N178" t="s">
        <v>31</v>
      </c>
      <c r="O178" t="s">
        <v>31</v>
      </c>
      <c r="P178" t="str">
        <f t="shared" si="18"/>
        <v>XAVIER ALBERTO GUTIERREZ CORALModelos BancariosEVALUACIÓN</v>
      </c>
      <c r="Q178" t="str">
        <f>BASE[[#This Row],[NombresCalificado]]&amp;BASE[[#This Row],[TipoEvaluacion]]</f>
        <v>XAVIER ALBERTO GUTIERREZ CORALEVALUACIÓN</v>
      </c>
      <c r="R178">
        <v>4</v>
      </c>
      <c r="S178" t="s">
        <v>7</v>
      </c>
      <c r="T178" t="s">
        <v>21</v>
      </c>
      <c r="U178" s="20">
        <v>3</v>
      </c>
      <c r="V178" s="20" t="str" cm="1">
        <f t="array" ref="V178">_xlfn.IFS(U178=0,"Prenovato",U178=1,"Novato",U178=2,"Principiante avanzado",U178=3,"Competente",U178=4,"Proficiente",U178=5,"Master")</f>
        <v>Competente</v>
      </c>
      <c r="W178" s="20">
        <v>4</v>
      </c>
      <c r="X178" s="20" t="str" cm="1">
        <f t="array" ref="X178">_xlfn.IFS(W178=0,"No evidenciado",W178=1,"Novato",W178=2,"Principiante avanzado",W178=3,"Competente",W178=4,"Proficiente",W178=5,"Master")</f>
        <v>Proficiente</v>
      </c>
      <c r="Y178" s="20">
        <v>3</v>
      </c>
      <c r="Z178" s="20" t="str" cm="1">
        <f t="array" ref="Z178">_xlfn.IFS(Y178=0,"No evidenciado",Y178=1,"Novato",Y178=2,"Principiante avanzado",Y178=3,"Competente",Y178=4,"Proficiente",Y178=5,"Master")</f>
        <v>Competente</v>
      </c>
      <c r="AA178" s="20">
        <v>4</v>
      </c>
      <c r="AB178" s="20" t="str" cm="1">
        <f t="array" ref="AB178">_xlfn.IFS(AA178=0,"No evidenciado",AA178=1,"Novato",AA178=2,"Principiante avanzado",AA178=3,"Competente",AA178=4,"Proficiente",AA178=5,"Master")</f>
        <v>Proficiente</v>
      </c>
      <c r="AC178" s="20">
        <v>3</v>
      </c>
      <c r="AD178" s="20" t="str" cm="1">
        <f t="array" ref="AD178">_xlfn.IFS(AC178=0,"Prenovato",AC178=1,"Novato",AC178=2,"Principiante avanzado",AC178=3,"Competente",AC178=4,"Proficiente",AC178=5,"Master")</f>
        <v>Competente</v>
      </c>
      <c r="AE178" s="20" t="str">
        <f t="shared" si="19"/>
        <v>EVALUACIÓN</v>
      </c>
    </row>
    <row r="179" spans="1:31" x14ac:dyDescent="0.25">
      <c r="A179" t="s">
        <v>199</v>
      </c>
      <c r="B179" t="s">
        <v>202</v>
      </c>
      <c r="C179" t="s">
        <v>188</v>
      </c>
      <c r="D179" t="s">
        <v>204</v>
      </c>
      <c r="E179" t="s">
        <v>214</v>
      </c>
      <c r="F179" t="s">
        <v>229</v>
      </c>
      <c r="G179" t="s">
        <v>245</v>
      </c>
      <c r="H179" s="4">
        <v>44593</v>
      </c>
      <c r="I179" s="1">
        <f t="shared" ca="1" si="15"/>
        <v>16</v>
      </c>
      <c r="J179" s="1" t="str">
        <f t="shared" ca="1" si="16"/>
        <v>3. Mayor a 6 meses</v>
      </c>
      <c r="K179" t="str">
        <f t="shared" si="17"/>
        <v>NO</v>
      </c>
      <c r="L179" t="s">
        <v>189</v>
      </c>
      <c r="M179" t="s">
        <v>255</v>
      </c>
      <c r="N179" t="s">
        <v>190</v>
      </c>
      <c r="O179" t="s">
        <v>191</v>
      </c>
      <c r="P179" t="str">
        <f t="shared" si="18"/>
        <v>XAVIER ALBERTO GUTIERREZ CORALSoluciones de industriaEVALUACIÓN</v>
      </c>
      <c r="Q179" t="str">
        <f>BASE[[#This Row],[NombresCalificado]]&amp;BASE[[#This Row],[TipoEvaluacion]]</f>
        <v>XAVIER ALBERTO GUTIERREZ CORALEVALUACIÓN</v>
      </c>
      <c r="R179">
        <v>4</v>
      </c>
      <c r="S179" t="s">
        <v>7</v>
      </c>
      <c r="T179" t="s">
        <v>21</v>
      </c>
      <c r="U179" s="20">
        <v>3</v>
      </c>
      <c r="V179" s="20" t="str" cm="1">
        <f t="array" ref="V179">_xlfn.IFS(U179=0,"Prenovato",U179=1,"Novato",U179=2,"Principiante avanzado",U179=3,"Competente",U179=4,"Proficiente",U179=5,"Master")</f>
        <v>Competente</v>
      </c>
      <c r="W179" s="20">
        <v>4</v>
      </c>
      <c r="X179" s="20" t="str" cm="1">
        <f t="array" ref="X179">_xlfn.IFS(W179=0,"No evidenciado",W179=1,"Novato",W179=2,"Principiante avanzado",W179=3,"Competente",W179=4,"Proficiente",W179=5,"Master")</f>
        <v>Proficiente</v>
      </c>
      <c r="Y179" s="20">
        <v>3</v>
      </c>
      <c r="Z179" s="20" t="str" cm="1">
        <f t="array" ref="Z179">_xlfn.IFS(Y179=0,"No evidenciado",Y179=1,"Novato",Y179=2,"Principiante avanzado",Y179=3,"Competente",Y179=4,"Proficiente",Y179=5,"Master")</f>
        <v>Competente</v>
      </c>
      <c r="AA179" s="20">
        <v>4</v>
      </c>
      <c r="AB179" s="20" t="str" cm="1">
        <f t="array" ref="AB179">_xlfn.IFS(AA179=0,"No evidenciado",AA179=1,"Novato",AA179=2,"Principiante avanzado",AA179=3,"Competente",AA179=4,"Proficiente",AA179=5,"Master")</f>
        <v>Proficiente</v>
      </c>
      <c r="AC179" s="20">
        <v>3</v>
      </c>
      <c r="AD179" s="20" t="str" cm="1">
        <f t="array" ref="AD179">_xlfn.IFS(AC179=0,"Prenovato",AC179=1,"Novato",AC179=2,"Principiante avanzado",AC179=3,"Competente",AC179=4,"Proficiente",AC179=5,"Master")</f>
        <v>Competente</v>
      </c>
      <c r="AE179" s="20" t="str">
        <f t="shared" si="19"/>
        <v>EVALUACIÓN</v>
      </c>
    </row>
    <row r="180" spans="1:31" x14ac:dyDescent="0.25">
      <c r="A180" t="s">
        <v>199</v>
      </c>
      <c r="B180" t="s">
        <v>202</v>
      </c>
      <c r="C180" t="s">
        <v>188</v>
      </c>
      <c r="D180" t="s">
        <v>204</v>
      </c>
      <c r="E180" t="s">
        <v>214</v>
      </c>
      <c r="F180" t="s">
        <v>229</v>
      </c>
      <c r="G180" t="s">
        <v>245</v>
      </c>
      <c r="H180" s="4">
        <v>44593</v>
      </c>
      <c r="I180" s="1">
        <f t="shared" ca="1" si="15"/>
        <v>16</v>
      </c>
      <c r="J180" s="1" t="str">
        <f t="shared" ca="1" si="16"/>
        <v>3. Mayor a 6 meses</v>
      </c>
      <c r="K180" t="str">
        <f t="shared" si="17"/>
        <v>NO</v>
      </c>
      <c r="L180" t="s">
        <v>189</v>
      </c>
      <c r="M180" t="s">
        <v>256</v>
      </c>
      <c r="N180" t="s">
        <v>191</v>
      </c>
      <c r="O180" t="s">
        <v>191</v>
      </c>
      <c r="P180" t="str">
        <f t="shared" si="18"/>
        <v>XAVIER ALBERTO GUTIERREZ CORALPatrones de arquitectura tecnológicaEVALUACIÓN</v>
      </c>
      <c r="Q180" t="str">
        <f>BASE[[#This Row],[NombresCalificado]]&amp;BASE[[#This Row],[TipoEvaluacion]]</f>
        <v>XAVIER ALBERTO GUTIERREZ CORALEVALUACIÓN</v>
      </c>
      <c r="R180">
        <v>3</v>
      </c>
      <c r="S180" t="s">
        <v>5</v>
      </c>
      <c r="T180" t="s">
        <v>21</v>
      </c>
      <c r="U180" s="20">
        <v>3</v>
      </c>
      <c r="V180" s="20" t="str" cm="1">
        <f t="array" ref="V180">_xlfn.IFS(U180=0,"Prenovato",U180=1,"Novato",U180=2,"Principiante avanzado",U180=3,"Competente",U180=4,"Proficiente",U180=5,"Master")</f>
        <v>Competente</v>
      </c>
      <c r="W180" s="20">
        <v>4</v>
      </c>
      <c r="X180" s="20" t="str" cm="1">
        <f t="array" ref="X180">_xlfn.IFS(W180=0,"No evidenciado",W180=1,"Novato",W180=2,"Principiante avanzado",W180=3,"Competente",W180=4,"Proficiente",W180=5,"Master")</f>
        <v>Proficiente</v>
      </c>
      <c r="Y180" s="20">
        <v>3</v>
      </c>
      <c r="Z180" s="20" t="str" cm="1">
        <f t="array" ref="Z180">_xlfn.IFS(Y180=0,"No evidenciado",Y180=1,"Novato",Y180=2,"Principiante avanzado",Y180=3,"Competente",Y180=4,"Proficiente",Y180=5,"Master")</f>
        <v>Competente</v>
      </c>
      <c r="AA180" s="20">
        <v>4</v>
      </c>
      <c r="AB180" s="20" t="str" cm="1">
        <f t="array" ref="AB180">_xlfn.IFS(AA180=0,"No evidenciado",AA180=1,"Novato",AA180=2,"Principiante avanzado",AA180=3,"Competente",AA180=4,"Proficiente",AA180=5,"Master")</f>
        <v>Proficiente</v>
      </c>
      <c r="AC180" s="20">
        <v>3</v>
      </c>
      <c r="AD180" s="20" t="str" cm="1">
        <f t="array" ref="AD180">_xlfn.IFS(AC180=0,"Prenovato",AC180=1,"Novato",AC180=2,"Principiante avanzado",AC180=3,"Competente",AC180=4,"Proficiente",AC180=5,"Master")</f>
        <v>Competente</v>
      </c>
      <c r="AE180" s="20" t="str">
        <f t="shared" si="19"/>
        <v>EVALUACIÓN</v>
      </c>
    </row>
    <row r="181" spans="1:31" x14ac:dyDescent="0.25">
      <c r="A181" t="s">
        <v>199</v>
      </c>
      <c r="B181" t="s">
        <v>202</v>
      </c>
      <c r="C181" t="s">
        <v>188</v>
      </c>
      <c r="D181" t="s">
        <v>204</v>
      </c>
      <c r="E181" t="s">
        <v>214</v>
      </c>
      <c r="F181" t="s">
        <v>229</v>
      </c>
      <c r="G181" t="s">
        <v>245</v>
      </c>
      <c r="H181" s="4">
        <v>44593</v>
      </c>
      <c r="I181" s="1">
        <f t="shared" ca="1" si="15"/>
        <v>16</v>
      </c>
      <c r="J181" s="1" t="str">
        <f t="shared" ca="1" si="16"/>
        <v>3. Mayor a 6 meses</v>
      </c>
      <c r="K181" t="str">
        <f t="shared" si="17"/>
        <v>NO</v>
      </c>
      <c r="L181" t="s">
        <v>189</v>
      </c>
      <c r="M181" t="s">
        <v>252</v>
      </c>
      <c r="N181" t="s">
        <v>191</v>
      </c>
      <c r="O181" t="s">
        <v>191</v>
      </c>
      <c r="P181" t="str">
        <f t="shared" si="18"/>
        <v>XAVIER ALBERTO GUTIERREZ CORALCloudEVALUACIÓN</v>
      </c>
      <c r="Q181" t="str">
        <f>BASE[[#This Row],[NombresCalificado]]&amp;BASE[[#This Row],[TipoEvaluacion]]</f>
        <v>XAVIER ALBERTO GUTIERREZ CORALEVALUACIÓN</v>
      </c>
      <c r="R181">
        <v>2</v>
      </c>
      <c r="S181" t="s">
        <v>4</v>
      </c>
      <c r="T181" t="s">
        <v>21</v>
      </c>
      <c r="U181" s="20">
        <v>3</v>
      </c>
      <c r="V181" s="20" t="str" cm="1">
        <f t="array" ref="V181">_xlfn.IFS(U181=0,"Prenovato",U181=1,"Novato",U181=2,"Principiante avanzado",U181=3,"Competente",U181=4,"Proficiente",U181=5,"Master")</f>
        <v>Competente</v>
      </c>
      <c r="W181" s="20">
        <v>4</v>
      </c>
      <c r="X181" s="20" t="str" cm="1">
        <f t="array" ref="X181">_xlfn.IFS(W181=0,"No evidenciado",W181=1,"Novato",W181=2,"Principiante avanzado",W181=3,"Competente",W181=4,"Proficiente",W181=5,"Master")</f>
        <v>Proficiente</v>
      </c>
      <c r="Y181" s="20">
        <v>3</v>
      </c>
      <c r="Z181" s="20" t="str" cm="1">
        <f t="array" ref="Z181">_xlfn.IFS(Y181=0,"No evidenciado",Y181=1,"Novato",Y181=2,"Principiante avanzado",Y181=3,"Competente",Y181=4,"Proficiente",Y181=5,"Master")</f>
        <v>Competente</v>
      </c>
      <c r="AA181" s="20">
        <v>4</v>
      </c>
      <c r="AB181" s="20" t="str" cm="1">
        <f t="array" ref="AB181">_xlfn.IFS(AA181=0,"No evidenciado",AA181=1,"Novato",AA181=2,"Principiante avanzado",AA181=3,"Competente",AA181=4,"Proficiente",AA181=5,"Master")</f>
        <v>Proficiente</v>
      </c>
      <c r="AC181" s="20">
        <v>3</v>
      </c>
      <c r="AD181" s="20" t="str" cm="1">
        <f t="array" ref="AD181">_xlfn.IFS(AC181=0,"Prenovato",AC181=1,"Novato",AC181=2,"Principiante avanzado",AC181=3,"Competente",AC181=4,"Proficiente",AC181=5,"Master")</f>
        <v>Competente</v>
      </c>
      <c r="AE181" s="20" t="str">
        <f t="shared" si="19"/>
        <v>EVALUACIÓN</v>
      </c>
    </row>
    <row r="182" spans="1:31" x14ac:dyDescent="0.25">
      <c r="A182" t="s">
        <v>199</v>
      </c>
      <c r="B182" t="s">
        <v>202</v>
      </c>
      <c r="C182" t="s">
        <v>188</v>
      </c>
      <c r="D182" t="s">
        <v>204</v>
      </c>
      <c r="E182" t="s">
        <v>214</v>
      </c>
      <c r="F182" t="s">
        <v>229</v>
      </c>
      <c r="G182" t="s">
        <v>245</v>
      </c>
      <c r="H182" s="4">
        <v>44593</v>
      </c>
      <c r="I182" s="1">
        <f t="shared" ca="1" si="15"/>
        <v>16</v>
      </c>
      <c r="J182" s="1" t="str">
        <f t="shared" ca="1" si="16"/>
        <v>3. Mayor a 6 meses</v>
      </c>
      <c r="K182" t="str">
        <f t="shared" si="17"/>
        <v>NO</v>
      </c>
      <c r="L182" t="s">
        <v>189</v>
      </c>
      <c r="M182" t="s">
        <v>259</v>
      </c>
      <c r="N182" t="s">
        <v>190</v>
      </c>
      <c r="O182" t="s">
        <v>191</v>
      </c>
      <c r="P182" t="str">
        <f t="shared" si="18"/>
        <v>XAVIER ALBERTO GUTIERREZ CORALArquitectura de datos BCPEVALUACIÓN</v>
      </c>
      <c r="Q182" t="str">
        <f>BASE[[#This Row],[NombresCalificado]]&amp;BASE[[#This Row],[TipoEvaluacion]]</f>
        <v>XAVIER ALBERTO GUTIERREZ CORALEVALUACIÓN</v>
      </c>
      <c r="R182">
        <v>3</v>
      </c>
      <c r="S182" t="s">
        <v>5</v>
      </c>
      <c r="T182" t="s">
        <v>21</v>
      </c>
      <c r="U182" s="20">
        <v>3</v>
      </c>
      <c r="V182" s="20" t="str" cm="1">
        <f t="array" ref="V182">_xlfn.IFS(U182=0,"Prenovato",U182=1,"Novato",U182=2,"Principiante avanzado",U182=3,"Competente",U182=4,"Proficiente",U182=5,"Master")</f>
        <v>Competente</v>
      </c>
      <c r="W182" s="20">
        <v>4</v>
      </c>
      <c r="X182" s="20" t="str" cm="1">
        <f t="array" ref="X182">_xlfn.IFS(W182=0,"No evidenciado",W182=1,"Novato",W182=2,"Principiante avanzado",W182=3,"Competente",W182=4,"Proficiente",W182=5,"Master")</f>
        <v>Proficiente</v>
      </c>
      <c r="Y182" s="20">
        <v>3</v>
      </c>
      <c r="Z182" s="20" t="str" cm="1">
        <f t="array" ref="Z182">_xlfn.IFS(Y182=0,"No evidenciado",Y182=1,"Novato",Y182=2,"Principiante avanzado",Y182=3,"Competente",Y182=4,"Proficiente",Y182=5,"Master")</f>
        <v>Competente</v>
      </c>
      <c r="AA182" s="20">
        <v>4</v>
      </c>
      <c r="AB182" s="20" t="str" cm="1">
        <f t="array" ref="AB182">_xlfn.IFS(AA182=0,"No evidenciado",AA182=1,"Novato",AA182=2,"Principiante avanzado",AA182=3,"Competente",AA182=4,"Proficiente",AA182=5,"Master")</f>
        <v>Proficiente</v>
      </c>
      <c r="AC182" s="20">
        <v>3</v>
      </c>
      <c r="AD182" s="20" t="str" cm="1">
        <f t="array" ref="AD182">_xlfn.IFS(AC182=0,"Prenovato",AC182=1,"Novato",AC182=2,"Principiante avanzado",AC182=3,"Competente",AC182=4,"Proficiente",AC182=5,"Master")</f>
        <v>Competente</v>
      </c>
      <c r="AE182" s="20" t="str">
        <f t="shared" si="19"/>
        <v>EVALUACIÓN</v>
      </c>
    </row>
    <row r="183" spans="1:31" x14ac:dyDescent="0.25">
      <c r="A183" t="s">
        <v>199</v>
      </c>
      <c r="B183" t="s">
        <v>202</v>
      </c>
      <c r="C183" t="s">
        <v>188</v>
      </c>
      <c r="D183" t="s">
        <v>204</v>
      </c>
      <c r="E183" t="s">
        <v>214</v>
      </c>
      <c r="F183" t="s">
        <v>229</v>
      </c>
      <c r="G183" t="s">
        <v>245</v>
      </c>
      <c r="H183" s="4">
        <v>44593</v>
      </c>
      <c r="I183" s="1">
        <f t="shared" ca="1" si="15"/>
        <v>16</v>
      </c>
      <c r="J183" s="1" t="str">
        <f t="shared" ca="1" si="16"/>
        <v>3. Mayor a 6 meses</v>
      </c>
      <c r="K183" t="str">
        <f t="shared" si="17"/>
        <v>NO</v>
      </c>
      <c r="L183" t="s">
        <v>189</v>
      </c>
      <c r="M183" t="s">
        <v>258</v>
      </c>
      <c r="N183" t="s">
        <v>190</v>
      </c>
      <c r="O183" t="s">
        <v>191</v>
      </c>
      <c r="P183" t="str">
        <f t="shared" si="18"/>
        <v>XAVIER ALBERTO GUTIERREZ CORALPlataforma de soluciones BCPEVALUACIÓN</v>
      </c>
      <c r="Q183" t="str">
        <f>BASE[[#This Row],[NombresCalificado]]&amp;BASE[[#This Row],[TipoEvaluacion]]</f>
        <v>XAVIER ALBERTO GUTIERREZ CORALEVALUACIÓN</v>
      </c>
      <c r="R183">
        <v>4</v>
      </c>
      <c r="S183" t="s">
        <v>7</v>
      </c>
      <c r="T183" t="s">
        <v>21</v>
      </c>
      <c r="U183" s="20">
        <v>3</v>
      </c>
      <c r="V183" s="20" t="str" cm="1">
        <f t="array" ref="V183">_xlfn.IFS(U183=0,"Prenovato",U183=1,"Novato",U183=2,"Principiante avanzado",U183=3,"Competente",U183=4,"Proficiente",U183=5,"Master")</f>
        <v>Competente</v>
      </c>
      <c r="W183" s="20">
        <v>4</v>
      </c>
      <c r="X183" s="20" t="str" cm="1">
        <f t="array" ref="X183">_xlfn.IFS(W183=0,"No evidenciado",W183=1,"Novato",W183=2,"Principiante avanzado",W183=3,"Competente",W183=4,"Proficiente",W183=5,"Master")</f>
        <v>Proficiente</v>
      </c>
      <c r="Y183" s="20">
        <v>3</v>
      </c>
      <c r="Z183" s="20" t="str" cm="1">
        <f t="array" ref="Z183">_xlfn.IFS(Y183=0,"No evidenciado",Y183=1,"Novato",Y183=2,"Principiante avanzado",Y183=3,"Competente",Y183=4,"Proficiente",Y183=5,"Master")</f>
        <v>Competente</v>
      </c>
      <c r="AA183" s="20">
        <v>4</v>
      </c>
      <c r="AB183" s="20" t="str" cm="1">
        <f t="array" ref="AB183">_xlfn.IFS(AA183=0,"No evidenciado",AA183=1,"Novato",AA183=2,"Principiante avanzado",AA183=3,"Competente",AA183=4,"Proficiente",AA183=5,"Master")</f>
        <v>Proficiente</v>
      </c>
      <c r="AC183" s="20">
        <v>3</v>
      </c>
      <c r="AD183" s="20" t="str" cm="1">
        <f t="array" ref="AD183">_xlfn.IFS(AC183=0,"Prenovato",AC183=1,"Novato",AC183=2,"Principiante avanzado",AC183=3,"Competente",AC183=4,"Proficiente",AC183=5,"Master")</f>
        <v>Competente</v>
      </c>
      <c r="AE183" s="20" t="str">
        <f t="shared" si="19"/>
        <v>EVALUACIÓN</v>
      </c>
    </row>
    <row r="184" spans="1:31" x14ac:dyDescent="0.25">
      <c r="A184" t="s">
        <v>199</v>
      </c>
      <c r="B184" t="s">
        <v>202</v>
      </c>
      <c r="C184" t="s">
        <v>188</v>
      </c>
      <c r="D184" t="s">
        <v>204</v>
      </c>
      <c r="E184" t="s">
        <v>214</v>
      </c>
      <c r="F184" t="s">
        <v>229</v>
      </c>
      <c r="G184" t="s">
        <v>245</v>
      </c>
      <c r="H184" s="4">
        <v>44593</v>
      </c>
      <c r="I184" s="1">
        <f t="shared" ca="1" si="15"/>
        <v>16</v>
      </c>
      <c r="J184" s="1" t="str">
        <f t="shared" ca="1" si="16"/>
        <v>3. Mayor a 6 meses</v>
      </c>
      <c r="K184" t="str">
        <f t="shared" si="17"/>
        <v>NO</v>
      </c>
      <c r="L184" t="s">
        <v>189</v>
      </c>
      <c r="M184" t="s">
        <v>257</v>
      </c>
      <c r="N184" t="s">
        <v>31</v>
      </c>
      <c r="O184" t="s">
        <v>31</v>
      </c>
      <c r="P184" t="str">
        <f t="shared" si="18"/>
        <v>XAVIER ALBERTO GUTIERREZ CORALModeladoEVALUACIÓN</v>
      </c>
      <c r="Q184" t="str">
        <f>BASE[[#This Row],[NombresCalificado]]&amp;BASE[[#This Row],[TipoEvaluacion]]</f>
        <v>XAVIER ALBERTO GUTIERREZ CORALEVALUACIÓN</v>
      </c>
      <c r="R184">
        <v>3</v>
      </c>
      <c r="S184" t="s">
        <v>5</v>
      </c>
      <c r="T184" t="s">
        <v>21</v>
      </c>
      <c r="U184" s="20">
        <v>3</v>
      </c>
      <c r="V184" s="20" t="str" cm="1">
        <f t="array" ref="V184">_xlfn.IFS(U184=0,"Prenovato",U184=1,"Novato",U184=2,"Principiante avanzado",U184=3,"Competente",U184=4,"Proficiente",U184=5,"Master")</f>
        <v>Competente</v>
      </c>
      <c r="W184" s="20">
        <v>4</v>
      </c>
      <c r="X184" s="20" t="str" cm="1">
        <f t="array" ref="X184">_xlfn.IFS(W184=0,"No evidenciado",W184=1,"Novato",W184=2,"Principiante avanzado",W184=3,"Competente",W184=4,"Proficiente",W184=5,"Master")</f>
        <v>Proficiente</v>
      </c>
      <c r="Y184" s="20">
        <v>3</v>
      </c>
      <c r="Z184" s="20" t="str" cm="1">
        <f t="array" ref="Z184">_xlfn.IFS(Y184=0,"No evidenciado",Y184=1,"Novato",Y184=2,"Principiante avanzado",Y184=3,"Competente",Y184=4,"Proficiente",Y184=5,"Master")</f>
        <v>Competente</v>
      </c>
      <c r="AA184" s="20">
        <v>4</v>
      </c>
      <c r="AB184" s="20" t="str" cm="1">
        <f t="array" ref="AB184">_xlfn.IFS(AA184=0,"No evidenciado",AA184=1,"Novato",AA184=2,"Principiante avanzado",AA184=3,"Competente",AA184=4,"Proficiente",AA184=5,"Master")</f>
        <v>Proficiente</v>
      </c>
      <c r="AC184" s="20">
        <v>3</v>
      </c>
      <c r="AD184" s="20" t="str" cm="1">
        <f t="array" ref="AD184">_xlfn.IFS(AC184=0,"Prenovato",AC184=1,"Novato",AC184=2,"Principiante avanzado",AC184=3,"Competente",AC184=4,"Proficiente",AC184=5,"Master")</f>
        <v>Competente</v>
      </c>
      <c r="AE184" s="20" t="str">
        <f t="shared" si="19"/>
        <v>EVALUACIÓN</v>
      </c>
    </row>
    <row r="185" spans="1:31" x14ac:dyDescent="0.25">
      <c r="A185" t="s">
        <v>199</v>
      </c>
      <c r="B185" t="s">
        <v>202</v>
      </c>
      <c r="C185" t="s">
        <v>188</v>
      </c>
      <c r="D185" t="s">
        <v>204</v>
      </c>
      <c r="E185" t="s">
        <v>214</v>
      </c>
      <c r="F185" t="s">
        <v>229</v>
      </c>
      <c r="G185" t="s">
        <v>245</v>
      </c>
      <c r="H185" s="4">
        <v>44593</v>
      </c>
      <c r="I185" s="1">
        <f t="shared" ca="1" si="15"/>
        <v>16</v>
      </c>
      <c r="J185" s="1" t="str">
        <f t="shared" ca="1" si="16"/>
        <v>3. Mayor a 6 meses</v>
      </c>
      <c r="K185" t="str">
        <f t="shared" si="17"/>
        <v>NO</v>
      </c>
      <c r="L185" t="s">
        <v>189</v>
      </c>
      <c r="M185" t="s">
        <v>262</v>
      </c>
      <c r="N185" t="s">
        <v>191</v>
      </c>
      <c r="O185" t="s">
        <v>191</v>
      </c>
      <c r="P185" t="str">
        <f t="shared" si="18"/>
        <v>XAVIER ALBERTO GUTIERREZ CORALComplianceEVALUACIÓN</v>
      </c>
      <c r="Q185" t="str">
        <f>BASE[[#This Row],[NombresCalificado]]&amp;BASE[[#This Row],[TipoEvaluacion]]</f>
        <v>XAVIER ALBERTO GUTIERREZ CORALEVALUACIÓN</v>
      </c>
      <c r="R185">
        <v>3</v>
      </c>
      <c r="S185" t="s">
        <v>5</v>
      </c>
      <c r="T185" t="s">
        <v>21</v>
      </c>
      <c r="U185" s="20">
        <v>3</v>
      </c>
      <c r="V185" s="20" t="str" cm="1">
        <f t="array" ref="V185">_xlfn.IFS(U185=0,"Prenovato",U185=1,"Novato",U185=2,"Principiante avanzado",U185=3,"Competente",U185=4,"Proficiente",U185=5,"Master")</f>
        <v>Competente</v>
      </c>
      <c r="W185" s="20">
        <v>4</v>
      </c>
      <c r="X185" s="20" t="str" cm="1">
        <f t="array" ref="X185">_xlfn.IFS(W185=0,"No evidenciado",W185=1,"Novato",W185=2,"Principiante avanzado",W185=3,"Competente",W185=4,"Proficiente",W185=5,"Master")</f>
        <v>Proficiente</v>
      </c>
      <c r="Y185" s="20">
        <v>3</v>
      </c>
      <c r="Z185" s="20" t="str" cm="1">
        <f t="array" ref="Z185">_xlfn.IFS(Y185=0,"No evidenciado",Y185=1,"Novato",Y185=2,"Principiante avanzado",Y185=3,"Competente",Y185=4,"Proficiente",Y185=5,"Master")</f>
        <v>Competente</v>
      </c>
      <c r="AA185" s="20">
        <v>4</v>
      </c>
      <c r="AB185" s="20" t="str" cm="1">
        <f t="array" ref="AB185">_xlfn.IFS(AA185=0,"No evidenciado",AA185=1,"Novato",AA185=2,"Principiante avanzado",AA185=3,"Competente",AA185=4,"Proficiente",AA185=5,"Master")</f>
        <v>Proficiente</v>
      </c>
      <c r="AC185" s="20">
        <v>3</v>
      </c>
      <c r="AD185" s="20" t="str" cm="1">
        <f t="array" ref="AD185">_xlfn.IFS(AC185=0,"Prenovato",AC185=1,"Novato",AC185=2,"Principiante avanzado",AC185=3,"Competente",AC185=4,"Proficiente",AC185=5,"Master")</f>
        <v>Competente</v>
      </c>
      <c r="AE185" s="20" t="str">
        <f t="shared" si="19"/>
        <v>EVALUACIÓN</v>
      </c>
    </row>
    <row r="186" spans="1:31" x14ac:dyDescent="0.25">
      <c r="A186" t="s">
        <v>199</v>
      </c>
      <c r="B186" t="s">
        <v>202</v>
      </c>
      <c r="C186" t="s">
        <v>188</v>
      </c>
      <c r="D186" t="s">
        <v>204</v>
      </c>
      <c r="E186" t="s">
        <v>214</v>
      </c>
      <c r="F186" t="s">
        <v>229</v>
      </c>
      <c r="G186" t="s">
        <v>245</v>
      </c>
      <c r="H186" s="4">
        <v>44593</v>
      </c>
      <c r="I186" s="1">
        <f t="shared" ca="1" si="15"/>
        <v>16</v>
      </c>
      <c r="J186" s="1" t="str">
        <f t="shared" ca="1" si="16"/>
        <v>3. Mayor a 6 meses</v>
      </c>
      <c r="K186" t="str">
        <f t="shared" si="17"/>
        <v>NO</v>
      </c>
      <c r="L186" t="s">
        <v>189</v>
      </c>
      <c r="M186" t="s">
        <v>260</v>
      </c>
      <c r="N186" t="s">
        <v>191</v>
      </c>
      <c r="O186" t="s">
        <v>191</v>
      </c>
      <c r="P186" t="str">
        <f t="shared" si="18"/>
        <v>XAVIER ALBERTO GUTIERREZ CORALEvolución ágil de productos digitalesEVALUACIÓN</v>
      </c>
      <c r="Q186" t="str">
        <f>BASE[[#This Row],[NombresCalificado]]&amp;BASE[[#This Row],[TipoEvaluacion]]</f>
        <v>XAVIER ALBERTO GUTIERREZ CORALEVALUACIÓN</v>
      </c>
      <c r="R186">
        <v>4</v>
      </c>
      <c r="S186" t="s">
        <v>7</v>
      </c>
      <c r="T186" t="s">
        <v>21</v>
      </c>
      <c r="U186" s="20">
        <v>3</v>
      </c>
      <c r="V186" s="20" t="str" cm="1">
        <f t="array" ref="V186">_xlfn.IFS(U186=0,"Prenovato",U186=1,"Novato",U186=2,"Principiante avanzado",U186=3,"Competente",U186=4,"Proficiente",U186=5,"Master")</f>
        <v>Competente</v>
      </c>
      <c r="W186" s="20">
        <v>4</v>
      </c>
      <c r="X186" s="20" t="str" cm="1">
        <f t="array" ref="X186">_xlfn.IFS(W186=0,"No evidenciado",W186=1,"Novato",W186=2,"Principiante avanzado",W186=3,"Competente",W186=4,"Proficiente",W186=5,"Master")</f>
        <v>Proficiente</v>
      </c>
      <c r="Y186" s="20">
        <v>3</v>
      </c>
      <c r="Z186" s="20" t="str" cm="1">
        <f t="array" ref="Z186">_xlfn.IFS(Y186=0,"No evidenciado",Y186=1,"Novato",Y186=2,"Principiante avanzado",Y186=3,"Competente",Y186=4,"Proficiente",Y186=5,"Master")</f>
        <v>Competente</v>
      </c>
      <c r="AA186" s="20">
        <v>4</v>
      </c>
      <c r="AB186" s="20" t="str" cm="1">
        <f t="array" ref="AB186">_xlfn.IFS(AA186=0,"No evidenciado",AA186=1,"Novato",AA186=2,"Principiante avanzado",AA186=3,"Competente",AA186=4,"Proficiente",AA186=5,"Master")</f>
        <v>Proficiente</v>
      </c>
      <c r="AC186" s="20">
        <v>3</v>
      </c>
      <c r="AD186" s="20" t="str" cm="1">
        <f t="array" ref="AD186">_xlfn.IFS(AC186=0,"Prenovato",AC186=1,"Novato",AC186=2,"Principiante avanzado",AC186=3,"Competente",AC186=4,"Proficiente",AC186=5,"Master")</f>
        <v>Competente</v>
      </c>
      <c r="AE186" s="20" t="str">
        <f t="shared" si="19"/>
        <v>EVALUACIÓN</v>
      </c>
    </row>
    <row r="187" spans="1:31" x14ac:dyDescent="0.25">
      <c r="A187" t="s">
        <v>199</v>
      </c>
      <c r="B187" t="s">
        <v>202</v>
      </c>
      <c r="C187" t="s">
        <v>188</v>
      </c>
      <c r="D187" t="s">
        <v>204</v>
      </c>
      <c r="E187" t="s">
        <v>214</v>
      </c>
      <c r="F187" t="s">
        <v>229</v>
      </c>
      <c r="G187" t="s">
        <v>245</v>
      </c>
      <c r="H187" s="4">
        <v>44593</v>
      </c>
      <c r="I187" s="1">
        <f t="shared" ca="1" si="15"/>
        <v>16</v>
      </c>
      <c r="J187" s="1" t="str">
        <f t="shared" ca="1" si="16"/>
        <v>3. Mayor a 6 meses</v>
      </c>
      <c r="K187" t="str">
        <f t="shared" si="17"/>
        <v>NO</v>
      </c>
      <c r="L187" t="s">
        <v>189</v>
      </c>
      <c r="M187" t="s">
        <v>261</v>
      </c>
      <c r="N187" t="s">
        <v>31</v>
      </c>
      <c r="O187" t="s">
        <v>31</v>
      </c>
      <c r="P187" t="str">
        <f t="shared" si="18"/>
        <v>XAVIER ALBERTO GUTIERREZ CORALNegocio bancarioEVALUACIÓN</v>
      </c>
      <c r="Q187" t="str">
        <f>BASE[[#This Row],[NombresCalificado]]&amp;BASE[[#This Row],[TipoEvaluacion]]</f>
        <v>XAVIER ALBERTO GUTIERREZ CORALEVALUACIÓN</v>
      </c>
      <c r="R187">
        <v>4</v>
      </c>
      <c r="S187" t="s">
        <v>7</v>
      </c>
      <c r="T187" t="s">
        <v>21</v>
      </c>
      <c r="U187" s="20">
        <v>3</v>
      </c>
      <c r="V187" s="20" t="str" cm="1">
        <f t="array" ref="V187">_xlfn.IFS(U187=0,"Prenovato",U187=1,"Novato",U187=2,"Principiante avanzado",U187=3,"Competente",U187=4,"Proficiente",U187=5,"Master")</f>
        <v>Competente</v>
      </c>
      <c r="W187" s="20">
        <v>4</v>
      </c>
      <c r="X187" s="20" t="str" cm="1">
        <f t="array" ref="X187">_xlfn.IFS(W187=0,"No evidenciado",W187=1,"Novato",W187=2,"Principiante avanzado",W187=3,"Competente",W187=4,"Proficiente",W187=5,"Master")</f>
        <v>Proficiente</v>
      </c>
      <c r="Y187" s="20">
        <v>3</v>
      </c>
      <c r="Z187" s="20" t="str" cm="1">
        <f t="array" ref="Z187">_xlfn.IFS(Y187=0,"No evidenciado",Y187=1,"Novato",Y187=2,"Principiante avanzado",Y187=3,"Competente",Y187=4,"Proficiente",Y187=5,"Master")</f>
        <v>Competente</v>
      </c>
      <c r="AA187" s="20">
        <v>4</v>
      </c>
      <c r="AB187" s="20" t="str" cm="1">
        <f t="array" ref="AB187">_xlfn.IFS(AA187=0,"No evidenciado",AA187=1,"Novato",AA187=2,"Principiante avanzado",AA187=3,"Competente",AA187=4,"Proficiente",AA187=5,"Master")</f>
        <v>Proficiente</v>
      </c>
      <c r="AC187" s="20">
        <v>3</v>
      </c>
      <c r="AD187" s="20" t="str" cm="1">
        <f t="array" ref="AD187">_xlfn.IFS(AC187=0,"Prenovato",AC187=1,"Novato",AC187=2,"Principiante avanzado",AC187=3,"Competente",AC187=4,"Proficiente",AC187=5,"Master")</f>
        <v>Competente</v>
      </c>
      <c r="AE187" s="20" t="str">
        <f t="shared" si="19"/>
        <v>EVALUACIÓN</v>
      </c>
    </row>
    <row r="188" spans="1:31" x14ac:dyDescent="0.25">
      <c r="A188" t="s">
        <v>199</v>
      </c>
      <c r="B188" t="s">
        <v>202</v>
      </c>
      <c r="C188" t="s">
        <v>188</v>
      </c>
      <c r="D188" t="s">
        <v>204</v>
      </c>
      <c r="E188" t="s">
        <v>214</v>
      </c>
      <c r="F188" t="s">
        <v>229</v>
      </c>
      <c r="G188" t="s">
        <v>245</v>
      </c>
      <c r="H188" s="4">
        <v>44593</v>
      </c>
      <c r="I188" s="1">
        <f t="shared" ca="1" si="15"/>
        <v>16</v>
      </c>
      <c r="J188" s="1" t="str">
        <f t="shared" ca="1" si="16"/>
        <v>3. Mayor a 6 meses</v>
      </c>
      <c r="K188" t="str">
        <f t="shared" si="17"/>
        <v>NO</v>
      </c>
      <c r="L188" t="s">
        <v>189</v>
      </c>
      <c r="M188" t="s">
        <v>264</v>
      </c>
      <c r="N188" t="s">
        <v>190</v>
      </c>
      <c r="O188" t="s">
        <v>191</v>
      </c>
      <c r="P188" t="str">
        <f t="shared" si="18"/>
        <v>XAVIER ALBERTO GUTIERREZ CORALCustomer ExperienceEVALUACIÓN</v>
      </c>
      <c r="Q188" t="str">
        <f>BASE[[#This Row],[NombresCalificado]]&amp;BASE[[#This Row],[TipoEvaluacion]]</f>
        <v>XAVIER ALBERTO GUTIERREZ CORALEVALUACIÓN</v>
      </c>
      <c r="R188">
        <v>3</v>
      </c>
      <c r="S188" t="s">
        <v>5</v>
      </c>
      <c r="T188" t="s">
        <v>21</v>
      </c>
      <c r="U188" s="20">
        <v>3</v>
      </c>
      <c r="V188" s="20" t="str" cm="1">
        <f t="array" ref="V188">_xlfn.IFS(U188=0,"Prenovato",U188=1,"Novato",U188=2,"Principiante avanzado",U188=3,"Competente",U188=4,"Proficiente",U188=5,"Master")</f>
        <v>Competente</v>
      </c>
      <c r="W188" s="20">
        <v>4</v>
      </c>
      <c r="X188" s="20" t="str" cm="1">
        <f t="array" ref="X188">_xlfn.IFS(W188=0,"No evidenciado",W188=1,"Novato",W188=2,"Principiante avanzado",W188=3,"Competente",W188=4,"Proficiente",W188=5,"Master")</f>
        <v>Proficiente</v>
      </c>
      <c r="Y188" s="20">
        <v>3</v>
      </c>
      <c r="Z188" s="20" t="str" cm="1">
        <f t="array" ref="Z188">_xlfn.IFS(Y188=0,"No evidenciado",Y188=1,"Novato",Y188=2,"Principiante avanzado",Y188=3,"Competente",Y188=4,"Proficiente",Y188=5,"Master")</f>
        <v>Competente</v>
      </c>
      <c r="AA188" s="20">
        <v>4</v>
      </c>
      <c r="AB188" s="20" t="str" cm="1">
        <f t="array" ref="AB188">_xlfn.IFS(AA188=0,"No evidenciado",AA188=1,"Novato",AA188=2,"Principiante avanzado",AA188=3,"Competente",AA188=4,"Proficiente",AA188=5,"Master")</f>
        <v>Proficiente</v>
      </c>
      <c r="AC188" s="20">
        <v>3</v>
      </c>
      <c r="AD188" s="20" t="str" cm="1">
        <f t="array" ref="AD188">_xlfn.IFS(AC188=0,"Prenovato",AC188=1,"Novato",AC188=2,"Principiante avanzado",AC188=3,"Competente",AC188=4,"Proficiente",AC188=5,"Master")</f>
        <v>Competente</v>
      </c>
      <c r="AE188" s="20" t="str">
        <f t="shared" si="19"/>
        <v>EVALUACIÓN</v>
      </c>
    </row>
    <row r="189" spans="1:31" x14ac:dyDescent="0.25">
      <c r="A189" t="s">
        <v>198</v>
      </c>
      <c r="B189" t="s">
        <v>201</v>
      </c>
      <c r="C189" t="s">
        <v>188</v>
      </c>
      <c r="D189" t="s">
        <v>204</v>
      </c>
      <c r="E189" t="s">
        <v>215</v>
      </c>
      <c r="F189" t="s">
        <v>230</v>
      </c>
      <c r="G189" t="s">
        <v>246</v>
      </c>
      <c r="H189" s="4">
        <v>44621</v>
      </c>
      <c r="I189" s="1">
        <f t="shared" ca="1" si="15"/>
        <v>15</v>
      </c>
      <c r="J189" s="1" t="str">
        <f t="shared" ca="1" si="16"/>
        <v>3. Mayor a 6 meses</v>
      </c>
      <c r="K189" t="str">
        <f t="shared" si="17"/>
        <v>NO</v>
      </c>
      <c r="L189" t="s">
        <v>189</v>
      </c>
      <c r="M189" t="s">
        <v>252</v>
      </c>
      <c r="N189" t="s">
        <v>191</v>
      </c>
      <c r="O189" t="s">
        <v>191</v>
      </c>
      <c r="P189" t="str">
        <f t="shared" si="18"/>
        <v>LILIA KATHLEEN POLO VILLANUEVACloudEVALUACIÓN</v>
      </c>
      <c r="Q189" t="str">
        <f>BASE[[#This Row],[NombresCalificado]]&amp;BASE[[#This Row],[TipoEvaluacion]]</f>
        <v>LILIA KATHLEEN POLO VILLANUEVAEVALUACIÓN</v>
      </c>
      <c r="R189">
        <v>1</v>
      </c>
      <c r="S189" t="s">
        <v>6</v>
      </c>
      <c r="T189" t="s">
        <v>21</v>
      </c>
      <c r="U189" s="20">
        <v>1</v>
      </c>
      <c r="V189" s="20" t="str" cm="1">
        <f t="array" ref="V189">_xlfn.IFS(U189=0,"Prenovato",U189=1,"Novato",U189=2,"Principiante avanzado",U189=3,"Competente",U189=4,"Proficiente",U189=5,"Master")</f>
        <v>Novato</v>
      </c>
      <c r="W189" s="20">
        <v>4</v>
      </c>
      <c r="X189" s="20" t="str" cm="1">
        <f t="array" ref="X189">_xlfn.IFS(W189=0,"No evidenciado",W189=1,"Novato",W189=2,"Principiante avanzado",W189=3,"Competente",W189=4,"Proficiente",W189=5,"Master")</f>
        <v>Proficiente</v>
      </c>
      <c r="Y189" s="20">
        <v>3</v>
      </c>
      <c r="Z189" s="20" t="str" cm="1">
        <f t="array" ref="Z189">_xlfn.IFS(Y189=0,"No evidenciado",Y189=1,"Novato",Y189=2,"Principiante avanzado",Y189=3,"Competente",Y189=4,"Proficiente",Y189=5,"Master")</f>
        <v>Competente</v>
      </c>
      <c r="AA189" s="20">
        <v>4</v>
      </c>
      <c r="AB189" s="20" t="str" cm="1">
        <f t="array" ref="AB189">_xlfn.IFS(AA189=0,"No evidenciado",AA189=1,"Novato",AA189=2,"Principiante avanzado",AA189=3,"Competente",AA189=4,"Proficiente",AA189=5,"Master")</f>
        <v>Proficiente</v>
      </c>
      <c r="AC189" s="20">
        <v>1</v>
      </c>
      <c r="AD189" s="20" t="str" cm="1">
        <f t="array" ref="AD189">_xlfn.IFS(AC189=0,"Prenovato",AC189=1,"Novato",AC189=2,"Principiante avanzado",AC189=3,"Competente",AC189=4,"Proficiente",AC189=5,"Master")</f>
        <v>Novato</v>
      </c>
      <c r="AE189" s="20" t="str">
        <f t="shared" si="19"/>
        <v>EVALUACIÓN</v>
      </c>
    </row>
    <row r="190" spans="1:31" x14ac:dyDescent="0.25">
      <c r="A190" t="s">
        <v>198</v>
      </c>
      <c r="B190" t="s">
        <v>201</v>
      </c>
      <c r="C190" t="s">
        <v>188</v>
      </c>
      <c r="D190" t="s">
        <v>204</v>
      </c>
      <c r="E190" t="s">
        <v>215</v>
      </c>
      <c r="F190" t="s">
        <v>230</v>
      </c>
      <c r="G190" t="s">
        <v>246</v>
      </c>
      <c r="H190" s="4">
        <v>44621</v>
      </c>
      <c r="I190" s="1">
        <f t="shared" ca="1" si="15"/>
        <v>15</v>
      </c>
      <c r="J190" s="1" t="str">
        <f t="shared" ca="1" si="16"/>
        <v>3. Mayor a 6 meses</v>
      </c>
      <c r="K190" t="str">
        <f t="shared" si="17"/>
        <v>NO</v>
      </c>
      <c r="L190" t="s">
        <v>189</v>
      </c>
      <c r="M190" t="s">
        <v>255</v>
      </c>
      <c r="N190" t="s">
        <v>190</v>
      </c>
      <c r="O190" t="s">
        <v>191</v>
      </c>
      <c r="P190" t="str">
        <f t="shared" si="18"/>
        <v>LILIA KATHLEEN POLO VILLANUEVASoluciones de industriaEVALUACIÓN</v>
      </c>
      <c r="Q190" t="str">
        <f>BASE[[#This Row],[NombresCalificado]]&amp;BASE[[#This Row],[TipoEvaluacion]]</f>
        <v>LILIA KATHLEEN POLO VILLANUEVAEVALUACIÓN</v>
      </c>
      <c r="R190">
        <v>4</v>
      </c>
      <c r="S190" t="s">
        <v>7</v>
      </c>
      <c r="T190" t="s">
        <v>21</v>
      </c>
      <c r="U190" s="20">
        <v>1</v>
      </c>
      <c r="V190" s="20" t="str" cm="1">
        <f t="array" ref="V190">_xlfn.IFS(U190=0,"Prenovato",U190=1,"Novato",U190=2,"Principiante avanzado",U190=3,"Competente",U190=4,"Proficiente",U190=5,"Master")</f>
        <v>Novato</v>
      </c>
      <c r="W190" s="20">
        <v>4</v>
      </c>
      <c r="X190" s="20" t="str" cm="1">
        <f t="array" ref="X190">_xlfn.IFS(W190=0,"No evidenciado",W190=1,"Novato",W190=2,"Principiante avanzado",W190=3,"Competente",W190=4,"Proficiente",W190=5,"Master")</f>
        <v>Proficiente</v>
      </c>
      <c r="Y190" s="20">
        <v>3</v>
      </c>
      <c r="Z190" s="20" t="str" cm="1">
        <f t="array" ref="Z190">_xlfn.IFS(Y190=0,"No evidenciado",Y190=1,"Novato",Y190=2,"Principiante avanzado",Y190=3,"Competente",Y190=4,"Proficiente",Y190=5,"Master")</f>
        <v>Competente</v>
      </c>
      <c r="AA190" s="20">
        <v>4</v>
      </c>
      <c r="AB190" s="20" t="str" cm="1">
        <f t="array" ref="AB190">_xlfn.IFS(AA190=0,"No evidenciado",AA190=1,"Novato",AA190=2,"Principiante avanzado",AA190=3,"Competente",AA190=4,"Proficiente",AA190=5,"Master")</f>
        <v>Proficiente</v>
      </c>
      <c r="AC190" s="20">
        <v>1</v>
      </c>
      <c r="AD190" s="20" t="str" cm="1">
        <f t="array" ref="AD190">_xlfn.IFS(AC190=0,"Prenovato",AC190=1,"Novato",AC190=2,"Principiante avanzado",AC190=3,"Competente",AC190=4,"Proficiente",AC190=5,"Master")</f>
        <v>Novato</v>
      </c>
      <c r="AE190" s="20" t="str">
        <f t="shared" si="19"/>
        <v>EVALUACIÓN</v>
      </c>
    </row>
    <row r="191" spans="1:31" x14ac:dyDescent="0.25">
      <c r="A191" t="s">
        <v>198</v>
      </c>
      <c r="B191" t="s">
        <v>201</v>
      </c>
      <c r="C191" t="s">
        <v>188</v>
      </c>
      <c r="D191" t="s">
        <v>204</v>
      </c>
      <c r="E191" t="s">
        <v>215</v>
      </c>
      <c r="F191" t="s">
        <v>230</v>
      </c>
      <c r="G191" t="s">
        <v>246</v>
      </c>
      <c r="H191" s="4">
        <v>44621</v>
      </c>
      <c r="I191" s="1">
        <f t="shared" ca="1" si="15"/>
        <v>15</v>
      </c>
      <c r="J191" s="1" t="str">
        <f t="shared" ca="1" si="16"/>
        <v>3. Mayor a 6 meses</v>
      </c>
      <c r="K191" t="str">
        <f t="shared" si="17"/>
        <v>NO</v>
      </c>
      <c r="L191" t="s">
        <v>189</v>
      </c>
      <c r="M191" t="s">
        <v>256</v>
      </c>
      <c r="N191" t="s">
        <v>191</v>
      </c>
      <c r="O191" t="s">
        <v>191</v>
      </c>
      <c r="P191" t="str">
        <f t="shared" si="18"/>
        <v>LILIA KATHLEEN POLO VILLANUEVAPatrones de arquitectura tecnológicaEVALUACIÓN</v>
      </c>
      <c r="Q191" t="str">
        <f>BASE[[#This Row],[NombresCalificado]]&amp;BASE[[#This Row],[TipoEvaluacion]]</f>
        <v>LILIA KATHLEEN POLO VILLANUEVAEVALUACIÓN</v>
      </c>
      <c r="R191">
        <v>2</v>
      </c>
      <c r="S191" t="s">
        <v>4</v>
      </c>
      <c r="T191" t="s">
        <v>21</v>
      </c>
      <c r="U191" s="20">
        <v>1</v>
      </c>
      <c r="V191" s="20" t="str" cm="1">
        <f t="array" ref="V191">_xlfn.IFS(U191=0,"Prenovato",U191=1,"Novato",U191=2,"Principiante avanzado",U191=3,"Competente",U191=4,"Proficiente",U191=5,"Master")</f>
        <v>Novato</v>
      </c>
      <c r="W191" s="20">
        <v>4</v>
      </c>
      <c r="X191" s="20" t="str" cm="1">
        <f t="array" ref="X191">_xlfn.IFS(W191=0,"No evidenciado",W191=1,"Novato",W191=2,"Principiante avanzado",W191=3,"Competente",W191=4,"Proficiente",W191=5,"Master")</f>
        <v>Proficiente</v>
      </c>
      <c r="Y191" s="20">
        <v>3</v>
      </c>
      <c r="Z191" s="20" t="str" cm="1">
        <f t="array" ref="Z191">_xlfn.IFS(Y191=0,"No evidenciado",Y191=1,"Novato",Y191=2,"Principiante avanzado",Y191=3,"Competente",Y191=4,"Proficiente",Y191=5,"Master")</f>
        <v>Competente</v>
      </c>
      <c r="AA191" s="20">
        <v>4</v>
      </c>
      <c r="AB191" s="20" t="str" cm="1">
        <f t="array" ref="AB191">_xlfn.IFS(AA191=0,"No evidenciado",AA191=1,"Novato",AA191=2,"Principiante avanzado",AA191=3,"Competente",AA191=4,"Proficiente",AA191=5,"Master")</f>
        <v>Proficiente</v>
      </c>
      <c r="AC191" s="20">
        <v>1</v>
      </c>
      <c r="AD191" s="20" t="str" cm="1">
        <f t="array" ref="AD191">_xlfn.IFS(AC191=0,"Prenovato",AC191=1,"Novato",AC191=2,"Principiante avanzado",AC191=3,"Competente",AC191=4,"Proficiente",AC191=5,"Master")</f>
        <v>Novato</v>
      </c>
      <c r="AE191" s="20" t="str">
        <f t="shared" si="19"/>
        <v>EVALUACIÓN</v>
      </c>
    </row>
    <row r="192" spans="1:31" x14ac:dyDescent="0.25">
      <c r="A192" t="s">
        <v>198</v>
      </c>
      <c r="B192" t="s">
        <v>201</v>
      </c>
      <c r="C192" t="s">
        <v>188</v>
      </c>
      <c r="D192" t="s">
        <v>204</v>
      </c>
      <c r="E192" t="s">
        <v>215</v>
      </c>
      <c r="F192" t="s">
        <v>230</v>
      </c>
      <c r="G192" t="s">
        <v>246</v>
      </c>
      <c r="H192" s="4">
        <v>44621</v>
      </c>
      <c r="I192" s="1">
        <f t="shared" ca="1" si="15"/>
        <v>15</v>
      </c>
      <c r="J192" s="1" t="str">
        <f t="shared" ca="1" si="16"/>
        <v>3. Mayor a 6 meses</v>
      </c>
      <c r="K192" t="str">
        <f t="shared" si="17"/>
        <v>NO</v>
      </c>
      <c r="L192" t="s">
        <v>189</v>
      </c>
      <c r="M192" t="s">
        <v>258</v>
      </c>
      <c r="N192" t="s">
        <v>190</v>
      </c>
      <c r="O192" t="s">
        <v>191</v>
      </c>
      <c r="P192" t="str">
        <f t="shared" si="18"/>
        <v>LILIA KATHLEEN POLO VILLANUEVAPlataforma de soluciones BCPEVALUACIÓN</v>
      </c>
      <c r="Q192" t="str">
        <f>BASE[[#This Row],[NombresCalificado]]&amp;BASE[[#This Row],[TipoEvaluacion]]</f>
        <v>LILIA KATHLEEN POLO VILLANUEVAEVALUACIÓN</v>
      </c>
      <c r="R192">
        <v>2</v>
      </c>
      <c r="S192" t="s">
        <v>4</v>
      </c>
      <c r="T192" t="s">
        <v>21</v>
      </c>
      <c r="U192" s="20">
        <v>1</v>
      </c>
      <c r="V192" s="20" t="str" cm="1">
        <f t="array" ref="V192">_xlfn.IFS(U192=0,"Prenovato",U192=1,"Novato",U192=2,"Principiante avanzado",U192=3,"Competente",U192=4,"Proficiente",U192=5,"Master")</f>
        <v>Novato</v>
      </c>
      <c r="W192" s="20">
        <v>4</v>
      </c>
      <c r="X192" s="20" t="str" cm="1">
        <f t="array" ref="X192">_xlfn.IFS(W192=0,"No evidenciado",W192=1,"Novato",W192=2,"Principiante avanzado",W192=3,"Competente",W192=4,"Proficiente",W192=5,"Master")</f>
        <v>Proficiente</v>
      </c>
      <c r="Y192" s="20">
        <v>3</v>
      </c>
      <c r="Z192" s="20" t="str" cm="1">
        <f t="array" ref="Z192">_xlfn.IFS(Y192=0,"No evidenciado",Y192=1,"Novato",Y192=2,"Principiante avanzado",Y192=3,"Competente",Y192=4,"Proficiente",Y192=5,"Master")</f>
        <v>Competente</v>
      </c>
      <c r="AA192" s="20">
        <v>4</v>
      </c>
      <c r="AB192" s="20" t="str" cm="1">
        <f t="array" ref="AB192">_xlfn.IFS(AA192=0,"No evidenciado",AA192=1,"Novato",AA192=2,"Principiante avanzado",AA192=3,"Competente",AA192=4,"Proficiente",AA192=5,"Master")</f>
        <v>Proficiente</v>
      </c>
      <c r="AC192" s="20">
        <v>1</v>
      </c>
      <c r="AD192" s="20" t="str" cm="1">
        <f t="array" ref="AD192">_xlfn.IFS(AC192=0,"Prenovato",AC192=1,"Novato",AC192=2,"Principiante avanzado",AC192=3,"Competente",AC192=4,"Proficiente",AC192=5,"Master")</f>
        <v>Novato</v>
      </c>
      <c r="AE192" s="20" t="str">
        <f t="shared" si="19"/>
        <v>EVALUACIÓN</v>
      </c>
    </row>
    <row r="193" spans="1:31" x14ac:dyDescent="0.25">
      <c r="A193" t="s">
        <v>198</v>
      </c>
      <c r="B193" t="s">
        <v>201</v>
      </c>
      <c r="C193" t="s">
        <v>188</v>
      </c>
      <c r="D193" t="s">
        <v>204</v>
      </c>
      <c r="E193" t="s">
        <v>215</v>
      </c>
      <c r="F193" t="s">
        <v>230</v>
      </c>
      <c r="G193" t="s">
        <v>246</v>
      </c>
      <c r="H193" s="4">
        <v>44621</v>
      </c>
      <c r="I193" s="1">
        <f t="shared" ca="1" si="15"/>
        <v>15</v>
      </c>
      <c r="J193" s="1" t="str">
        <f t="shared" ca="1" si="16"/>
        <v>3. Mayor a 6 meses</v>
      </c>
      <c r="K193" t="str">
        <f t="shared" si="17"/>
        <v>NO</v>
      </c>
      <c r="L193" t="s">
        <v>189</v>
      </c>
      <c r="M193" t="s">
        <v>259</v>
      </c>
      <c r="N193" t="s">
        <v>190</v>
      </c>
      <c r="O193" t="s">
        <v>191</v>
      </c>
      <c r="P193" t="str">
        <f t="shared" si="18"/>
        <v>LILIA KATHLEEN POLO VILLANUEVAArquitectura de datos BCPEVALUACIÓN</v>
      </c>
      <c r="Q193" t="str">
        <f>BASE[[#This Row],[NombresCalificado]]&amp;BASE[[#This Row],[TipoEvaluacion]]</f>
        <v>LILIA KATHLEEN POLO VILLANUEVAEVALUACIÓN</v>
      </c>
      <c r="R193">
        <v>2</v>
      </c>
      <c r="S193" t="s">
        <v>4</v>
      </c>
      <c r="T193" t="s">
        <v>21</v>
      </c>
      <c r="U193" s="20">
        <v>1</v>
      </c>
      <c r="V193" s="20" t="str" cm="1">
        <f t="array" ref="V193">_xlfn.IFS(U193=0,"Prenovato",U193=1,"Novato",U193=2,"Principiante avanzado",U193=3,"Competente",U193=4,"Proficiente",U193=5,"Master")</f>
        <v>Novato</v>
      </c>
      <c r="W193" s="20">
        <v>4</v>
      </c>
      <c r="X193" s="20" t="str" cm="1">
        <f t="array" ref="X193">_xlfn.IFS(W193=0,"No evidenciado",W193=1,"Novato",W193=2,"Principiante avanzado",W193=3,"Competente",W193=4,"Proficiente",W193=5,"Master")</f>
        <v>Proficiente</v>
      </c>
      <c r="Y193" s="20">
        <v>3</v>
      </c>
      <c r="Z193" s="20" t="str" cm="1">
        <f t="array" ref="Z193">_xlfn.IFS(Y193=0,"No evidenciado",Y193=1,"Novato",Y193=2,"Principiante avanzado",Y193=3,"Competente",Y193=4,"Proficiente",Y193=5,"Master")</f>
        <v>Competente</v>
      </c>
      <c r="AA193" s="20">
        <v>4</v>
      </c>
      <c r="AB193" s="20" t="str" cm="1">
        <f t="array" ref="AB193">_xlfn.IFS(AA193=0,"No evidenciado",AA193=1,"Novato",AA193=2,"Principiante avanzado",AA193=3,"Competente",AA193=4,"Proficiente",AA193=5,"Master")</f>
        <v>Proficiente</v>
      </c>
      <c r="AC193" s="20">
        <v>1</v>
      </c>
      <c r="AD193" s="20" t="str" cm="1">
        <f t="array" ref="AD193">_xlfn.IFS(AC193=0,"Prenovato",AC193=1,"Novato",AC193=2,"Principiante avanzado",AC193=3,"Competente",AC193=4,"Proficiente",AC193=5,"Master")</f>
        <v>Novato</v>
      </c>
      <c r="AE193" s="20" t="str">
        <f t="shared" si="19"/>
        <v>EVALUACIÓN</v>
      </c>
    </row>
    <row r="194" spans="1:31" x14ac:dyDescent="0.25">
      <c r="A194" t="s">
        <v>198</v>
      </c>
      <c r="B194" t="s">
        <v>201</v>
      </c>
      <c r="C194" t="s">
        <v>188</v>
      </c>
      <c r="D194" t="s">
        <v>204</v>
      </c>
      <c r="E194" t="s">
        <v>215</v>
      </c>
      <c r="F194" t="s">
        <v>230</v>
      </c>
      <c r="G194" t="s">
        <v>246</v>
      </c>
      <c r="H194" s="4">
        <v>44621</v>
      </c>
      <c r="I194" s="1">
        <f t="shared" ca="1" si="15"/>
        <v>15</v>
      </c>
      <c r="J194" s="1" t="str">
        <f t="shared" ca="1" si="16"/>
        <v>3. Mayor a 6 meses</v>
      </c>
      <c r="K194" t="str">
        <f t="shared" si="17"/>
        <v>NO</v>
      </c>
      <c r="L194" t="s">
        <v>189</v>
      </c>
      <c r="M194" t="s">
        <v>266</v>
      </c>
      <c r="N194" t="s">
        <v>31</v>
      </c>
      <c r="O194" t="s">
        <v>31</v>
      </c>
      <c r="P194" t="str">
        <f t="shared" si="18"/>
        <v>LILIA KATHLEEN POLO VILLANUEVAInnovaciónEVALUACIÓN</v>
      </c>
      <c r="Q194" t="str">
        <f>BASE[[#This Row],[NombresCalificado]]&amp;BASE[[#This Row],[TipoEvaluacion]]</f>
        <v>LILIA KATHLEEN POLO VILLANUEVAEVALUACIÓN</v>
      </c>
      <c r="R194">
        <v>2</v>
      </c>
      <c r="S194" t="s">
        <v>4</v>
      </c>
      <c r="T194" t="s">
        <v>21</v>
      </c>
      <c r="U194" s="20">
        <v>1</v>
      </c>
      <c r="V194" s="20" t="str" cm="1">
        <f t="array" ref="V194">_xlfn.IFS(U194=0,"Prenovato",U194=1,"Novato",U194=2,"Principiante avanzado",U194=3,"Competente",U194=4,"Proficiente",U194=5,"Master")</f>
        <v>Novato</v>
      </c>
      <c r="W194" s="20">
        <v>4</v>
      </c>
      <c r="X194" s="20" t="str" cm="1">
        <f t="array" ref="X194">_xlfn.IFS(W194=0,"No evidenciado",W194=1,"Novato",W194=2,"Principiante avanzado",W194=3,"Competente",W194=4,"Proficiente",W194=5,"Master")</f>
        <v>Proficiente</v>
      </c>
      <c r="Y194" s="20">
        <v>3</v>
      </c>
      <c r="Z194" s="20" t="str" cm="1">
        <f t="array" ref="Z194">_xlfn.IFS(Y194=0,"No evidenciado",Y194=1,"Novato",Y194=2,"Principiante avanzado",Y194=3,"Competente",Y194=4,"Proficiente",Y194=5,"Master")</f>
        <v>Competente</v>
      </c>
      <c r="AA194" s="20">
        <v>4</v>
      </c>
      <c r="AB194" s="20" t="str" cm="1">
        <f t="array" ref="AB194">_xlfn.IFS(AA194=0,"No evidenciado",AA194=1,"Novato",AA194=2,"Principiante avanzado",AA194=3,"Competente",AA194=4,"Proficiente",AA194=5,"Master")</f>
        <v>Proficiente</v>
      </c>
      <c r="AC194" s="20">
        <v>1</v>
      </c>
      <c r="AD194" s="20" t="str" cm="1">
        <f t="array" ref="AD194">_xlfn.IFS(AC194=0,"Prenovato",AC194=1,"Novato",AC194=2,"Principiante avanzado",AC194=3,"Competente",AC194=4,"Proficiente",AC194=5,"Master")</f>
        <v>Novato</v>
      </c>
      <c r="AE194" s="20" t="str">
        <f t="shared" si="19"/>
        <v>EVALUACIÓN</v>
      </c>
    </row>
    <row r="195" spans="1:31" x14ac:dyDescent="0.25">
      <c r="A195" t="s">
        <v>198</v>
      </c>
      <c r="B195" t="s">
        <v>201</v>
      </c>
      <c r="C195" t="s">
        <v>188</v>
      </c>
      <c r="D195" t="s">
        <v>204</v>
      </c>
      <c r="E195" t="s">
        <v>215</v>
      </c>
      <c r="F195" t="s">
        <v>230</v>
      </c>
      <c r="G195" t="s">
        <v>246</v>
      </c>
      <c r="H195" s="4">
        <v>44621</v>
      </c>
      <c r="I195" s="1">
        <f t="shared" ca="1" si="15"/>
        <v>15</v>
      </c>
      <c r="J195" s="1" t="str">
        <f t="shared" ca="1" si="16"/>
        <v>3. Mayor a 6 meses</v>
      </c>
      <c r="K195" t="str">
        <f t="shared" si="17"/>
        <v>NO</v>
      </c>
      <c r="L195" t="s">
        <v>189</v>
      </c>
      <c r="M195" t="s">
        <v>265</v>
      </c>
      <c r="N195" t="s">
        <v>191</v>
      </c>
      <c r="O195" t="s">
        <v>191</v>
      </c>
      <c r="P195" t="str">
        <f t="shared" si="18"/>
        <v>LILIA KATHLEEN POLO VILLANUEVAPrincipios de seguridadEVALUACIÓN</v>
      </c>
      <c r="Q195" t="str">
        <f>BASE[[#This Row],[NombresCalificado]]&amp;BASE[[#This Row],[TipoEvaluacion]]</f>
        <v>LILIA KATHLEEN POLO VILLANUEVAEVALUACIÓN</v>
      </c>
      <c r="R195">
        <v>1</v>
      </c>
      <c r="S195" t="s">
        <v>6</v>
      </c>
      <c r="T195" t="s">
        <v>21</v>
      </c>
      <c r="U195" s="20">
        <v>1</v>
      </c>
      <c r="V195" s="20" t="str" cm="1">
        <f t="array" ref="V195">_xlfn.IFS(U195=0,"Prenovato",U195=1,"Novato",U195=2,"Principiante avanzado",U195=3,"Competente",U195=4,"Proficiente",U195=5,"Master")</f>
        <v>Novato</v>
      </c>
      <c r="W195" s="20">
        <v>4</v>
      </c>
      <c r="X195" s="20" t="str" cm="1">
        <f t="array" ref="X195">_xlfn.IFS(W195=0,"No evidenciado",W195=1,"Novato",W195=2,"Principiante avanzado",W195=3,"Competente",W195=4,"Proficiente",W195=5,"Master")</f>
        <v>Proficiente</v>
      </c>
      <c r="Y195" s="20">
        <v>3</v>
      </c>
      <c r="Z195" s="20" t="str" cm="1">
        <f t="array" ref="Z195">_xlfn.IFS(Y195=0,"No evidenciado",Y195=1,"Novato",Y195=2,"Principiante avanzado",Y195=3,"Competente",Y195=4,"Proficiente",Y195=5,"Master")</f>
        <v>Competente</v>
      </c>
      <c r="AA195" s="20">
        <v>4</v>
      </c>
      <c r="AB195" s="20" t="str" cm="1">
        <f t="array" ref="AB195">_xlfn.IFS(AA195=0,"No evidenciado",AA195=1,"Novato",AA195=2,"Principiante avanzado",AA195=3,"Competente",AA195=4,"Proficiente",AA195=5,"Master")</f>
        <v>Proficiente</v>
      </c>
      <c r="AC195" s="20">
        <v>1</v>
      </c>
      <c r="AD195" s="20" t="str" cm="1">
        <f t="array" ref="AD195">_xlfn.IFS(AC195=0,"Prenovato",AC195=1,"Novato",AC195=2,"Principiante avanzado",AC195=3,"Competente",AC195=4,"Proficiente",AC195=5,"Master")</f>
        <v>Novato</v>
      </c>
      <c r="AE195" s="20" t="str">
        <f t="shared" si="19"/>
        <v>EVALUACIÓN</v>
      </c>
    </row>
    <row r="196" spans="1:31" x14ac:dyDescent="0.25">
      <c r="A196" t="s">
        <v>198</v>
      </c>
      <c r="B196" t="s">
        <v>201</v>
      </c>
      <c r="C196" t="s">
        <v>188</v>
      </c>
      <c r="D196" t="s">
        <v>204</v>
      </c>
      <c r="E196" t="s">
        <v>215</v>
      </c>
      <c r="F196" t="s">
        <v>230</v>
      </c>
      <c r="G196" t="s">
        <v>246</v>
      </c>
      <c r="H196" s="4">
        <v>44621</v>
      </c>
      <c r="I196" s="1">
        <f t="shared" ca="1" si="15"/>
        <v>15</v>
      </c>
      <c r="J196" s="1" t="str">
        <f t="shared" ca="1" si="16"/>
        <v>3. Mayor a 6 meses</v>
      </c>
      <c r="K196" t="str">
        <f t="shared" si="17"/>
        <v>NO</v>
      </c>
      <c r="L196" t="s">
        <v>189</v>
      </c>
      <c r="M196" t="s">
        <v>268</v>
      </c>
      <c r="N196" t="s">
        <v>190</v>
      </c>
      <c r="O196" t="s">
        <v>191</v>
      </c>
      <c r="P196" t="str">
        <f t="shared" si="18"/>
        <v>LILIA KATHLEEN POLO VILLANUEVACaptura de valorEVALUACIÓN</v>
      </c>
      <c r="Q196" t="str">
        <f>BASE[[#This Row],[NombresCalificado]]&amp;BASE[[#This Row],[TipoEvaluacion]]</f>
        <v>LILIA KATHLEEN POLO VILLANUEVAEVALUACIÓN</v>
      </c>
      <c r="R196">
        <v>1</v>
      </c>
      <c r="S196" t="s">
        <v>6</v>
      </c>
      <c r="T196" t="s">
        <v>21</v>
      </c>
      <c r="U196" s="20">
        <v>1</v>
      </c>
      <c r="V196" s="20" t="str" cm="1">
        <f t="array" ref="V196">_xlfn.IFS(U196=0,"Prenovato",U196=1,"Novato",U196=2,"Principiante avanzado",U196=3,"Competente",U196=4,"Proficiente",U196=5,"Master")</f>
        <v>Novato</v>
      </c>
      <c r="W196" s="20">
        <v>4</v>
      </c>
      <c r="X196" s="20" t="str" cm="1">
        <f t="array" ref="X196">_xlfn.IFS(W196=0,"No evidenciado",W196=1,"Novato",W196=2,"Principiante avanzado",W196=3,"Competente",W196=4,"Proficiente",W196=5,"Master")</f>
        <v>Proficiente</v>
      </c>
      <c r="Y196" s="20">
        <v>3</v>
      </c>
      <c r="Z196" s="20" t="str" cm="1">
        <f t="array" ref="Z196">_xlfn.IFS(Y196=0,"No evidenciado",Y196=1,"Novato",Y196=2,"Principiante avanzado",Y196=3,"Competente",Y196=4,"Proficiente",Y196=5,"Master")</f>
        <v>Competente</v>
      </c>
      <c r="AA196" s="20">
        <v>4</v>
      </c>
      <c r="AB196" s="20" t="str" cm="1">
        <f t="array" ref="AB196">_xlfn.IFS(AA196=0,"No evidenciado",AA196=1,"Novato",AA196=2,"Principiante avanzado",AA196=3,"Competente",AA196=4,"Proficiente",AA196=5,"Master")</f>
        <v>Proficiente</v>
      </c>
      <c r="AC196" s="20">
        <v>1</v>
      </c>
      <c r="AD196" s="20" t="str" cm="1">
        <f t="array" ref="AD196">_xlfn.IFS(AC196=0,"Prenovato",AC196=1,"Novato",AC196=2,"Principiante avanzado",AC196=3,"Competente",AC196=4,"Proficiente",AC196=5,"Master")</f>
        <v>Novato</v>
      </c>
      <c r="AE196" s="20" t="str">
        <f t="shared" si="19"/>
        <v>EVALUACIÓN</v>
      </c>
    </row>
    <row r="197" spans="1:31" x14ac:dyDescent="0.25">
      <c r="A197" t="s">
        <v>198</v>
      </c>
      <c r="B197" t="s">
        <v>201</v>
      </c>
      <c r="C197" t="s">
        <v>188</v>
      </c>
      <c r="D197" t="s">
        <v>204</v>
      </c>
      <c r="E197" t="s">
        <v>215</v>
      </c>
      <c r="F197" t="s">
        <v>230</v>
      </c>
      <c r="G197" t="s">
        <v>246</v>
      </c>
      <c r="H197" s="4">
        <v>44621</v>
      </c>
      <c r="I197" s="1">
        <f t="shared" ca="1" si="15"/>
        <v>15</v>
      </c>
      <c r="J197" s="1" t="str">
        <f t="shared" ca="1" si="16"/>
        <v>3. Mayor a 6 meses</v>
      </c>
      <c r="K197" t="str">
        <f t="shared" si="17"/>
        <v>NO</v>
      </c>
      <c r="L197" t="s">
        <v>189</v>
      </c>
      <c r="M197" t="s">
        <v>263</v>
      </c>
      <c r="N197" t="s">
        <v>191</v>
      </c>
      <c r="O197" t="s">
        <v>191</v>
      </c>
      <c r="P197" t="str">
        <f t="shared" si="18"/>
        <v>LILIA KATHLEEN POLO VILLANUEVAGestión de cambiosEVALUACIÓN</v>
      </c>
      <c r="Q197" t="str">
        <f>BASE[[#This Row],[NombresCalificado]]&amp;BASE[[#This Row],[TipoEvaluacion]]</f>
        <v>LILIA KATHLEEN POLO VILLANUEVAEVALUACIÓN</v>
      </c>
      <c r="R197">
        <v>2</v>
      </c>
      <c r="S197" t="s">
        <v>4</v>
      </c>
      <c r="T197" t="s">
        <v>21</v>
      </c>
      <c r="U197" s="20">
        <v>1</v>
      </c>
      <c r="V197" s="20" t="str" cm="1">
        <f t="array" ref="V197">_xlfn.IFS(U197=0,"Prenovato",U197=1,"Novato",U197=2,"Principiante avanzado",U197=3,"Competente",U197=4,"Proficiente",U197=5,"Master")</f>
        <v>Novato</v>
      </c>
      <c r="W197" s="20">
        <v>4</v>
      </c>
      <c r="X197" s="20" t="str" cm="1">
        <f t="array" ref="X197">_xlfn.IFS(W197=0,"No evidenciado",W197=1,"Novato",W197=2,"Principiante avanzado",W197=3,"Competente",W197=4,"Proficiente",W197=5,"Master")</f>
        <v>Proficiente</v>
      </c>
      <c r="Y197" s="20">
        <v>3</v>
      </c>
      <c r="Z197" s="20" t="str" cm="1">
        <f t="array" ref="Z197">_xlfn.IFS(Y197=0,"No evidenciado",Y197=1,"Novato",Y197=2,"Principiante avanzado",Y197=3,"Competente",Y197=4,"Proficiente",Y197=5,"Master")</f>
        <v>Competente</v>
      </c>
      <c r="AA197" s="20">
        <v>4</v>
      </c>
      <c r="AB197" s="20" t="str" cm="1">
        <f t="array" ref="AB197">_xlfn.IFS(AA197=0,"No evidenciado",AA197=1,"Novato",AA197=2,"Principiante avanzado",AA197=3,"Competente",AA197=4,"Proficiente",AA197=5,"Master")</f>
        <v>Proficiente</v>
      </c>
      <c r="AC197" s="20">
        <v>1</v>
      </c>
      <c r="AD197" s="20" t="str" cm="1">
        <f t="array" ref="AD197">_xlfn.IFS(AC197=0,"Prenovato",AC197=1,"Novato",AC197=2,"Principiante avanzado",AC197=3,"Competente",AC197=4,"Proficiente",AC197=5,"Master")</f>
        <v>Novato</v>
      </c>
      <c r="AE197" s="20" t="str">
        <f t="shared" si="19"/>
        <v>EVALUACIÓN</v>
      </c>
    </row>
    <row r="198" spans="1:31" x14ac:dyDescent="0.25">
      <c r="A198" t="s">
        <v>198</v>
      </c>
      <c r="B198" t="s">
        <v>201</v>
      </c>
      <c r="C198" t="s">
        <v>188</v>
      </c>
      <c r="D198" t="s">
        <v>204</v>
      </c>
      <c r="E198" t="s">
        <v>215</v>
      </c>
      <c r="F198" t="s">
        <v>230</v>
      </c>
      <c r="G198" t="s">
        <v>246</v>
      </c>
      <c r="H198" s="4">
        <v>44621</v>
      </c>
      <c r="I198" s="1">
        <f t="shared" ca="1" si="15"/>
        <v>15</v>
      </c>
      <c r="J198" s="1" t="str">
        <f t="shared" ca="1" si="16"/>
        <v>3. Mayor a 6 meses</v>
      </c>
      <c r="K198" t="str">
        <f t="shared" si="17"/>
        <v>NO</v>
      </c>
      <c r="L198" t="s">
        <v>189</v>
      </c>
      <c r="M198" t="s">
        <v>267</v>
      </c>
      <c r="N198" t="s">
        <v>190</v>
      </c>
      <c r="O198" t="s">
        <v>191</v>
      </c>
      <c r="P198" t="str">
        <f t="shared" si="18"/>
        <v>LILIA KATHLEEN POLO VILLANUEVAStory TellingEVALUACIÓN</v>
      </c>
      <c r="Q198" t="str">
        <f>BASE[[#This Row],[NombresCalificado]]&amp;BASE[[#This Row],[TipoEvaluacion]]</f>
        <v>LILIA KATHLEEN POLO VILLANUEVAEVALUACIÓN</v>
      </c>
      <c r="R198">
        <v>3</v>
      </c>
      <c r="S198" t="s">
        <v>5</v>
      </c>
      <c r="T198" t="s">
        <v>21</v>
      </c>
      <c r="U198" s="20">
        <v>1</v>
      </c>
      <c r="V198" s="20" t="str" cm="1">
        <f t="array" ref="V198">_xlfn.IFS(U198=0,"Prenovato",U198=1,"Novato",U198=2,"Principiante avanzado",U198=3,"Competente",U198=4,"Proficiente",U198=5,"Master")</f>
        <v>Novato</v>
      </c>
      <c r="W198" s="20">
        <v>4</v>
      </c>
      <c r="X198" s="20" t="str" cm="1">
        <f t="array" ref="X198">_xlfn.IFS(W198=0,"No evidenciado",W198=1,"Novato",W198=2,"Principiante avanzado",W198=3,"Competente",W198=4,"Proficiente",W198=5,"Master")</f>
        <v>Proficiente</v>
      </c>
      <c r="Y198" s="20">
        <v>3</v>
      </c>
      <c r="Z198" s="20" t="str" cm="1">
        <f t="array" ref="Z198">_xlfn.IFS(Y198=0,"No evidenciado",Y198=1,"Novato",Y198=2,"Principiante avanzado",Y198=3,"Competente",Y198=4,"Proficiente",Y198=5,"Master")</f>
        <v>Competente</v>
      </c>
      <c r="AA198" s="20">
        <v>4</v>
      </c>
      <c r="AB198" s="20" t="str" cm="1">
        <f t="array" ref="AB198">_xlfn.IFS(AA198=0,"No evidenciado",AA198=1,"Novato",AA198=2,"Principiante avanzado",AA198=3,"Competente",AA198=4,"Proficiente",AA198=5,"Master")</f>
        <v>Proficiente</v>
      </c>
      <c r="AC198" s="20">
        <v>1</v>
      </c>
      <c r="AD198" s="20" t="str" cm="1">
        <f t="array" ref="AD198">_xlfn.IFS(AC198=0,"Prenovato",AC198=1,"Novato",AC198=2,"Principiante avanzado",AC198=3,"Competente",AC198=4,"Proficiente",AC198=5,"Master")</f>
        <v>Novato</v>
      </c>
      <c r="AE198" s="20" t="str">
        <f t="shared" si="19"/>
        <v>EVALUACIÓN</v>
      </c>
    </row>
    <row r="199" spans="1:31" x14ac:dyDescent="0.25">
      <c r="A199" t="s">
        <v>198</v>
      </c>
      <c r="B199" t="s">
        <v>201</v>
      </c>
      <c r="C199" t="s">
        <v>188</v>
      </c>
      <c r="D199" t="s">
        <v>204</v>
      </c>
      <c r="E199" t="s">
        <v>215</v>
      </c>
      <c r="F199" t="s">
        <v>230</v>
      </c>
      <c r="G199" t="s">
        <v>246</v>
      </c>
      <c r="H199" s="4">
        <v>44621</v>
      </c>
      <c r="I199" s="1">
        <f t="shared" ca="1" si="15"/>
        <v>15</v>
      </c>
      <c r="J199" s="1" t="str">
        <f t="shared" ca="1" si="16"/>
        <v>3. Mayor a 6 meses</v>
      </c>
      <c r="K199" t="str">
        <f t="shared" si="17"/>
        <v>NO</v>
      </c>
      <c r="L199" t="s">
        <v>189</v>
      </c>
      <c r="M199" t="s">
        <v>260</v>
      </c>
      <c r="N199" t="s">
        <v>191</v>
      </c>
      <c r="O199" t="s">
        <v>191</v>
      </c>
      <c r="P199" t="str">
        <f t="shared" si="18"/>
        <v>LILIA KATHLEEN POLO VILLANUEVAEvolución ágil de productos digitalesEVALUACIÓN</v>
      </c>
      <c r="Q199" t="str">
        <f>BASE[[#This Row],[NombresCalificado]]&amp;BASE[[#This Row],[TipoEvaluacion]]</f>
        <v>LILIA KATHLEEN POLO VILLANUEVAEVALUACIÓN</v>
      </c>
      <c r="R199">
        <v>4</v>
      </c>
      <c r="S199" t="s">
        <v>7</v>
      </c>
      <c r="T199" t="s">
        <v>21</v>
      </c>
      <c r="U199" s="20">
        <v>1</v>
      </c>
      <c r="V199" s="20" t="str" cm="1">
        <f t="array" ref="V199">_xlfn.IFS(U199=0,"Prenovato",U199=1,"Novato",U199=2,"Principiante avanzado",U199=3,"Competente",U199=4,"Proficiente",U199=5,"Master")</f>
        <v>Novato</v>
      </c>
      <c r="W199" s="20">
        <v>4</v>
      </c>
      <c r="X199" s="20" t="str" cm="1">
        <f t="array" ref="X199">_xlfn.IFS(W199=0,"No evidenciado",W199=1,"Novato",W199=2,"Principiante avanzado",W199=3,"Competente",W199=4,"Proficiente",W199=5,"Master")</f>
        <v>Proficiente</v>
      </c>
      <c r="Y199" s="20">
        <v>3</v>
      </c>
      <c r="Z199" s="20" t="str" cm="1">
        <f t="array" ref="Z199">_xlfn.IFS(Y199=0,"No evidenciado",Y199=1,"Novato",Y199=2,"Principiante avanzado",Y199=3,"Competente",Y199=4,"Proficiente",Y199=5,"Master")</f>
        <v>Competente</v>
      </c>
      <c r="AA199" s="20">
        <v>4</v>
      </c>
      <c r="AB199" s="20" t="str" cm="1">
        <f t="array" ref="AB199">_xlfn.IFS(AA199=0,"No evidenciado",AA199=1,"Novato",AA199=2,"Principiante avanzado",AA199=3,"Competente",AA199=4,"Proficiente",AA199=5,"Master")</f>
        <v>Proficiente</v>
      </c>
      <c r="AC199" s="20">
        <v>1</v>
      </c>
      <c r="AD199" s="20" t="str" cm="1">
        <f t="array" ref="AD199">_xlfn.IFS(AC199=0,"Prenovato",AC199=1,"Novato",AC199=2,"Principiante avanzado",AC199=3,"Competente",AC199=4,"Proficiente",AC199=5,"Master")</f>
        <v>Novato</v>
      </c>
      <c r="AE199" s="20" t="str">
        <f t="shared" si="19"/>
        <v>EVALUACIÓN</v>
      </c>
    </row>
    <row r="200" spans="1:31" x14ac:dyDescent="0.25">
      <c r="A200" t="s">
        <v>198</v>
      </c>
      <c r="B200" t="s">
        <v>201</v>
      </c>
      <c r="C200" t="s">
        <v>188</v>
      </c>
      <c r="D200" t="s">
        <v>204</v>
      </c>
      <c r="E200" t="s">
        <v>215</v>
      </c>
      <c r="F200" t="s">
        <v>230</v>
      </c>
      <c r="G200" t="s">
        <v>246</v>
      </c>
      <c r="H200" s="4">
        <v>44621</v>
      </c>
      <c r="I200" s="1">
        <f t="shared" ca="1" si="15"/>
        <v>15</v>
      </c>
      <c r="J200" s="1" t="str">
        <f t="shared" ca="1" si="16"/>
        <v>3. Mayor a 6 meses</v>
      </c>
      <c r="K200" t="str">
        <f t="shared" si="17"/>
        <v>NO</v>
      </c>
      <c r="L200" t="s">
        <v>189</v>
      </c>
      <c r="M200" t="s">
        <v>261</v>
      </c>
      <c r="N200" t="s">
        <v>31</v>
      </c>
      <c r="O200" t="s">
        <v>31</v>
      </c>
      <c r="P200" t="str">
        <f t="shared" si="18"/>
        <v>LILIA KATHLEEN POLO VILLANUEVANegocio bancarioEVALUACIÓN</v>
      </c>
      <c r="Q200" t="str">
        <f>BASE[[#This Row],[NombresCalificado]]&amp;BASE[[#This Row],[TipoEvaluacion]]</f>
        <v>LILIA KATHLEEN POLO VILLANUEVAEVALUACIÓN</v>
      </c>
      <c r="R200">
        <v>4</v>
      </c>
      <c r="S200" t="s">
        <v>7</v>
      </c>
      <c r="T200" t="s">
        <v>21</v>
      </c>
      <c r="U200" s="20">
        <v>1</v>
      </c>
      <c r="V200" s="20" t="str" cm="1">
        <f t="array" ref="V200">_xlfn.IFS(U200=0,"Prenovato",U200=1,"Novato",U200=2,"Principiante avanzado",U200=3,"Competente",U200=4,"Proficiente",U200=5,"Master")</f>
        <v>Novato</v>
      </c>
      <c r="W200" s="20">
        <v>4</v>
      </c>
      <c r="X200" s="20" t="str" cm="1">
        <f t="array" ref="X200">_xlfn.IFS(W200=0,"No evidenciado",W200=1,"Novato",W200=2,"Principiante avanzado",W200=3,"Competente",W200=4,"Proficiente",W200=5,"Master")</f>
        <v>Proficiente</v>
      </c>
      <c r="Y200" s="20">
        <v>3</v>
      </c>
      <c r="Z200" s="20" t="str" cm="1">
        <f t="array" ref="Z200">_xlfn.IFS(Y200=0,"No evidenciado",Y200=1,"Novato",Y200=2,"Principiante avanzado",Y200=3,"Competente",Y200=4,"Proficiente",Y200=5,"Master")</f>
        <v>Competente</v>
      </c>
      <c r="AA200" s="20">
        <v>4</v>
      </c>
      <c r="AB200" s="20" t="str" cm="1">
        <f t="array" ref="AB200">_xlfn.IFS(AA200=0,"No evidenciado",AA200=1,"Novato",AA200=2,"Principiante avanzado",AA200=3,"Competente",AA200=4,"Proficiente",AA200=5,"Master")</f>
        <v>Proficiente</v>
      </c>
      <c r="AC200" s="20">
        <v>1</v>
      </c>
      <c r="AD200" s="20" t="str" cm="1">
        <f t="array" ref="AD200">_xlfn.IFS(AC200=0,"Prenovato",AC200=1,"Novato",AC200=2,"Principiante avanzado",AC200=3,"Competente",AC200=4,"Proficiente",AC200=5,"Master")</f>
        <v>Novato</v>
      </c>
      <c r="AE200" s="20" t="str">
        <f t="shared" si="19"/>
        <v>EVALUACIÓN</v>
      </c>
    </row>
    <row r="201" spans="1:31" x14ac:dyDescent="0.25">
      <c r="A201" t="s">
        <v>198</v>
      </c>
      <c r="B201" t="s">
        <v>201</v>
      </c>
      <c r="C201" t="s">
        <v>188</v>
      </c>
      <c r="D201" t="s">
        <v>204</v>
      </c>
      <c r="E201" t="s">
        <v>215</v>
      </c>
      <c r="F201" t="s">
        <v>230</v>
      </c>
      <c r="G201" t="s">
        <v>246</v>
      </c>
      <c r="H201" s="4">
        <v>44621</v>
      </c>
      <c r="I201" s="1">
        <f t="shared" ca="1" si="15"/>
        <v>15</v>
      </c>
      <c r="J201" s="1" t="str">
        <f t="shared" ca="1" si="16"/>
        <v>3. Mayor a 6 meses</v>
      </c>
      <c r="K201" t="str">
        <f t="shared" si="17"/>
        <v>NO</v>
      </c>
      <c r="L201" t="s">
        <v>189</v>
      </c>
      <c r="M201" t="s">
        <v>264</v>
      </c>
      <c r="N201" t="s">
        <v>190</v>
      </c>
      <c r="O201" t="s">
        <v>191</v>
      </c>
      <c r="P201" t="str">
        <f t="shared" si="18"/>
        <v>LILIA KATHLEEN POLO VILLANUEVACustomer ExperienceEVALUACIÓN</v>
      </c>
      <c r="Q201" t="str">
        <f>BASE[[#This Row],[NombresCalificado]]&amp;BASE[[#This Row],[TipoEvaluacion]]</f>
        <v>LILIA KATHLEEN POLO VILLANUEVAEVALUACIÓN</v>
      </c>
      <c r="R201">
        <v>2</v>
      </c>
      <c r="S201" t="s">
        <v>4</v>
      </c>
      <c r="T201" t="s">
        <v>21</v>
      </c>
      <c r="U201" s="20">
        <v>1</v>
      </c>
      <c r="V201" s="20" t="str" cm="1">
        <f t="array" ref="V201">_xlfn.IFS(U201=0,"Prenovato",U201=1,"Novato",U201=2,"Principiante avanzado",U201=3,"Competente",U201=4,"Proficiente",U201=5,"Master")</f>
        <v>Novato</v>
      </c>
      <c r="W201" s="20">
        <v>4</v>
      </c>
      <c r="X201" s="20" t="str" cm="1">
        <f t="array" ref="X201">_xlfn.IFS(W201=0,"No evidenciado",W201=1,"Novato",W201=2,"Principiante avanzado",W201=3,"Competente",W201=4,"Proficiente",W201=5,"Master")</f>
        <v>Proficiente</v>
      </c>
      <c r="Y201" s="20">
        <v>3</v>
      </c>
      <c r="Z201" s="20" t="str" cm="1">
        <f t="array" ref="Z201">_xlfn.IFS(Y201=0,"No evidenciado",Y201=1,"Novato",Y201=2,"Principiante avanzado",Y201=3,"Competente",Y201=4,"Proficiente",Y201=5,"Master")</f>
        <v>Competente</v>
      </c>
      <c r="AA201" s="20">
        <v>4</v>
      </c>
      <c r="AB201" s="20" t="str" cm="1">
        <f t="array" ref="AB201">_xlfn.IFS(AA201=0,"No evidenciado",AA201=1,"Novato",AA201=2,"Principiante avanzado",AA201=3,"Competente",AA201=4,"Proficiente",AA201=5,"Master")</f>
        <v>Proficiente</v>
      </c>
      <c r="AC201" s="20">
        <v>1</v>
      </c>
      <c r="AD201" s="20" t="str" cm="1">
        <f t="array" ref="AD201">_xlfn.IFS(AC201=0,"Prenovato",AC201=1,"Novato",AC201=2,"Principiante avanzado",AC201=3,"Competente",AC201=4,"Proficiente",AC201=5,"Master")</f>
        <v>Novato</v>
      </c>
      <c r="AE201" s="20" t="str">
        <f t="shared" si="19"/>
        <v>EVALUACIÓN</v>
      </c>
    </row>
    <row r="202" spans="1:31" x14ac:dyDescent="0.25">
      <c r="A202" t="s">
        <v>198</v>
      </c>
      <c r="B202" t="s">
        <v>201</v>
      </c>
      <c r="C202" t="s">
        <v>188</v>
      </c>
      <c r="D202" t="s">
        <v>204</v>
      </c>
      <c r="E202" t="s">
        <v>215</v>
      </c>
      <c r="F202" t="s">
        <v>230</v>
      </c>
      <c r="G202" t="s">
        <v>246</v>
      </c>
      <c r="H202" s="4">
        <v>44621</v>
      </c>
      <c r="I202" s="1">
        <f t="shared" ca="1" si="15"/>
        <v>15</v>
      </c>
      <c r="J202" s="1" t="str">
        <f t="shared" ca="1" si="16"/>
        <v>3. Mayor a 6 meses</v>
      </c>
      <c r="K202" t="str">
        <f t="shared" si="17"/>
        <v>NO</v>
      </c>
      <c r="L202" t="s">
        <v>189</v>
      </c>
      <c r="M202" t="s">
        <v>262</v>
      </c>
      <c r="N202" t="s">
        <v>191</v>
      </c>
      <c r="O202" t="s">
        <v>191</v>
      </c>
      <c r="P202" t="str">
        <f t="shared" si="18"/>
        <v>LILIA KATHLEEN POLO VILLANUEVAComplianceEVALUACIÓN</v>
      </c>
      <c r="Q202" t="str">
        <f>BASE[[#This Row],[NombresCalificado]]&amp;BASE[[#This Row],[TipoEvaluacion]]</f>
        <v>LILIA KATHLEEN POLO VILLANUEVAEVALUACIÓN</v>
      </c>
      <c r="R202">
        <v>2</v>
      </c>
      <c r="S202" t="s">
        <v>4</v>
      </c>
      <c r="T202" t="s">
        <v>21</v>
      </c>
      <c r="U202" s="20">
        <v>1</v>
      </c>
      <c r="V202" s="20" t="str" cm="1">
        <f t="array" ref="V202">_xlfn.IFS(U202=0,"Prenovato",U202=1,"Novato",U202=2,"Principiante avanzado",U202=3,"Competente",U202=4,"Proficiente",U202=5,"Master")</f>
        <v>Novato</v>
      </c>
      <c r="W202" s="20">
        <v>4</v>
      </c>
      <c r="X202" s="20" t="str" cm="1">
        <f t="array" ref="X202">_xlfn.IFS(W202=0,"No evidenciado",W202=1,"Novato",W202=2,"Principiante avanzado",W202=3,"Competente",W202=4,"Proficiente",W202=5,"Master")</f>
        <v>Proficiente</v>
      </c>
      <c r="Y202" s="20">
        <v>3</v>
      </c>
      <c r="Z202" s="20" t="str" cm="1">
        <f t="array" ref="Z202">_xlfn.IFS(Y202=0,"No evidenciado",Y202=1,"Novato",Y202=2,"Principiante avanzado",Y202=3,"Competente",Y202=4,"Proficiente",Y202=5,"Master")</f>
        <v>Competente</v>
      </c>
      <c r="AA202" s="20">
        <v>4</v>
      </c>
      <c r="AB202" s="20" t="str" cm="1">
        <f t="array" ref="AB202">_xlfn.IFS(AA202=0,"No evidenciado",AA202=1,"Novato",AA202=2,"Principiante avanzado",AA202=3,"Competente",AA202=4,"Proficiente",AA202=5,"Master")</f>
        <v>Proficiente</v>
      </c>
      <c r="AC202" s="20">
        <v>1</v>
      </c>
      <c r="AD202" s="20" t="str" cm="1">
        <f t="array" ref="AD202">_xlfn.IFS(AC202=0,"Prenovato",AC202=1,"Novato",AC202=2,"Principiante avanzado",AC202=3,"Competente",AC202=4,"Proficiente",AC202=5,"Master")</f>
        <v>Novato</v>
      </c>
      <c r="AE202" s="20" t="str">
        <f t="shared" si="19"/>
        <v>EVALUACIÓN</v>
      </c>
    </row>
    <row r="203" spans="1:31" x14ac:dyDescent="0.25">
      <c r="A203" t="s">
        <v>198</v>
      </c>
      <c r="B203" t="s">
        <v>201</v>
      </c>
      <c r="C203" t="s">
        <v>188</v>
      </c>
      <c r="D203" t="s">
        <v>204</v>
      </c>
      <c r="E203" t="s">
        <v>215</v>
      </c>
      <c r="F203" t="s">
        <v>230</v>
      </c>
      <c r="G203" t="s">
        <v>246</v>
      </c>
      <c r="H203" s="4">
        <v>44621</v>
      </c>
      <c r="I203" s="1">
        <f t="shared" ca="1" si="15"/>
        <v>15</v>
      </c>
      <c r="J203" s="1" t="str">
        <f t="shared" ca="1" si="16"/>
        <v>3. Mayor a 6 meses</v>
      </c>
      <c r="K203" t="str">
        <f t="shared" si="17"/>
        <v>NO</v>
      </c>
      <c r="L203" t="s">
        <v>189</v>
      </c>
      <c r="M203" t="s">
        <v>257</v>
      </c>
      <c r="N203" t="s">
        <v>31</v>
      </c>
      <c r="O203" t="s">
        <v>31</v>
      </c>
      <c r="P203" t="str">
        <f t="shared" si="18"/>
        <v>LILIA KATHLEEN POLO VILLANUEVAModeladoEVALUACIÓN</v>
      </c>
      <c r="Q203" t="str">
        <f>BASE[[#This Row],[NombresCalificado]]&amp;BASE[[#This Row],[TipoEvaluacion]]</f>
        <v>LILIA KATHLEEN POLO VILLANUEVAEVALUACIÓN</v>
      </c>
      <c r="R203">
        <v>2</v>
      </c>
      <c r="S203" t="s">
        <v>4</v>
      </c>
      <c r="T203" t="s">
        <v>21</v>
      </c>
      <c r="U203" s="20">
        <v>1</v>
      </c>
      <c r="V203" s="20" t="str" cm="1">
        <f t="array" ref="V203">_xlfn.IFS(U203=0,"Prenovato",U203=1,"Novato",U203=2,"Principiante avanzado",U203=3,"Competente",U203=4,"Proficiente",U203=5,"Master")</f>
        <v>Novato</v>
      </c>
      <c r="W203" s="20">
        <v>4</v>
      </c>
      <c r="X203" s="20" t="str" cm="1">
        <f t="array" ref="X203">_xlfn.IFS(W203=0,"No evidenciado",W203=1,"Novato",W203=2,"Principiante avanzado",W203=3,"Competente",W203=4,"Proficiente",W203=5,"Master")</f>
        <v>Proficiente</v>
      </c>
      <c r="Y203" s="20">
        <v>3</v>
      </c>
      <c r="Z203" s="20" t="str" cm="1">
        <f t="array" ref="Z203">_xlfn.IFS(Y203=0,"No evidenciado",Y203=1,"Novato",Y203=2,"Principiante avanzado",Y203=3,"Competente",Y203=4,"Proficiente",Y203=5,"Master")</f>
        <v>Competente</v>
      </c>
      <c r="AA203" s="20">
        <v>4</v>
      </c>
      <c r="AB203" s="20" t="str" cm="1">
        <f t="array" ref="AB203">_xlfn.IFS(AA203=0,"No evidenciado",AA203=1,"Novato",AA203=2,"Principiante avanzado",AA203=3,"Competente",AA203=4,"Proficiente",AA203=5,"Master")</f>
        <v>Proficiente</v>
      </c>
      <c r="AC203" s="20">
        <v>1</v>
      </c>
      <c r="AD203" s="20" t="str" cm="1">
        <f t="array" ref="AD203">_xlfn.IFS(AC203=0,"Prenovato",AC203=1,"Novato",AC203=2,"Principiante avanzado",AC203=3,"Competente",AC203=4,"Proficiente",AC203=5,"Master")</f>
        <v>Novato</v>
      </c>
      <c r="AE203" s="20" t="str">
        <f t="shared" si="19"/>
        <v>EVALUACIÓN</v>
      </c>
    </row>
    <row r="204" spans="1:31" x14ac:dyDescent="0.25">
      <c r="A204" t="s">
        <v>198</v>
      </c>
      <c r="B204" t="s">
        <v>201</v>
      </c>
      <c r="C204" t="s">
        <v>188</v>
      </c>
      <c r="D204" t="s">
        <v>204</v>
      </c>
      <c r="E204" t="s">
        <v>215</v>
      </c>
      <c r="F204" t="s">
        <v>230</v>
      </c>
      <c r="G204" t="s">
        <v>246</v>
      </c>
      <c r="H204" s="4">
        <v>44621</v>
      </c>
      <c r="I204" s="1">
        <f t="shared" ca="1" si="15"/>
        <v>15</v>
      </c>
      <c r="J204" s="1" t="str">
        <f t="shared" ca="1" si="16"/>
        <v>3. Mayor a 6 meses</v>
      </c>
      <c r="K204" t="str">
        <f t="shared" si="17"/>
        <v>NO</v>
      </c>
      <c r="L204" t="s">
        <v>189</v>
      </c>
      <c r="M204" t="s">
        <v>254</v>
      </c>
      <c r="N204" t="s">
        <v>31</v>
      </c>
      <c r="O204" t="s">
        <v>31</v>
      </c>
      <c r="P204" t="str">
        <f t="shared" si="18"/>
        <v>LILIA KATHLEEN POLO VILLANUEVAModelos BancariosEVALUACIÓN</v>
      </c>
      <c r="Q204" t="str">
        <f>BASE[[#This Row],[NombresCalificado]]&amp;BASE[[#This Row],[TipoEvaluacion]]</f>
        <v>LILIA KATHLEEN POLO VILLANUEVAEVALUACIÓN</v>
      </c>
      <c r="R204">
        <v>3</v>
      </c>
      <c r="S204" t="s">
        <v>5</v>
      </c>
      <c r="T204" t="s">
        <v>21</v>
      </c>
      <c r="U204" s="20">
        <v>1</v>
      </c>
      <c r="V204" s="20" t="str" cm="1">
        <f t="array" ref="V204">_xlfn.IFS(U204=0,"Prenovato",U204=1,"Novato",U204=2,"Principiante avanzado",U204=3,"Competente",U204=4,"Proficiente",U204=5,"Master")</f>
        <v>Novato</v>
      </c>
      <c r="W204" s="20">
        <v>4</v>
      </c>
      <c r="X204" s="20" t="str" cm="1">
        <f t="array" ref="X204">_xlfn.IFS(W204=0,"No evidenciado",W204=1,"Novato",W204=2,"Principiante avanzado",W204=3,"Competente",W204=4,"Proficiente",W204=5,"Master")</f>
        <v>Proficiente</v>
      </c>
      <c r="Y204" s="20">
        <v>3</v>
      </c>
      <c r="Z204" s="20" t="str" cm="1">
        <f t="array" ref="Z204">_xlfn.IFS(Y204=0,"No evidenciado",Y204=1,"Novato",Y204=2,"Principiante avanzado",Y204=3,"Competente",Y204=4,"Proficiente",Y204=5,"Master")</f>
        <v>Competente</v>
      </c>
      <c r="AA204" s="20">
        <v>4</v>
      </c>
      <c r="AB204" s="20" t="str" cm="1">
        <f t="array" ref="AB204">_xlfn.IFS(AA204=0,"No evidenciado",AA204=1,"Novato",AA204=2,"Principiante avanzado",AA204=3,"Competente",AA204=4,"Proficiente",AA204=5,"Master")</f>
        <v>Proficiente</v>
      </c>
      <c r="AC204" s="20">
        <v>1</v>
      </c>
      <c r="AD204" s="20" t="str" cm="1">
        <f t="array" ref="AD204">_xlfn.IFS(AC204=0,"Prenovato",AC204=1,"Novato",AC204=2,"Principiante avanzado",AC204=3,"Competente",AC204=4,"Proficiente",AC204=5,"Master")</f>
        <v>Novato</v>
      </c>
      <c r="AE204" s="20" t="str">
        <f t="shared" si="19"/>
        <v>EVALUACIÓN</v>
      </c>
    </row>
    <row r="205" spans="1:31" x14ac:dyDescent="0.25">
      <c r="A205" t="s">
        <v>198</v>
      </c>
      <c r="B205" t="s">
        <v>201</v>
      </c>
      <c r="C205" t="s">
        <v>188</v>
      </c>
      <c r="D205" t="s">
        <v>204</v>
      </c>
      <c r="E205" t="s">
        <v>215</v>
      </c>
      <c r="F205" t="s">
        <v>230</v>
      </c>
      <c r="G205" t="s">
        <v>246</v>
      </c>
      <c r="H205" s="4">
        <v>44621</v>
      </c>
      <c r="I205" s="1">
        <f t="shared" ca="1" si="15"/>
        <v>15</v>
      </c>
      <c r="J205" s="1" t="str">
        <f t="shared" ca="1" si="16"/>
        <v>3. Mayor a 6 meses</v>
      </c>
      <c r="K205" t="str">
        <f t="shared" si="17"/>
        <v>NO</v>
      </c>
      <c r="L205" t="s">
        <v>189</v>
      </c>
      <c r="M205" t="s">
        <v>253</v>
      </c>
      <c r="N205" t="s">
        <v>31</v>
      </c>
      <c r="O205" t="s">
        <v>31</v>
      </c>
      <c r="P205" t="str">
        <f t="shared" si="18"/>
        <v>LILIA KATHLEEN POLO VILLANUEVAFrameworks de arquitectura empresarialEVALUACIÓN</v>
      </c>
      <c r="Q205" t="str">
        <f>BASE[[#This Row],[NombresCalificado]]&amp;BASE[[#This Row],[TipoEvaluacion]]</f>
        <v>LILIA KATHLEEN POLO VILLANUEVAEVALUACIÓN</v>
      </c>
      <c r="R205">
        <v>2</v>
      </c>
      <c r="S205" t="s">
        <v>4</v>
      </c>
      <c r="T205" t="s">
        <v>21</v>
      </c>
      <c r="U205" s="20">
        <v>1</v>
      </c>
      <c r="V205" s="20" t="str" cm="1">
        <f t="array" ref="V205">_xlfn.IFS(U205=0,"Prenovato",U205=1,"Novato",U205=2,"Principiante avanzado",U205=3,"Competente",U205=4,"Proficiente",U205=5,"Master")</f>
        <v>Novato</v>
      </c>
      <c r="W205" s="20">
        <v>4</v>
      </c>
      <c r="X205" s="20" t="str" cm="1">
        <f t="array" ref="X205">_xlfn.IFS(W205=0,"No evidenciado",W205=1,"Novato",W205=2,"Principiante avanzado",W205=3,"Competente",W205=4,"Proficiente",W205=5,"Master")</f>
        <v>Proficiente</v>
      </c>
      <c r="Y205" s="20">
        <v>3</v>
      </c>
      <c r="Z205" s="20" t="str" cm="1">
        <f t="array" ref="Z205">_xlfn.IFS(Y205=0,"No evidenciado",Y205=1,"Novato",Y205=2,"Principiante avanzado",Y205=3,"Competente",Y205=4,"Proficiente",Y205=5,"Master")</f>
        <v>Competente</v>
      </c>
      <c r="AA205" s="20">
        <v>4</v>
      </c>
      <c r="AB205" s="20" t="str" cm="1">
        <f t="array" ref="AB205">_xlfn.IFS(AA205=0,"No evidenciado",AA205=1,"Novato",AA205=2,"Principiante avanzado",AA205=3,"Competente",AA205=4,"Proficiente",AA205=5,"Master")</f>
        <v>Proficiente</v>
      </c>
      <c r="AC205" s="20">
        <v>1</v>
      </c>
      <c r="AD205" s="20" t="str" cm="1">
        <f t="array" ref="AD205">_xlfn.IFS(AC205=0,"Prenovato",AC205=1,"Novato",AC205=2,"Principiante avanzado",AC205=3,"Competente",AC205=4,"Proficiente",AC205=5,"Master")</f>
        <v>Novato</v>
      </c>
      <c r="AE205" s="20" t="str">
        <f t="shared" si="19"/>
        <v>EVALUACIÓN</v>
      </c>
    </row>
    <row r="206" spans="1:31" x14ac:dyDescent="0.25">
      <c r="A206" t="s">
        <v>199</v>
      </c>
      <c r="B206" t="s">
        <v>202</v>
      </c>
      <c r="C206" t="s">
        <v>188</v>
      </c>
      <c r="D206" t="s">
        <v>204</v>
      </c>
      <c r="E206" t="s">
        <v>216</v>
      </c>
      <c r="F206" t="s">
        <v>231</v>
      </c>
      <c r="G206" t="s">
        <v>247</v>
      </c>
      <c r="H206" s="4">
        <v>44682</v>
      </c>
      <c r="I206" s="1">
        <f t="shared" ref="I206:I269" ca="1" si="20">DATEDIF(H206,TODAY(),"m")</f>
        <v>13</v>
      </c>
      <c r="J206" s="1" t="str">
        <f t="shared" ref="J206:J269" ca="1" si="21">IF(I206&lt;=3,"1. Menor o igual a 3 meses",IF(I206&lt;=6,"2. Entre 4 - 6 meses","3. Mayor a 6 meses"))</f>
        <v>3. Mayor a 6 meses</v>
      </c>
      <c r="K206" t="str">
        <f t="shared" ref="K206:K269" si="22">IF(COUNTIFS($E$2:$E$290,E206,$O$2:$O$290,"PRINCIPAL",$R$2:$R$290,0)&gt;0,"SI","NO")</f>
        <v>NO</v>
      </c>
      <c r="L206" t="s">
        <v>189</v>
      </c>
      <c r="M206" t="s">
        <v>266</v>
      </c>
      <c r="N206" t="s">
        <v>31</v>
      </c>
      <c r="O206" t="s">
        <v>31</v>
      </c>
      <c r="P206" t="str">
        <f t="shared" ref="P206:P269" si="23">F206&amp;M206&amp;AE206</f>
        <v>RENÁN ESNOVER GALLARDO YUPANQUIInnovaciónEVALUACIÓN</v>
      </c>
      <c r="Q206" t="str">
        <f>BASE[[#This Row],[NombresCalificado]]&amp;BASE[[#This Row],[TipoEvaluacion]]</f>
        <v>RENÁN ESNOVER GALLARDO YUPANQUIEVALUACIÓN</v>
      </c>
      <c r="R206">
        <v>2</v>
      </c>
      <c r="S206" t="s">
        <v>4</v>
      </c>
      <c r="T206" t="s">
        <v>21</v>
      </c>
      <c r="U206" s="20">
        <v>2</v>
      </c>
      <c r="V206" s="20" t="str" cm="1">
        <f t="array" ref="V206">_xlfn.IFS(U206=0,"Prenovato",U206=1,"Novato",U206=2,"Principiante avanzado",U206=3,"Competente",U206=4,"Proficiente",U206=5,"Master")</f>
        <v>Principiante avanzado</v>
      </c>
      <c r="W206" s="20">
        <v>2</v>
      </c>
      <c r="X206" s="20" t="str" cm="1">
        <f t="array" ref="X206">_xlfn.IFS(W206=0,"No evidenciado",W206=1,"Novato",W206=2,"Principiante avanzado",W206=3,"Competente",W206=4,"Proficiente",W206=5,"Master")</f>
        <v>Principiante avanzado</v>
      </c>
      <c r="Y206" s="20">
        <v>2</v>
      </c>
      <c r="Z206" s="20" t="str" cm="1">
        <f t="array" ref="Z206">_xlfn.IFS(Y206=0,"No evidenciado",Y206=1,"Novato",Y206=2,"Principiante avanzado",Y206=3,"Competente",Y206=4,"Proficiente",Y206=5,"Master")</f>
        <v>Principiante avanzado</v>
      </c>
      <c r="AA206" s="20">
        <v>2</v>
      </c>
      <c r="AB206" s="20" t="str" cm="1">
        <f t="array" ref="AB206">_xlfn.IFS(AA206=0,"No evidenciado",AA206=1,"Novato",AA206=2,"Principiante avanzado",AA206=3,"Competente",AA206=4,"Proficiente",AA206=5,"Master")</f>
        <v>Principiante avanzado</v>
      </c>
      <c r="AC206" s="20">
        <v>2</v>
      </c>
      <c r="AD206" s="20" t="str" cm="1">
        <f t="array" ref="AD206">_xlfn.IFS(AC206=0,"Prenovato",AC206=1,"Novato",AC206=2,"Principiante avanzado",AC206=3,"Competente",AC206=4,"Proficiente",AC206=5,"Master")</f>
        <v>Principiante avanzado</v>
      </c>
      <c r="AE206" s="20" t="str">
        <f t="shared" ref="AE206:AE269" si="24">IF(A206&lt;&gt;E206,"EVALUACIÓN","AUTOEVALUACIÓN")</f>
        <v>EVALUACIÓN</v>
      </c>
    </row>
    <row r="207" spans="1:31" x14ac:dyDescent="0.25">
      <c r="A207" t="s">
        <v>199</v>
      </c>
      <c r="B207" t="s">
        <v>202</v>
      </c>
      <c r="C207" t="s">
        <v>188</v>
      </c>
      <c r="D207" t="s">
        <v>204</v>
      </c>
      <c r="E207" t="s">
        <v>216</v>
      </c>
      <c r="F207" t="s">
        <v>231</v>
      </c>
      <c r="G207" t="s">
        <v>247</v>
      </c>
      <c r="H207" s="4">
        <v>44682</v>
      </c>
      <c r="I207" s="1">
        <f t="shared" ca="1" si="20"/>
        <v>13</v>
      </c>
      <c r="J207" s="1" t="str">
        <f t="shared" ca="1" si="21"/>
        <v>3. Mayor a 6 meses</v>
      </c>
      <c r="K207" t="str">
        <f t="shared" si="22"/>
        <v>NO</v>
      </c>
      <c r="L207" t="s">
        <v>189</v>
      </c>
      <c r="M207" t="s">
        <v>253</v>
      </c>
      <c r="N207" t="s">
        <v>31</v>
      </c>
      <c r="O207" t="s">
        <v>31</v>
      </c>
      <c r="P207" t="str">
        <f t="shared" si="23"/>
        <v>RENÁN ESNOVER GALLARDO YUPANQUIFrameworks de arquitectura empresarialEVALUACIÓN</v>
      </c>
      <c r="Q207" t="str">
        <f>BASE[[#This Row],[NombresCalificado]]&amp;BASE[[#This Row],[TipoEvaluacion]]</f>
        <v>RENÁN ESNOVER GALLARDO YUPANQUIEVALUACIÓN</v>
      </c>
      <c r="R207">
        <v>3</v>
      </c>
      <c r="S207" t="s">
        <v>5</v>
      </c>
      <c r="T207" t="s">
        <v>21</v>
      </c>
      <c r="U207" s="20">
        <v>2</v>
      </c>
      <c r="V207" s="20" t="str" cm="1">
        <f t="array" ref="V207">_xlfn.IFS(U207=0,"Prenovato",U207=1,"Novato",U207=2,"Principiante avanzado",U207=3,"Competente",U207=4,"Proficiente",U207=5,"Master")</f>
        <v>Principiante avanzado</v>
      </c>
      <c r="W207" s="20">
        <v>2</v>
      </c>
      <c r="X207" s="20" t="str" cm="1">
        <f t="array" ref="X207">_xlfn.IFS(W207=0,"No evidenciado",W207=1,"Novato",W207=2,"Principiante avanzado",W207=3,"Competente",W207=4,"Proficiente",W207=5,"Master")</f>
        <v>Principiante avanzado</v>
      </c>
      <c r="Y207" s="20">
        <v>2</v>
      </c>
      <c r="Z207" s="20" t="str" cm="1">
        <f t="array" ref="Z207">_xlfn.IFS(Y207=0,"No evidenciado",Y207=1,"Novato",Y207=2,"Principiante avanzado",Y207=3,"Competente",Y207=4,"Proficiente",Y207=5,"Master")</f>
        <v>Principiante avanzado</v>
      </c>
      <c r="AA207" s="20">
        <v>2</v>
      </c>
      <c r="AB207" s="20" t="str" cm="1">
        <f t="array" ref="AB207">_xlfn.IFS(AA207=0,"No evidenciado",AA207=1,"Novato",AA207=2,"Principiante avanzado",AA207=3,"Competente",AA207=4,"Proficiente",AA207=5,"Master")</f>
        <v>Principiante avanzado</v>
      </c>
      <c r="AC207" s="20">
        <v>2</v>
      </c>
      <c r="AD207" s="20" t="str" cm="1">
        <f t="array" ref="AD207">_xlfn.IFS(AC207=0,"Prenovato",AC207=1,"Novato",AC207=2,"Principiante avanzado",AC207=3,"Competente",AC207=4,"Proficiente",AC207=5,"Master")</f>
        <v>Principiante avanzado</v>
      </c>
      <c r="AE207" s="20" t="str">
        <f t="shared" si="24"/>
        <v>EVALUACIÓN</v>
      </c>
    </row>
    <row r="208" spans="1:31" x14ac:dyDescent="0.25">
      <c r="A208" t="s">
        <v>199</v>
      </c>
      <c r="B208" t="s">
        <v>202</v>
      </c>
      <c r="C208" t="s">
        <v>188</v>
      </c>
      <c r="D208" t="s">
        <v>204</v>
      </c>
      <c r="E208" t="s">
        <v>216</v>
      </c>
      <c r="F208" t="s">
        <v>231</v>
      </c>
      <c r="G208" t="s">
        <v>247</v>
      </c>
      <c r="H208" s="4">
        <v>44682</v>
      </c>
      <c r="I208" s="1">
        <f t="shared" ca="1" si="20"/>
        <v>13</v>
      </c>
      <c r="J208" s="1" t="str">
        <f t="shared" ca="1" si="21"/>
        <v>3. Mayor a 6 meses</v>
      </c>
      <c r="K208" t="str">
        <f t="shared" si="22"/>
        <v>NO</v>
      </c>
      <c r="L208" t="s">
        <v>189</v>
      </c>
      <c r="M208" t="s">
        <v>254</v>
      </c>
      <c r="N208" t="s">
        <v>31</v>
      </c>
      <c r="O208" t="s">
        <v>31</v>
      </c>
      <c r="P208" t="str">
        <f t="shared" si="23"/>
        <v>RENÁN ESNOVER GALLARDO YUPANQUIModelos BancariosEVALUACIÓN</v>
      </c>
      <c r="Q208" t="str">
        <f>BASE[[#This Row],[NombresCalificado]]&amp;BASE[[#This Row],[TipoEvaluacion]]</f>
        <v>RENÁN ESNOVER GALLARDO YUPANQUIEVALUACIÓN</v>
      </c>
      <c r="R208">
        <v>3</v>
      </c>
      <c r="S208" t="s">
        <v>5</v>
      </c>
      <c r="T208" t="s">
        <v>21</v>
      </c>
      <c r="U208" s="20">
        <v>2</v>
      </c>
      <c r="V208" s="20" t="str" cm="1">
        <f t="array" ref="V208">_xlfn.IFS(U208=0,"Prenovato",U208=1,"Novato",U208=2,"Principiante avanzado",U208=3,"Competente",U208=4,"Proficiente",U208=5,"Master")</f>
        <v>Principiante avanzado</v>
      </c>
      <c r="W208" s="20">
        <v>2</v>
      </c>
      <c r="X208" s="20" t="str" cm="1">
        <f t="array" ref="X208">_xlfn.IFS(W208=0,"No evidenciado",W208=1,"Novato",W208=2,"Principiante avanzado",W208=3,"Competente",W208=4,"Proficiente",W208=5,"Master")</f>
        <v>Principiante avanzado</v>
      </c>
      <c r="Y208" s="20">
        <v>2</v>
      </c>
      <c r="Z208" s="20" t="str" cm="1">
        <f t="array" ref="Z208">_xlfn.IFS(Y208=0,"No evidenciado",Y208=1,"Novato",Y208=2,"Principiante avanzado",Y208=3,"Competente",Y208=4,"Proficiente",Y208=5,"Master")</f>
        <v>Principiante avanzado</v>
      </c>
      <c r="AA208" s="20">
        <v>2</v>
      </c>
      <c r="AB208" s="20" t="str" cm="1">
        <f t="array" ref="AB208">_xlfn.IFS(AA208=0,"No evidenciado",AA208=1,"Novato",AA208=2,"Principiante avanzado",AA208=3,"Competente",AA208=4,"Proficiente",AA208=5,"Master")</f>
        <v>Principiante avanzado</v>
      </c>
      <c r="AC208" s="20">
        <v>2</v>
      </c>
      <c r="AD208" s="20" t="str" cm="1">
        <f t="array" ref="AD208">_xlfn.IFS(AC208=0,"Prenovato",AC208=1,"Novato",AC208=2,"Principiante avanzado",AC208=3,"Competente",AC208=4,"Proficiente",AC208=5,"Master")</f>
        <v>Principiante avanzado</v>
      </c>
      <c r="AE208" s="20" t="str">
        <f t="shared" si="24"/>
        <v>EVALUACIÓN</v>
      </c>
    </row>
    <row r="209" spans="1:31" x14ac:dyDescent="0.25">
      <c r="A209" t="s">
        <v>199</v>
      </c>
      <c r="B209" t="s">
        <v>202</v>
      </c>
      <c r="C209" t="s">
        <v>188</v>
      </c>
      <c r="D209" t="s">
        <v>204</v>
      </c>
      <c r="E209" t="s">
        <v>216</v>
      </c>
      <c r="F209" t="s">
        <v>231</v>
      </c>
      <c r="G209" t="s">
        <v>247</v>
      </c>
      <c r="H209" s="4">
        <v>44682</v>
      </c>
      <c r="I209" s="1">
        <f t="shared" ca="1" si="20"/>
        <v>13</v>
      </c>
      <c r="J209" s="1" t="str">
        <f t="shared" ca="1" si="21"/>
        <v>3. Mayor a 6 meses</v>
      </c>
      <c r="K209" t="str">
        <f t="shared" si="22"/>
        <v>NO</v>
      </c>
      <c r="L209" t="s">
        <v>189</v>
      </c>
      <c r="M209" t="s">
        <v>267</v>
      </c>
      <c r="N209" t="s">
        <v>190</v>
      </c>
      <c r="O209" t="s">
        <v>191</v>
      </c>
      <c r="P209" t="str">
        <f t="shared" si="23"/>
        <v>RENÁN ESNOVER GALLARDO YUPANQUIStory TellingEVALUACIÓN</v>
      </c>
      <c r="Q209" t="str">
        <f>BASE[[#This Row],[NombresCalificado]]&amp;BASE[[#This Row],[TipoEvaluacion]]</f>
        <v>RENÁN ESNOVER GALLARDO YUPANQUIEVALUACIÓN</v>
      </c>
      <c r="R209">
        <v>2</v>
      </c>
      <c r="S209" t="s">
        <v>4</v>
      </c>
      <c r="T209" t="s">
        <v>21</v>
      </c>
      <c r="U209" s="20">
        <v>2</v>
      </c>
      <c r="V209" s="20" t="str" cm="1">
        <f t="array" ref="V209">_xlfn.IFS(U209=0,"Prenovato",U209=1,"Novato",U209=2,"Principiante avanzado",U209=3,"Competente",U209=4,"Proficiente",U209=5,"Master")</f>
        <v>Principiante avanzado</v>
      </c>
      <c r="W209" s="20">
        <v>2</v>
      </c>
      <c r="X209" s="20" t="str" cm="1">
        <f t="array" ref="X209">_xlfn.IFS(W209=0,"No evidenciado",W209=1,"Novato",W209=2,"Principiante avanzado",W209=3,"Competente",W209=4,"Proficiente",W209=5,"Master")</f>
        <v>Principiante avanzado</v>
      </c>
      <c r="Y209" s="20">
        <v>2</v>
      </c>
      <c r="Z209" s="20" t="str" cm="1">
        <f t="array" ref="Z209">_xlfn.IFS(Y209=0,"No evidenciado",Y209=1,"Novato",Y209=2,"Principiante avanzado",Y209=3,"Competente",Y209=4,"Proficiente",Y209=5,"Master")</f>
        <v>Principiante avanzado</v>
      </c>
      <c r="AA209" s="20">
        <v>2</v>
      </c>
      <c r="AB209" s="20" t="str" cm="1">
        <f t="array" ref="AB209">_xlfn.IFS(AA209=0,"No evidenciado",AA209=1,"Novato",AA209=2,"Principiante avanzado",AA209=3,"Competente",AA209=4,"Proficiente",AA209=5,"Master")</f>
        <v>Principiante avanzado</v>
      </c>
      <c r="AC209" s="20">
        <v>2</v>
      </c>
      <c r="AD209" s="20" t="str" cm="1">
        <f t="array" ref="AD209">_xlfn.IFS(AC209=0,"Prenovato",AC209=1,"Novato",AC209=2,"Principiante avanzado",AC209=3,"Competente",AC209=4,"Proficiente",AC209=5,"Master")</f>
        <v>Principiante avanzado</v>
      </c>
      <c r="AE209" s="20" t="str">
        <f t="shared" si="24"/>
        <v>EVALUACIÓN</v>
      </c>
    </row>
    <row r="210" spans="1:31" x14ac:dyDescent="0.25">
      <c r="A210" t="s">
        <v>199</v>
      </c>
      <c r="B210" t="s">
        <v>202</v>
      </c>
      <c r="C210" t="s">
        <v>188</v>
      </c>
      <c r="D210" t="s">
        <v>204</v>
      </c>
      <c r="E210" t="s">
        <v>216</v>
      </c>
      <c r="F210" t="s">
        <v>231</v>
      </c>
      <c r="G210" t="s">
        <v>247</v>
      </c>
      <c r="H210" s="4">
        <v>44682</v>
      </c>
      <c r="I210" s="1">
        <f t="shared" ca="1" si="20"/>
        <v>13</v>
      </c>
      <c r="J210" s="1" t="str">
        <f t="shared" ca="1" si="21"/>
        <v>3. Mayor a 6 meses</v>
      </c>
      <c r="K210" t="str">
        <f t="shared" si="22"/>
        <v>NO</v>
      </c>
      <c r="L210" t="s">
        <v>189</v>
      </c>
      <c r="M210" t="s">
        <v>265</v>
      </c>
      <c r="N210" t="s">
        <v>191</v>
      </c>
      <c r="O210" t="s">
        <v>191</v>
      </c>
      <c r="P210" t="str">
        <f t="shared" si="23"/>
        <v>RENÁN ESNOVER GALLARDO YUPANQUIPrincipios de seguridadEVALUACIÓN</v>
      </c>
      <c r="Q210" t="str">
        <f>BASE[[#This Row],[NombresCalificado]]&amp;BASE[[#This Row],[TipoEvaluacion]]</f>
        <v>RENÁN ESNOVER GALLARDO YUPANQUIEVALUACIÓN</v>
      </c>
      <c r="R210">
        <v>1</v>
      </c>
      <c r="S210" t="s">
        <v>6</v>
      </c>
      <c r="T210" t="s">
        <v>21</v>
      </c>
      <c r="U210" s="20">
        <v>2</v>
      </c>
      <c r="V210" s="20" t="str" cm="1">
        <f t="array" ref="V210">_xlfn.IFS(U210=0,"Prenovato",U210=1,"Novato",U210=2,"Principiante avanzado",U210=3,"Competente",U210=4,"Proficiente",U210=5,"Master")</f>
        <v>Principiante avanzado</v>
      </c>
      <c r="W210" s="20">
        <v>2</v>
      </c>
      <c r="X210" s="20" t="str" cm="1">
        <f t="array" ref="X210">_xlfn.IFS(W210=0,"No evidenciado",W210=1,"Novato",W210=2,"Principiante avanzado",W210=3,"Competente",W210=4,"Proficiente",W210=5,"Master")</f>
        <v>Principiante avanzado</v>
      </c>
      <c r="Y210" s="20">
        <v>2</v>
      </c>
      <c r="Z210" s="20" t="str" cm="1">
        <f t="array" ref="Z210">_xlfn.IFS(Y210=0,"No evidenciado",Y210=1,"Novato",Y210=2,"Principiante avanzado",Y210=3,"Competente",Y210=4,"Proficiente",Y210=5,"Master")</f>
        <v>Principiante avanzado</v>
      </c>
      <c r="AA210" s="20">
        <v>2</v>
      </c>
      <c r="AB210" s="20" t="str" cm="1">
        <f t="array" ref="AB210">_xlfn.IFS(AA210=0,"No evidenciado",AA210=1,"Novato",AA210=2,"Principiante avanzado",AA210=3,"Competente",AA210=4,"Proficiente",AA210=5,"Master")</f>
        <v>Principiante avanzado</v>
      </c>
      <c r="AC210" s="20">
        <v>2</v>
      </c>
      <c r="AD210" s="20" t="str" cm="1">
        <f t="array" ref="AD210">_xlfn.IFS(AC210=0,"Prenovato",AC210=1,"Novato",AC210=2,"Principiante avanzado",AC210=3,"Competente",AC210=4,"Proficiente",AC210=5,"Master")</f>
        <v>Principiante avanzado</v>
      </c>
      <c r="AE210" s="20" t="str">
        <f t="shared" si="24"/>
        <v>EVALUACIÓN</v>
      </c>
    </row>
    <row r="211" spans="1:31" x14ac:dyDescent="0.25">
      <c r="A211" t="s">
        <v>199</v>
      </c>
      <c r="B211" t="s">
        <v>202</v>
      </c>
      <c r="C211" t="s">
        <v>188</v>
      </c>
      <c r="D211" t="s">
        <v>204</v>
      </c>
      <c r="E211" t="s">
        <v>216</v>
      </c>
      <c r="F211" t="s">
        <v>231</v>
      </c>
      <c r="G211" t="s">
        <v>247</v>
      </c>
      <c r="H211" s="4">
        <v>44682</v>
      </c>
      <c r="I211" s="1">
        <f t="shared" ca="1" si="20"/>
        <v>13</v>
      </c>
      <c r="J211" s="1" t="str">
        <f t="shared" ca="1" si="21"/>
        <v>3. Mayor a 6 meses</v>
      </c>
      <c r="K211" t="str">
        <f t="shared" si="22"/>
        <v>NO</v>
      </c>
      <c r="L211" t="s">
        <v>189</v>
      </c>
      <c r="M211" t="s">
        <v>268</v>
      </c>
      <c r="N211" t="s">
        <v>190</v>
      </c>
      <c r="O211" t="s">
        <v>191</v>
      </c>
      <c r="P211" t="str">
        <f t="shared" si="23"/>
        <v>RENÁN ESNOVER GALLARDO YUPANQUICaptura de valorEVALUACIÓN</v>
      </c>
      <c r="Q211" t="str">
        <f>BASE[[#This Row],[NombresCalificado]]&amp;BASE[[#This Row],[TipoEvaluacion]]</f>
        <v>RENÁN ESNOVER GALLARDO YUPANQUIEVALUACIÓN</v>
      </c>
      <c r="R211">
        <v>1</v>
      </c>
      <c r="S211" t="s">
        <v>6</v>
      </c>
      <c r="T211" t="s">
        <v>21</v>
      </c>
      <c r="U211" s="20">
        <v>2</v>
      </c>
      <c r="V211" s="20" t="str" cm="1">
        <f t="array" ref="V211">_xlfn.IFS(U211=0,"Prenovato",U211=1,"Novato",U211=2,"Principiante avanzado",U211=3,"Competente",U211=4,"Proficiente",U211=5,"Master")</f>
        <v>Principiante avanzado</v>
      </c>
      <c r="W211" s="20">
        <v>2</v>
      </c>
      <c r="X211" s="20" t="str" cm="1">
        <f t="array" ref="X211">_xlfn.IFS(W211=0,"No evidenciado",W211=1,"Novato",W211=2,"Principiante avanzado",W211=3,"Competente",W211=4,"Proficiente",W211=5,"Master")</f>
        <v>Principiante avanzado</v>
      </c>
      <c r="Y211" s="20">
        <v>2</v>
      </c>
      <c r="Z211" s="20" t="str" cm="1">
        <f t="array" ref="Z211">_xlfn.IFS(Y211=0,"No evidenciado",Y211=1,"Novato",Y211=2,"Principiante avanzado",Y211=3,"Competente",Y211=4,"Proficiente",Y211=5,"Master")</f>
        <v>Principiante avanzado</v>
      </c>
      <c r="AA211" s="20">
        <v>2</v>
      </c>
      <c r="AB211" s="20" t="str" cm="1">
        <f t="array" ref="AB211">_xlfn.IFS(AA211=0,"No evidenciado",AA211=1,"Novato",AA211=2,"Principiante avanzado",AA211=3,"Competente",AA211=4,"Proficiente",AA211=5,"Master")</f>
        <v>Principiante avanzado</v>
      </c>
      <c r="AC211" s="20">
        <v>2</v>
      </c>
      <c r="AD211" s="20" t="str" cm="1">
        <f t="array" ref="AD211">_xlfn.IFS(AC211=0,"Prenovato",AC211=1,"Novato",AC211=2,"Principiante avanzado",AC211=3,"Competente",AC211=4,"Proficiente",AC211=5,"Master")</f>
        <v>Principiante avanzado</v>
      </c>
      <c r="AE211" s="20" t="str">
        <f t="shared" si="24"/>
        <v>EVALUACIÓN</v>
      </c>
    </row>
    <row r="212" spans="1:31" x14ac:dyDescent="0.25">
      <c r="A212" t="s">
        <v>199</v>
      </c>
      <c r="B212" t="s">
        <v>202</v>
      </c>
      <c r="C212" t="s">
        <v>188</v>
      </c>
      <c r="D212" t="s">
        <v>204</v>
      </c>
      <c r="E212" t="s">
        <v>216</v>
      </c>
      <c r="F212" t="s">
        <v>231</v>
      </c>
      <c r="G212" t="s">
        <v>247</v>
      </c>
      <c r="H212" s="4">
        <v>44682</v>
      </c>
      <c r="I212" s="1">
        <f t="shared" ca="1" si="20"/>
        <v>13</v>
      </c>
      <c r="J212" s="1" t="str">
        <f t="shared" ca="1" si="21"/>
        <v>3. Mayor a 6 meses</v>
      </c>
      <c r="K212" t="str">
        <f t="shared" si="22"/>
        <v>NO</v>
      </c>
      <c r="L212" t="s">
        <v>189</v>
      </c>
      <c r="M212" t="s">
        <v>264</v>
      </c>
      <c r="N212" t="s">
        <v>190</v>
      </c>
      <c r="O212" t="s">
        <v>191</v>
      </c>
      <c r="P212" t="str">
        <f t="shared" si="23"/>
        <v>RENÁN ESNOVER GALLARDO YUPANQUICustomer ExperienceEVALUACIÓN</v>
      </c>
      <c r="Q212" t="str">
        <f>BASE[[#This Row],[NombresCalificado]]&amp;BASE[[#This Row],[TipoEvaluacion]]</f>
        <v>RENÁN ESNOVER GALLARDO YUPANQUIEVALUACIÓN</v>
      </c>
      <c r="R212">
        <v>2</v>
      </c>
      <c r="S212" t="s">
        <v>4</v>
      </c>
      <c r="T212" t="s">
        <v>21</v>
      </c>
      <c r="U212" s="20">
        <v>2</v>
      </c>
      <c r="V212" s="20" t="str" cm="1">
        <f t="array" ref="V212">_xlfn.IFS(U212=0,"Prenovato",U212=1,"Novato",U212=2,"Principiante avanzado",U212=3,"Competente",U212=4,"Proficiente",U212=5,"Master")</f>
        <v>Principiante avanzado</v>
      </c>
      <c r="W212" s="20">
        <v>2</v>
      </c>
      <c r="X212" s="20" t="str" cm="1">
        <f t="array" ref="X212">_xlfn.IFS(W212=0,"No evidenciado",W212=1,"Novato",W212=2,"Principiante avanzado",W212=3,"Competente",W212=4,"Proficiente",W212=5,"Master")</f>
        <v>Principiante avanzado</v>
      </c>
      <c r="Y212" s="20">
        <v>2</v>
      </c>
      <c r="Z212" s="20" t="str" cm="1">
        <f t="array" ref="Z212">_xlfn.IFS(Y212=0,"No evidenciado",Y212=1,"Novato",Y212=2,"Principiante avanzado",Y212=3,"Competente",Y212=4,"Proficiente",Y212=5,"Master")</f>
        <v>Principiante avanzado</v>
      </c>
      <c r="AA212" s="20">
        <v>2</v>
      </c>
      <c r="AB212" s="20" t="str" cm="1">
        <f t="array" ref="AB212">_xlfn.IFS(AA212=0,"No evidenciado",AA212=1,"Novato",AA212=2,"Principiante avanzado",AA212=3,"Competente",AA212=4,"Proficiente",AA212=5,"Master")</f>
        <v>Principiante avanzado</v>
      </c>
      <c r="AC212" s="20">
        <v>2</v>
      </c>
      <c r="AD212" s="20" t="str" cm="1">
        <f t="array" ref="AD212">_xlfn.IFS(AC212=0,"Prenovato",AC212=1,"Novato",AC212=2,"Principiante avanzado",AC212=3,"Competente",AC212=4,"Proficiente",AC212=5,"Master")</f>
        <v>Principiante avanzado</v>
      </c>
      <c r="AE212" s="20" t="str">
        <f t="shared" si="24"/>
        <v>EVALUACIÓN</v>
      </c>
    </row>
    <row r="213" spans="1:31" x14ac:dyDescent="0.25">
      <c r="A213" t="s">
        <v>199</v>
      </c>
      <c r="B213" t="s">
        <v>202</v>
      </c>
      <c r="C213" t="s">
        <v>188</v>
      </c>
      <c r="D213" t="s">
        <v>204</v>
      </c>
      <c r="E213" t="s">
        <v>216</v>
      </c>
      <c r="F213" t="s">
        <v>231</v>
      </c>
      <c r="G213" t="s">
        <v>247</v>
      </c>
      <c r="H213" s="4">
        <v>44682</v>
      </c>
      <c r="I213" s="1">
        <f t="shared" ca="1" si="20"/>
        <v>13</v>
      </c>
      <c r="J213" s="1" t="str">
        <f t="shared" ca="1" si="21"/>
        <v>3. Mayor a 6 meses</v>
      </c>
      <c r="K213" t="str">
        <f t="shared" si="22"/>
        <v>NO</v>
      </c>
      <c r="L213" t="s">
        <v>189</v>
      </c>
      <c r="M213" t="s">
        <v>263</v>
      </c>
      <c r="N213" t="s">
        <v>191</v>
      </c>
      <c r="O213" t="s">
        <v>191</v>
      </c>
      <c r="P213" t="str">
        <f t="shared" si="23"/>
        <v>RENÁN ESNOVER GALLARDO YUPANQUIGestión de cambiosEVALUACIÓN</v>
      </c>
      <c r="Q213" t="str">
        <f>BASE[[#This Row],[NombresCalificado]]&amp;BASE[[#This Row],[TipoEvaluacion]]</f>
        <v>RENÁN ESNOVER GALLARDO YUPANQUIEVALUACIÓN</v>
      </c>
      <c r="R213">
        <v>1</v>
      </c>
      <c r="S213" t="s">
        <v>6</v>
      </c>
      <c r="T213" t="s">
        <v>21</v>
      </c>
      <c r="U213" s="20">
        <v>2</v>
      </c>
      <c r="V213" s="20" t="str" cm="1">
        <f t="array" ref="V213">_xlfn.IFS(U213=0,"Prenovato",U213=1,"Novato",U213=2,"Principiante avanzado",U213=3,"Competente",U213=4,"Proficiente",U213=5,"Master")</f>
        <v>Principiante avanzado</v>
      </c>
      <c r="W213" s="20">
        <v>2</v>
      </c>
      <c r="X213" s="20" t="str" cm="1">
        <f t="array" ref="X213">_xlfn.IFS(W213=0,"No evidenciado",W213=1,"Novato",W213=2,"Principiante avanzado",W213=3,"Competente",W213=4,"Proficiente",W213=5,"Master")</f>
        <v>Principiante avanzado</v>
      </c>
      <c r="Y213" s="20">
        <v>2</v>
      </c>
      <c r="Z213" s="20" t="str" cm="1">
        <f t="array" ref="Z213">_xlfn.IFS(Y213=0,"No evidenciado",Y213=1,"Novato",Y213=2,"Principiante avanzado",Y213=3,"Competente",Y213=4,"Proficiente",Y213=5,"Master")</f>
        <v>Principiante avanzado</v>
      </c>
      <c r="AA213" s="20">
        <v>2</v>
      </c>
      <c r="AB213" s="20" t="str" cm="1">
        <f t="array" ref="AB213">_xlfn.IFS(AA213=0,"No evidenciado",AA213=1,"Novato",AA213=2,"Principiante avanzado",AA213=3,"Competente",AA213=4,"Proficiente",AA213=5,"Master")</f>
        <v>Principiante avanzado</v>
      </c>
      <c r="AC213" s="20">
        <v>2</v>
      </c>
      <c r="AD213" s="20" t="str" cm="1">
        <f t="array" ref="AD213">_xlfn.IFS(AC213=0,"Prenovato",AC213=1,"Novato",AC213=2,"Principiante avanzado",AC213=3,"Competente",AC213=4,"Proficiente",AC213=5,"Master")</f>
        <v>Principiante avanzado</v>
      </c>
      <c r="AE213" s="20" t="str">
        <f t="shared" si="24"/>
        <v>EVALUACIÓN</v>
      </c>
    </row>
    <row r="214" spans="1:31" x14ac:dyDescent="0.25">
      <c r="A214" t="s">
        <v>199</v>
      </c>
      <c r="B214" t="s">
        <v>202</v>
      </c>
      <c r="C214" t="s">
        <v>188</v>
      </c>
      <c r="D214" t="s">
        <v>204</v>
      </c>
      <c r="E214" t="s">
        <v>216</v>
      </c>
      <c r="F214" t="s">
        <v>231</v>
      </c>
      <c r="G214" t="s">
        <v>247</v>
      </c>
      <c r="H214" s="4">
        <v>44682</v>
      </c>
      <c r="I214" s="1">
        <f t="shared" ca="1" si="20"/>
        <v>13</v>
      </c>
      <c r="J214" s="1" t="str">
        <f t="shared" ca="1" si="21"/>
        <v>3. Mayor a 6 meses</v>
      </c>
      <c r="K214" t="str">
        <f t="shared" si="22"/>
        <v>NO</v>
      </c>
      <c r="L214" t="s">
        <v>189</v>
      </c>
      <c r="M214" t="s">
        <v>260</v>
      </c>
      <c r="N214" t="s">
        <v>191</v>
      </c>
      <c r="O214" t="s">
        <v>191</v>
      </c>
      <c r="P214" t="str">
        <f t="shared" si="23"/>
        <v>RENÁN ESNOVER GALLARDO YUPANQUIEvolución ágil de productos digitalesEVALUACIÓN</v>
      </c>
      <c r="Q214" t="str">
        <f>BASE[[#This Row],[NombresCalificado]]&amp;BASE[[#This Row],[TipoEvaluacion]]</f>
        <v>RENÁN ESNOVER GALLARDO YUPANQUIEVALUACIÓN</v>
      </c>
      <c r="R214">
        <v>2</v>
      </c>
      <c r="S214" t="s">
        <v>4</v>
      </c>
      <c r="T214" t="s">
        <v>21</v>
      </c>
      <c r="U214" s="20">
        <v>2</v>
      </c>
      <c r="V214" s="20" t="str" cm="1">
        <f t="array" ref="V214">_xlfn.IFS(U214=0,"Prenovato",U214=1,"Novato",U214=2,"Principiante avanzado",U214=3,"Competente",U214=4,"Proficiente",U214=5,"Master")</f>
        <v>Principiante avanzado</v>
      </c>
      <c r="W214" s="20">
        <v>2</v>
      </c>
      <c r="X214" s="20" t="str" cm="1">
        <f t="array" ref="X214">_xlfn.IFS(W214=0,"No evidenciado",W214=1,"Novato",W214=2,"Principiante avanzado",W214=3,"Competente",W214=4,"Proficiente",W214=5,"Master")</f>
        <v>Principiante avanzado</v>
      </c>
      <c r="Y214" s="20">
        <v>2</v>
      </c>
      <c r="Z214" s="20" t="str" cm="1">
        <f t="array" ref="Z214">_xlfn.IFS(Y214=0,"No evidenciado",Y214=1,"Novato",Y214=2,"Principiante avanzado",Y214=3,"Competente",Y214=4,"Proficiente",Y214=5,"Master")</f>
        <v>Principiante avanzado</v>
      </c>
      <c r="AA214" s="20">
        <v>2</v>
      </c>
      <c r="AB214" s="20" t="str" cm="1">
        <f t="array" ref="AB214">_xlfn.IFS(AA214=0,"No evidenciado",AA214=1,"Novato",AA214=2,"Principiante avanzado",AA214=3,"Competente",AA214=4,"Proficiente",AA214=5,"Master")</f>
        <v>Principiante avanzado</v>
      </c>
      <c r="AC214" s="20">
        <v>2</v>
      </c>
      <c r="AD214" s="20" t="str" cm="1">
        <f t="array" ref="AD214">_xlfn.IFS(AC214=0,"Prenovato",AC214=1,"Novato",AC214=2,"Principiante avanzado",AC214=3,"Competente",AC214=4,"Proficiente",AC214=5,"Master")</f>
        <v>Principiante avanzado</v>
      </c>
      <c r="AE214" s="20" t="str">
        <f t="shared" si="24"/>
        <v>EVALUACIÓN</v>
      </c>
    </row>
    <row r="215" spans="1:31" x14ac:dyDescent="0.25">
      <c r="A215" t="s">
        <v>199</v>
      </c>
      <c r="B215" t="s">
        <v>202</v>
      </c>
      <c r="C215" t="s">
        <v>188</v>
      </c>
      <c r="D215" t="s">
        <v>204</v>
      </c>
      <c r="E215" t="s">
        <v>216</v>
      </c>
      <c r="F215" t="s">
        <v>231</v>
      </c>
      <c r="G215" t="s">
        <v>247</v>
      </c>
      <c r="H215" s="4">
        <v>44682</v>
      </c>
      <c r="I215" s="1">
        <f t="shared" ca="1" si="20"/>
        <v>13</v>
      </c>
      <c r="J215" s="1" t="str">
        <f t="shared" ca="1" si="21"/>
        <v>3. Mayor a 6 meses</v>
      </c>
      <c r="K215" t="str">
        <f t="shared" si="22"/>
        <v>NO</v>
      </c>
      <c r="L215" t="s">
        <v>189</v>
      </c>
      <c r="M215" t="s">
        <v>261</v>
      </c>
      <c r="N215" t="s">
        <v>31</v>
      </c>
      <c r="O215" t="s">
        <v>31</v>
      </c>
      <c r="P215" t="str">
        <f t="shared" si="23"/>
        <v>RENÁN ESNOVER GALLARDO YUPANQUINegocio bancarioEVALUACIÓN</v>
      </c>
      <c r="Q215" t="str">
        <f>BASE[[#This Row],[NombresCalificado]]&amp;BASE[[#This Row],[TipoEvaluacion]]</f>
        <v>RENÁN ESNOVER GALLARDO YUPANQUIEVALUACIÓN</v>
      </c>
      <c r="R215">
        <v>3</v>
      </c>
      <c r="S215" t="s">
        <v>5</v>
      </c>
      <c r="T215" t="s">
        <v>21</v>
      </c>
      <c r="U215" s="20">
        <v>2</v>
      </c>
      <c r="V215" s="20" t="str" cm="1">
        <f t="array" ref="V215">_xlfn.IFS(U215=0,"Prenovato",U215=1,"Novato",U215=2,"Principiante avanzado",U215=3,"Competente",U215=4,"Proficiente",U215=5,"Master")</f>
        <v>Principiante avanzado</v>
      </c>
      <c r="W215" s="20">
        <v>2</v>
      </c>
      <c r="X215" s="20" t="str" cm="1">
        <f t="array" ref="X215">_xlfn.IFS(W215=0,"No evidenciado",W215=1,"Novato",W215=2,"Principiante avanzado",W215=3,"Competente",W215=4,"Proficiente",W215=5,"Master")</f>
        <v>Principiante avanzado</v>
      </c>
      <c r="Y215" s="20">
        <v>2</v>
      </c>
      <c r="Z215" s="20" t="str" cm="1">
        <f t="array" ref="Z215">_xlfn.IFS(Y215=0,"No evidenciado",Y215=1,"Novato",Y215=2,"Principiante avanzado",Y215=3,"Competente",Y215=4,"Proficiente",Y215=5,"Master")</f>
        <v>Principiante avanzado</v>
      </c>
      <c r="AA215" s="20">
        <v>2</v>
      </c>
      <c r="AB215" s="20" t="str" cm="1">
        <f t="array" ref="AB215">_xlfn.IFS(AA215=0,"No evidenciado",AA215=1,"Novato",AA215=2,"Principiante avanzado",AA215=3,"Competente",AA215=4,"Proficiente",AA215=5,"Master")</f>
        <v>Principiante avanzado</v>
      </c>
      <c r="AC215" s="20">
        <v>2</v>
      </c>
      <c r="AD215" s="20" t="str" cm="1">
        <f t="array" ref="AD215">_xlfn.IFS(AC215=0,"Prenovato",AC215=1,"Novato",AC215=2,"Principiante avanzado",AC215=3,"Competente",AC215=4,"Proficiente",AC215=5,"Master")</f>
        <v>Principiante avanzado</v>
      </c>
      <c r="AE215" s="20" t="str">
        <f t="shared" si="24"/>
        <v>EVALUACIÓN</v>
      </c>
    </row>
    <row r="216" spans="1:31" x14ac:dyDescent="0.25">
      <c r="A216" t="s">
        <v>199</v>
      </c>
      <c r="B216" t="s">
        <v>202</v>
      </c>
      <c r="C216" t="s">
        <v>188</v>
      </c>
      <c r="D216" t="s">
        <v>204</v>
      </c>
      <c r="E216" t="s">
        <v>216</v>
      </c>
      <c r="F216" t="s">
        <v>231</v>
      </c>
      <c r="G216" t="s">
        <v>247</v>
      </c>
      <c r="H216" s="4">
        <v>44682</v>
      </c>
      <c r="I216" s="1">
        <f t="shared" ca="1" si="20"/>
        <v>13</v>
      </c>
      <c r="J216" s="1" t="str">
        <f t="shared" ca="1" si="21"/>
        <v>3. Mayor a 6 meses</v>
      </c>
      <c r="K216" t="str">
        <f t="shared" si="22"/>
        <v>NO</v>
      </c>
      <c r="L216" t="s">
        <v>189</v>
      </c>
      <c r="M216" t="s">
        <v>262</v>
      </c>
      <c r="N216" t="s">
        <v>191</v>
      </c>
      <c r="O216" t="s">
        <v>191</v>
      </c>
      <c r="P216" t="str">
        <f t="shared" si="23"/>
        <v>RENÁN ESNOVER GALLARDO YUPANQUIComplianceEVALUACIÓN</v>
      </c>
      <c r="Q216" t="str">
        <f>BASE[[#This Row],[NombresCalificado]]&amp;BASE[[#This Row],[TipoEvaluacion]]</f>
        <v>RENÁN ESNOVER GALLARDO YUPANQUIEVALUACIÓN</v>
      </c>
      <c r="R216">
        <v>2</v>
      </c>
      <c r="S216" t="s">
        <v>4</v>
      </c>
      <c r="T216" t="s">
        <v>21</v>
      </c>
      <c r="U216" s="20">
        <v>2</v>
      </c>
      <c r="V216" s="20" t="str" cm="1">
        <f t="array" ref="V216">_xlfn.IFS(U216=0,"Prenovato",U216=1,"Novato",U216=2,"Principiante avanzado",U216=3,"Competente",U216=4,"Proficiente",U216=5,"Master")</f>
        <v>Principiante avanzado</v>
      </c>
      <c r="W216" s="20">
        <v>2</v>
      </c>
      <c r="X216" s="20" t="str" cm="1">
        <f t="array" ref="X216">_xlfn.IFS(W216=0,"No evidenciado",W216=1,"Novato",W216=2,"Principiante avanzado",W216=3,"Competente",W216=4,"Proficiente",W216=5,"Master")</f>
        <v>Principiante avanzado</v>
      </c>
      <c r="Y216" s="20">
        <v>2</v>
      </c>
      <c r="Z216" s="20" t="str" cm="1">
        <f t="array" ref="Z216">_xlfn.IFS(Y216=0,"No evidenciado",Y216=1,"Novato",Y216=2,"Principiante avanzado",Y216=3,"Competente",Y216=4,"Proficiente",Y216=5,"Master")</f>
        <v>Principiante avanzado</v>
      </c>
      <c r="AA216" s="20">
        <v>2</v>
      </c>
      <c r="AB216" s="20" t="str" cm="1">
        <f t="array" ref="AB216">_xlfn.IFS(AA216=0,"No evidenciado",AA216=1,"Novato",AA216=2,"Principiante avanzado",AA216=3,"Competente",AA216=4,"Proficiente",AA216=5,"Master")</f>
        <v>Principiante avanzado</v>
      </c>
      <c r="AC216" s="20">
        <v>2</v>
      </c>
      <c r="AD216" s="20" t="str" cm="1">
        <f t="array" ref="AD216">_xlfn.IFS(AC216=0,"Prenovato",AC216=1,"Novato",AC216=2,"Principiante avanzado",AC216=3,"Competente",AC216=4,"Proficiente",AC216=5,"Master")</f>
        <v>Principiante avanzado</v>
      </c>
      <c r="AE216" s="20" t="str">
        <f t="shared" si="24"/>
        <v>EVALUACIÓN</v>
      </c>
    </row>
    <row r="217" spans="1:31" x14ac:dyDescent="0.25">
      <c r="A217" t="s">
        <v>199</v>
      </c>
      <c r="B217" t="s">
        <v>202</v>
      </c>
      <c r="C217" t="s">
        <v>188</v>
      </c>
      <c r="D217" t="s">
        <v>204</v>
      </c>
      <c r="E217" t="s">
        <v>216</v>
      </c>
      <c r="F217" t="s">
        <v>231</v>
      </c>
      <c r="G217" t="s">
        <v>247</v>
      </c>
      <c r="H217" s="4">
        <v>44682</v>
      </c>
      <c r="I217" s="1">
        <f t="shared" ca="1" si="20"/>
        <v>13</v>
      </c>
      <c r="J217" s="1" t="str">
        <f t="shared" ca="1" si="21"/>
        <v>3. Mayor a 6 meses</v>
      </c>
      <c r="K217" t="str">
        <f t="shared" si="22"/>
        <v>NO</v>
      </c>
      <c r="L217" t="s">
        <v>189</v>
      </c>
      <c r="M217" t="s">
        <v>257</v>
      </c>
      <c r="N217" t="s">
        <v>31</v>
      </c>
      <c r="O217" t="s">
        <v>31</v>
      </c>
      <c r="P217" t="str">
        <f t="shared" si="23"/>
        <v>RENÁN ESNOVER GALLARDO YUPANQUIModeladoEVALUACIÓN</v>
      </c>
      <c r="Q217" t="str">
        <f>BASE[[#This Row],[NombresCalificado]]&amp;BASE[[#This Row],[TipoEvaluacion]]</f>
        <v>RENÁN ESNOVER GALLARDO YUPANQUIEVALUACIÓN</v>
      </c>
      <c r="R217">
        <v>3</v>
      </c>
      <c r="S217" t="s">
        <v>5</v>
      </c>
      <c r="T217" t="s">
        <v>21</v>
      </c>
      <c r="U217" s="20">
        <v>2</v>
      </c>
      <c r="V217" s="20" t="str" cm="1">
        <f t="array" ref="V217">_xlfn.IFS(U217=0,"Prenovato",U217=1,"Novato",U217=2,"Principiante avanzado",U217=3,"Competente",U217=4,"Proficiente",U217=5,"Master")</f>
        <v>Principiante avanzado</v>
      </c>
      <c r="W217" s="20">
        <v>2</v>
      </c>
      <c r="X217" s="20" t="str" cm="1">
        <f t="array" ref="X217">_xlfn.IFS(W217=0,"No evidenciado",W217=1,"Novato",W217=2,"Principiante avanzado",W217=3,"Competente",W217=4,"Proficiente",W217=5,"Master")</f>
        <v>Principiante avanzado</v>
      </c>
      <c r="Y217" s="20">
        <v>2</v>
      </c>
      <c r="Z217" s="20" t="str" cm="1">
        <f t="array" ref="Z217">_xlfn.IFS(Y217=0,"No evidenciado",Y217=1,"Novato",Y217=2,"Principiante avanzado",Y217=3,"Competente",Y217=4,"Proficiente",Y217=5,"Master")</f>
        <v>Principiante avanzado</v>
      </c>
      <c r="AA217" s="20">
        <v>2</v>
      </c>
      <c r="AB217" s="20" t="str" cm="1">
        <f t="array" ref="AB217">_xlfn.IFS(AA217=0,"No evidenciado",AA217=1,"Novato",AA217=2,"Principiante avanzado",AA217=3,"Competente",AA217=4,"Proficiente",AA217=5,"Master")</f>
        <v>Principiante avanzado</v>
      </c>
      <c r="AC217" s="20">
        <v>2</v>
      </c>
      <c r="AD217" s="20" t="str" cm="1">
        <f t="array" ref="AD217">_xlfn.IFS(AC217=0,"Prenovato",AC217=1,"Novato",AC217=2,"Principiante avanzado",AC217=3,"Competente",AC217=4,"Proficiente",AC217=5,"Master")</f>
        <v>Principiante avanzado</v>
      </c>
      <c r="AE217" s="20" t="str">
        <f t="shared" si="24"/>
        <v>EVALUACIÓN</v>
      </c>
    </row>
    <row r="218" spans="1:31" x14ac:dyDescent="0.25">
      <c r="A218" t="s">
        <v>199</v>
      </c>
      <c r="B218" t="s">
        <v>202</v>
      </c>
      <c r="C218" t="s">
        <v>188</v>
      </c>
      <c r="D218" t="s">
        <v>204</v>
      </c>
      <c r="E218" t="s">
        <v>216</v>
      </c>
      <c r="F218" t="s">
        <v>231</v>
      </c>
      <c r="G218" t="s">
        <v>247</v>
      </c>
      <c r="H218" s="4">
        <v>44682</v>
      </c>
      <c r="I218" s="1">
        <f t="shared" ca="1" si="20"/>
        <v>13</v>
      </c>
      <c r="J218" s="1" t="str">
        <f t="shared" ca="1" si="21"/>
        <v>3. Mayor a 6 meses</v>
      </c>
      <c r="K218" t="str">
        <f t="shared" si="22"/>
        <v>NO</v>
      </c>
      <c r="L218" t="s">
        <v>189</v>
      </c>
      <c r="M218" t="s">
        <v>255</v>
      </c>
      <c r="N218" t="s">
        <v>190</v>
      </c>
      <c r="O218" t="s">
        <v>191</v>
      </c>
      <c r="P218" t="str">
        <f t="shared" si="23"/>
        <v>RENÁN ESNOVER GALLARDO YUPANQUISoluciones de industriaEVALUACIÓN</v>
      </c>
      <c r="Q218" t="str">
        <f>BASE[[#This Row],[NombresCalificado]]&amp;BASE[[#This Row],[TipoEvaluacion]]</f>
        <v>RENÁN ESNOVER GALLARDO YUPANQUIEVALUACIÓN</v>
      </c>
      <c r="R218">
        <v>3</v>
      </c>
      <c r="S218" t="s">
        <v>5</v>
      </c>
      <c r="T218" t="s">
        <v>21</v>
      </c>
      <c r="U218" s="20">
        <v>2</v>
      </c>
      <c r="V218" s="20" t="str" cm="1">
        <f t="array" ref="V218">_xlfn.IFS(U218=0,"Prenovato",U218=1,"Novato",U218=2,"Principiante avanzado",U218=3,"Competente",U218=4,"Proficiente",U218=5,"Master")</f>
        <v>Principiante avanzado</v>
      </c>
      <c r="W218" s="20">
        <v>2</v>
      </c>
      <c r="X218" s="20" t="str" cm="1">
        <f t="array" ref="X218">_xlfn.IFS(W218=0,"No evidenciado",W218=1,"Novato",W218=2,"Principiante avanzado",W218=3,"Competente",W218=4,"Proficiente",W218=5,"Master")</f>
        <v>Principiante avanzado</v>
      </c>
      <c r="Y218" s="20">
        <v>2</v>
      </c>
      <c r="Z218" s="20" t="str" cm="1">
        <f t="array" ref="Z218">_xlfn.IFS(Y218=0,"No evidenciado",Y218=1,"Novato",Y218=2,"Principiante avanzado",Y218=3,"Competente",Y218=4,"Proficiente",Y218=5,"Master")</f>
        <v>Principiante avanzado</v>
      </c>
      <c r="AA218" s="20">
        <v>2</v>
      </c>
      <c r="AB218" s="20" t="str" cm="1">
        <f t="array" ref="AB218">_xlfn.IFS(AA218=0,"No evidenciado",AA218=1,"Novato",AA218=2,"Principiante avanzado",AA218=3,"Competente",AA218=4,"Proficiente",AA218=5,"Master")</f>
        <v>Principiante avanzado</v>
      </c>
      <c r="AC218" s="20">
        <v>2</v>
      </c>
      <c r="AD218" s="20" t="str" cm="1">
        <f t="array" ref="AD218">_xlfn.IFS(AC218=0,"Prenovato",AC218=1,"Novato",AC218=2,"Principiante avanzado",AC218=3,"Competente",AC218=4,"Proficiente",AC218=5,"Master")</f>
        <v>Principiante avanzado</v>
      </c>
      <c r="AE218" s="20" t="str">
        <f t="shared" si="24"/>
        <v>EVALUACIÓN</v>
      </c>
    </row>
    <row r="219" spans="1:31" x14ac:dyDescent="0.25">
      <c r="A219" t="s">
        <v>199</v>
      </c>
      <c r="B219" t="s">
        <v>202</v>
      </c>
      <c r="C219" t="s">
        <v>188</v>
      </c>
      <c r="D219" t="s">
        <v>204</v>
      </c>
      <c r="E219" t="s">
        <v>216</v>
      </c>
      <c r="F219" t="s">
        <v>231</v>
      </c>
      <c r="G219" t="s">
        <v>247</v>
      </c>
      <c r="H219" s="4">
        <v>44682</v>
      </c>
      <c r="I219" s="1">
        <f t="shared" ca="1" si="20"/>
        <v>13</v>
      </c>
      <c r="J219" s="1" t="str">
        <f t="shared" ca="1" si="21"/>
        <v>3. Mayor a 6 meses</v>
      </c>
      <c r="K219" t="str">
        <f t="shared" si="22"/>
        <v>NO</v>
      </c>
      <c r="L219" t="s">
        <v>189</v>
      </c>
      <c r="M219" t="s">
        <v>258</v>
      </c>
      <c r="N219" t="s">
        <v>190</v>
      </c>
      <c r="O219" t="s">
        <v>191</v>
      </c>
      <c r="P219" t="str">
        <f t="shared" si="23"/>
        <v>RENÁN ESNOVER GALLARDO YUPANQUIPlataforma de soluciones BCPEVALUACIÓN</v>
      </c>
      <c r="Q219" t="str">
        <f>BASE[[#This Row],[NombresCalificado]]&amp;BASE[[#This Row],[TipoEvaluacion]]</f>
        <v>RENÁN ESNOVER GALLARDO YUPANQUIEVALUACIÓN</v>
      </c>
      <c r="R219">
        <v>2</v>
      </c>
      <c r="S219" t="s">
        <v>4</v>
      </c>
      <c r="T219" t="s">
        <v>21</v>
      </c>
      <c r="U219" s="20">
        <v>2</v>
      </c>
      <c r="V219" s="20" t="str" cm="1">
        <f t="array" ref="V219">_xlfn.IFS(U219=0,"Prenovato",U219=1,"Novato",U219=2,"Principiante avanzado",U219=3,"Competente",U219=4,"Proficiente",U219=5,"Master")</f>
        <v>Principiante avanzado</v>
      </c>
      <c r="W219" s="20">
        <v>2</v>
      </c>
      <c r="X219" s="20" t="str" cm="1">
        <f t="array" ref="X219">_xlfn.IFS(W219=0,"No evidenciado",W219=1,"Novato",W219=2,"Principiante avanzado",W219=3,"Competente",W219=4,"Proficiente",W219=5,"Master")</f>
        <v>Principiante avanzado</v>
      </c>
      <c r="Y219" s="20">
        <v>2</v>
      </c>
      <c r="Z219" s="20" t="str" cm="1">
        <f t="array" ref="Z219">_xlfn.IFS(Y219=0,"No evidenciado",Y219=1,"Novato",Y219=2,"Principiante avanzado",Y219=3,"Competente",Y219=4,"Proficiente",Y219=5,"Master")</f>
        <v>Principiante avanzado</v>
      </c>
      <c r="AA219" s="20">
        <v>2</v>
      </c>
      <c r="AB219" s="20" t="str" cm="1">
        <f t="array" ref="AB219">_xlfn.IFS(AA219=0,"No evidenciado",AA219=1,"Novato",AA219=2,"Principiante avanzado",AA219=3,"Competente",AA219=4,"Proficiente",AA219=5,"Master")</f>
        <v>Principiante avanzado</v>
      </c>
      <c r="AC219" s="20">
        <v>2</v>
      </c>
      <c r="AD219" s="20" t="str" cm="1">
        <f t="array" ref="AD219">_xlfn.IFS(AC219=0,"Prenovato",AC219=1,"Novato",AC219=2,"Principiante avanzado",AC219=3,"Competente",AC219=4,"Proficiente",AC219=5,"Master")</f>
        <v>Principiante avanzado</v>
      </c>
      <c r="AE219" s="20" t="str">
        <f t="shared" si="24"/>
        <v>EVALUACIÓN</v>
      </c>
    </row>
    <row r="220" spans="1:31" x14ac:dyDescent="0.25">
      <c r="A220" t="s">
        <v>199</v>
      </c>
      <c r="B220" t="s">
        <v>202</v>
      </c>
      <c r="C220" t="s">
        <v>188</v>
      </c>
      <c r="D220" t="s">
        <v>204</v>
      </c>
      <c r="E220" t="s">
        <v>216</v>
      </c>
      <c r="F220" t="s">
        <v>231</v>
      </c>
      <c r="G220" t="s">
        <v>247</v>
      </c>
      <c r="H220" s="4">
        <v>44682</v>
      </c>
      <c r="I220" s="1">
        <f t="shared" ca="1" si="20"/>
        <v>13</v>
      </c>
      <c r="J220" s="1" t="str">
        <f t="shared" ca="1" si="21"/>
        <v>3. Mayor a 6 meses</v>
      </c>
      <c r="K220" t="str">
        <f t="shared" si="22"/>
        <v>NO</v>
      </c>
      <c r="L220" t="s">
        <v>189</v>
      </c>
      <c r="M220" t="s">
        <v>259</v>
      </c>
      <c r="N220" t="s">
        <v>190</v>
      </c>
      <c r="O220" t="s">
        <v>191</v>
      </c>
      <c r="P220" t="str">
        <f t="shared" si="23"/>
        <v>RENÁN ESNOVER GALLARDO YUPANQUIArquitectura de datos BCPEVALUACIÓN</v>
      </c>
      <c r="Q220" t="str">
        <f>BASE[[#This Row],[NombresCalificado]]&amp;BASE[[#This Row],[TipoEvaluacion]]</f>
        <v>RENÁN ESNOVER GALLARDO YUPANQUIEVALUACIÓN</v>
      </c>
      <c r="R220">
        <v>2</v>
      </c>
      <c r="S220" t="s">
        <v>4</v>
      </c>
      <c r="T220" t="s">
        <v>21</v>
      </c>
      <c r="U220" s="20">
        <v>2</v>
      </c>
      <c r="V220" s="20" t="str" cm="1">
        <f t="array" ref="V220">_xlfn.IFS(U220=0,"Prenovato",U220=1,"Novato",U220=2,"Principiante avanzado",U220=3,"Competente",U220=4,"Proficiente",U220=5,"Master")</f>
        <v>Principiante avanzado</v>
      </c>
      <c r="W220" s="20">
        <v>2</v>
      </c>
      <c r="X220" s="20" t="str" cm="1">
        <f t="array" ref="X220">_xlfn.IFS(W220=0,"No evidenciado",W220=1,"Novato",W220=2,"Principiante avanzado",W220=3,"Competente",W220=4,"Proficiente",W220=5,"Master")</f>
        <v>Principiante avanzado</v>
      </c>
      <c r="Y220" s="20">
        <v>2</v>
      </c>
      <c r="Z220" s="20" t="str" cm="1">
        <f t="array" ref="Z220">_xlfn.IFS(Y220=0,"No evidenciado",Y220=1,"Novato",Y220=2,"Principiante avanzado",Y220=3,"Competente",Y220=4,"Proficiente",Y220=5,"Master")</f>
        <v>Principiante avanzado</v>
      </c>
      <c r="AA220" s="20">
        <v>2</v>
      </c>
      <c r="AB220" s="20" t="str" cm="1">
        <f t="array" ref="AB220">_xlfn.IFS(AA220=0,"No evidenciado",AA220=1,"Novato",AA220=2,"Principiante avanzado",AA220=3,"Competente",AA220=4,"Proficiente",AA220=5,"Master")</f>
        <v>Principiante avanzado</v>
      </c>
      <c r="AC220" s="20">
        <v>2</v>
      </c>
      <c r="AD220" s="20" t="str" cm="1">
        <f t="array" ref="AD220">_xlfn.IFS(AC220=0,"Prenovato",AC220=1,"Novato",AC220=2,"Principiante avanzado",AC220=3,"Competente",AC220=4,"Proficiente",AC220=5,"Master")</f>
        <v>Principiante avanzado</v>
      </c>
      <c r="AE220" s="20" t="str">
        <f t="shared" si="24"/>
        <v>EVALUACIÓN</v>
      </c>
    </row>
    <row r="221" spans="1:31" x14ac:dyDescent="0.25">
      <c r="A221" t="s">
        <v>199</v>
      </c>
      <c r="B221" t="s">
        <v>202</v>
      </c>
      <c r="C221" t="s">
        <v>188</v>
      </c>
      <c r="D221" t="s">
        <v>204</v>
      </c>
      <c r="E221" t="s">
        <v>216</v>
      </c>
      <c r="F221" t="s">
        <v>231</v>
      </c>
      <c r="G221" t="s">
        <v>247</v>
      </c>
      <c r="H221" s="4">
        <v>44682</v>
      </c>
      <c r="I221" s="1">
        <f t="shared" ca="1" si="20"/>
        <v>13</v>
      </c>
      <c r="J221" s="1" t="str">
        <f t="shared" ca="1" si="21"/>
        <v>3. Mayor a 6 meses</v>
      </c>
      <c r="K221" t="str">
        <f t="shared" si="22"/>
        <v>NO</v>
      </c>
      <c r="L221" t="s">
        <v>189</v>
      </c>
      <c r="M221" t="s">
        <v>252</v>
      </c>
      <c r="N221" t="s">
        <v>191</v>
      </c>
      <c r="O221" t="s">
        <v>191</v>
      </c>
      <c r="P221" t="str">
        <f t="shared" si="23"/>
        <v>RENÁN ESNOVER GALLARDO YUPANQUICloudEVALUACIÓN</v>
      </c>
      <c r="Q221" t="str">
        <f>BASE[[#This Row],[NombresCalificado]]&amp;BASE[[#This Row],[TipoEvaluacion]]</f>
        <v>RENÁN ESNOVER GALLARDO YUPANQUIEVALUACIÓN</v>
      </c>
      <c r="R221">
        <v>1</v>
      </c>
      <c r="S221" t="s">
        <v>6</v>
      </c>
      <c r="T221" t="s">
        <v>21</v>
      </c>
      <c r="U221" s="20">
        <v>2</v>
      </c>
      <c r="V221" s="20" t="str" cm="1">
        <f t="array" ref="V221">_xlfn.IFS(U221=0,"Prenovato",U221=1,"Novato",U221=2,"Principiante avanzado",U221=3,"Competente",U221=4,"Proficiente",U221=5,"Master")</f>
        <v>Principiante avanzado</v>
      </c>
      <c r="W221" s="20">
        <v>2</v>
      </c>
      <c r="X221" s="20" t="str" cm="1">
        <f t="array" ref="X221">_xlfn.IFS(W221=0,"No evidenciado",W221=1,"Novato",W221=2,"Principiante avanzado",W221=3,"Competente",W221=4,"Proficiente",W221=5,"Master")</f>
        <v>Principiante avanzado</v>
      </c>
      <c r="Y221" s="20">
        <v>2</v>
      </c>
      <c r="Z221" s="20" t="str" cm="1">
        <f t="array" ref="Z221">_xlfn.IFS(Y221=0,"No evidenciado",Y221=1,"Novato",Y221=2,"Principiante avanzado",Y221=3,"Competente",Y221=4,"Proficiente",Y221=5,"Master")</f>
        <v>Principiante avanzado</v>
      </c>
      <c r="AA221" s="20">
        <v>2</v>
      </c>
      <c r="AB221" s="20" t="str" cm="1">
        <f t="array" ref="AB221">_xlfn.IFS(AA221=0,"No evidenciado",AA221=1,"Novato",AA221=2,"Principiante avanzado",AA221=3,"Competente",AA221=4,"Proficiente",AA221=5,"Master")</f>
        <v>Principiante avanzado</v>
      </c>
      <c r="AC221" s="20">
        <v>2</v>
      </c>
      <c r="AD221" s="20" t="str" cm="1">
        <f t="array" ref="AD221">_xlfn.IFS(AC221=0,"Prenovato",AC221=1,"Novato",AC221=2,"Principiante avanzado",AC221=3,"Competente",AC221=4,"Proficiente",AC221=5,"Master")</f>
        <v>Principiante avanzado</v>
      </c>
      <c r="AE221" s="20" t="str">
        <f t="shared" si="24"/>
        <v>EVALUACIÓN</v>
      </c>
    </row>
    <row r="222" spans="1:31" x14ac:dyDescent="0.25">
      <c r="A222" t="s">
        <v>199</v>
      </c>
      <c r="B222" t="s">
        <v>202</v>
      </c>
      <c r="C222" t="s">
        <v>188</v>
      </c>
      <c r="D222" t="s">
        <v>204</v>
      </c>
      <c r="E222" t="s">
        <v>216</v>
      </c>
      <c r="F222" t="s">
        <v>231</v>
      </c>
      <c r="G222" t="s">
        <v>247</v>
      </c>
      <c r="H222" s="4">
        <v>44682</v>
      </c>
      <c r="I222" s="1">
        <f t="shared" ca="1" si="20"/>
        <v>13</v>
      </c>
      <c r="J222" s="1" t="str">
        <f t="shared" ca="1" si="21"/>
        <v>3. Mayor a 6 meses</v>
      </c>
      <c r="K222" t="str">
        <f t="shared" si="22"/>
        <v>NO</v>
      </c>
      <c r="L222" t="s">
        <v>189</v>
      </c>
      <c r="M222" t="s">
        <v>256</v>
      </c>
      <c r="N222" t="s">
        <v>191</v>
      </c>
      <c r="O222" t="s">
        <v>191</v>
      </c>
      <c r="P222" t="str">
        <f t="shared" si="23"/>
        <v>RENÁN ESNOVER GALLARDO YUPANQUIPatrones de arquitectura tecnológicaEVALUACIÓN</v>
      </c>
      <c r="Q222" t="str">
        <f>BASE[[#This Row],[NombresCalificado]]&amp;BASE[[#This Row],[TipoEvaluacion]]</f>
        <v>RENÁN ESNOVER GALLARDO YUPANQUIEVALUACIÓN</v>
      </c>
      <c r="R222">
        <v>2</v>
      </c>
      <c r="S222" t="s">
        <v>4</v>
      </c>
      <c r="T222" t="s">
        <v>21</v>
      </c>
      <c r="U222" s="20">
        <v>2</v>
      </c>
      <c r="V222" s="20" t="str" cm="1">
        <f t="array" ref="V222">_xlfn.IFS(U222=0,"Prenovato",U222=1,"Novato",U222=2,"Principiante avanzado",U222=3,"Competente",U222=4,"Proficiente",U222=5,"Master")</f>
        <v>Principiante avanzado</v>
      </c>
      <c r="W222" s="20">
        <v>2</v>
      </c>
      <c r="X222" s="20" t="str" cm="1">
        <f t="array" ref="X222">_xlfn.IFS(W222=0,"No evidenciado",W222=1,"Novato",W222=2,"Principiante avanzado",W222=3,"Competente",W222=4,"Proficiente",W222=5,"Master")</f>
        <v>Principiante avanzado</v>
      </c>
      <c r="Y222" s="20">
        <v>2</v>
      </c>
      <c r="Z222" s="20" t="str" cm="1">
        <f t="array" ref="Z222">_xlfn.IFS(Y222=0,"No evidenciado",Y222=1,"Novato",Y222=2,"Principiante avanzado",Y222=3,"Competente",Y222=4,"Proficiente",Y222=5,"Master")</f>
        <v>Principiante avanzado</v>
      </c>
      <c r="AA222" s="20">
        <v>2</v>
      </c>
      <c r="AB222" s="20" t="str" cm="1">
        <f t="array" ref="AB222">_xlfn.IFS(AA222=0,"No evidenciado",AA222=1,"Novato",AA222=2,"Principiante avanzado",AA222=3,"Competente",AA222=4,"Proficiente",AA222=5,"Master")</f>
        <v>Principiante avanzado</v>
      </c>
      <c r="AC222" s="20">
        <v>2</v>
      </c>
      <c r="AD222" s="20" t="str" cm="1">
        <f t="array" ref="AD222">_xlfn.IFS(AC222=0,"Prenovato",AC222=1,"Novato",AC222=2,"Principiante avanzado",AC222=3,"Competente",AC222=4,"Proficiente",AC222=5,"Master")</f>
        <v>Principiante avanzado</v>
      </c>
      <c r="AE222" s="20" t="str">
        <f t="shared" si="24"/>
        <v>EVALUACIÓN</v>
      </c>
    </row>
    <row r="223" spans="1:31" x14ac:dyDescent="0.25">
      <c r="A223" t="s">
        <v>199</v>
      </c>
      <c r="B223" t="s">
        <v>202</v>
      </c>
      <c r="C223" t="s">
        <v>188</v>
      </c>
      <c r="D223" t="s">
        <v>204</v>
      </c>
      <c r="E223" t="s">
        <v>217</v>
      </c>
      <c r="F223" t="s">
        <v>232</v>
      </c>
      <c r="G223" t="s">
        <v>248</v>
      </c>
      <c r="H223" s="4">
        <v>44824</v>
      </c>
      <c r="I223" s="1">
        <f t="shared" ca="1" si="20"/>
        <v>8</v>
      </c>
      <c r="J223" s="1" t="str">
        <f t="shared" ca="1" si="21"/>
        <v>3. Mayor a 6 meses</v>
      </c>
      <c r="K223" t="str">
        <f t="shared" si="22"/>
        <v>NO</v>
      </c>
      <c r="L223" t="s">
        <v>189</v>
      </c>
      <c r="M223" t="s">
        <v>256</v>
      </c>
      <c r="N223" t="s">
        <v>191</v>
      </c>
      <c r="O223" t="s">
        <v>191</v>
      </c>
      <c r="P223" t="str">
        <f t="shared" si="23"/>
        <v>DANIEL ANTONIO JIMÉNEZ QUINTANAPatrones de arquitectura tecnológicaEVALUACIÓN</v>
      </c>
      <c r="Q223" t="str">
        <f>BASE[[#This Row],[NombresCalificado]]&amp;BASE[[#This Row],[TipoEvaluacion]]</f>
        <v>DANIEL ANTONIO JIMÉNEZ QUINTANAEVALUACIÓN</v>
      </c>
      <c r="R223">
        <v>2</v>
      </c>
      <c r="S223" t="s">
        <v>4</v>
      </c>
      <c r="T223" t="s">
        <v>21</v>
      </c>
      <c r="U223" s="20">
        <v>0</v>
      </c>
      <c r="V223" s="20" t="str" cm="1">
        <f t="array" ref="V223">_xlfn.IFS(U223=0,"Prenovato",U223=1,"Novato",U223=2,"Principiante avanzado",U223=3,"Competente",U223=4,"Proficiente",U223=5,"Master")</f>
        <v>Prenovato</v>
      </c>
      <c r="W223" s="20">
        <v>2</v>
      </c>
      <c r="X223" s="20" t="str" cm="1">
        <f t="array" ref="X223">_xlfn.IFS(W223=0,"No evidenciado",W223=1,"Novato",W223=2,"Principiante avanzado",W223=3,"Competente",W223=4,"Proficiente",W223=5,"Master")</f>
        <v>Principiante avanzado</v>
      </c>
      <c r="Y223" s="20">
        <v>2</v>
      </c>
      <c r="Z223" s="20" t="str" cm="1">
        <f t="array" ref="Z223">_xlfn.IFS(Y223=0,"No evidenciado",Y223=1,"Novato",Y223=2,"Principiante avanzado",Y223=3,"Competente",Y223=4,"Proficiente",Y223=5,"Master")</f>
        <v>Principiante avanzado</v>
      </c>
      <c r="AA223" s="20">
        <v>2</v>
      </c>
      <c r="AB223" s="20" t="str" cm="1">
        <f t="array" ref="AB223">_xlfn.IFS(AA223=0,"No evidenciado",AA223=1,"Novato",AA223=2,"Principiante avanzado",AA223=3,"Competente",AA223=4,"Proficiente",AA223=5,"Master")</f>
        <v>Principiante avanzado</v>
      </c>
      <c r="AC223" s="20">
        <v>0</v>
      </c>
      <c r="AD223" s="20" t="str" cm="1">
        <f t="array" ref="AD223">_xlfn.IFS(AC223=0,"Prenovato",AC223=1,"Novato",AC223=2,"Principiante avanzado",AC223=3,"Competente",AC223=4,"Proficiente",AC223=5,"Master")</f>
        <v>Prenovato</v>
      </c>
      <c r="AE223" s="20" t="str">
        <f t="shared" si="24"/>
        <v>EVALUACIÓN</v>
      </c>
    </row>
    <row r="224" spans="1:31" x14ac:dyDescent="0.25">
      <c r="A224" t="s">
        <v>199</v>
      </c>
      <c r="B224" t="s">
        <v>202</v>
      </c>
      <c r="C224" t="s">
        <v>188</v>
      </c>
      <c r="D224" t="s">
        <v>204</v>
      </c>
      <c r="E224" t="s">
        <v>217</v>
      </c>
      <c r="F224" t="s">
        <v>232</v>
      </c>
      <c r="G224" t="s">
        <v>248</v>
      </c>
      <c r="H224" s="4">
        <v>44824</v>
      </c>
      <c r="I224" s="1">
        <f t="shared" ca="1" si="20"/>
        <v>8</v>
      </c>
      <c r="J224" s="1" t="str">
        <f t="shared" ca="1" si="21"/>
        <v>3. Mayor a 6 meses</v>
      </c>
      <c r="K224" t="str">
        <f t="shared" si="22"/>
        <v>NO</v>
      </c>
      <c r="L224" t="s">
        <v>189</v>
      </c>
      <c r="M224" t="s">
        <v>252</v>
      </c>
      <c r="N224" t="s">
        <v>191</v>
      </c>
      <c r="O224" t="s">
        <v>191</v>
      </c>
      <c r="P224" t="str">
        <f t="shared" si="23"/>
        <v>DANIEL ANTONIO JIMÉNEZ QUINTANACloudEVALUACIÓN</v>
      </c>
      <c r="Q224" t="str">
        <f>BASE[[#This Row],[NombresCalificado]]&amp;BASE[[#This Row],[TipoEvaluacion]]</f>
        <v>DANIEL ANTONIO JIMÉNEZ QUINTANAEVALUACIÓN</v>
      </c>
      <c r="R224">
        <v>1</v>
      </c>
      <c r="S224" t="s">
        <v>6</v>
      </c>
      <c r="T224" t="s">
        <v>21</v>
      </c>
      <c r="U224" s="20">
        <v>0</v>
      </c>
      <c r="V224" s="20" t="str" cm="1">
        <f t="array" ref="V224">_xlfn.IFS(U224=0,"Prenovato",U224=1,"Novato",U224=2,"Principiante avanzado",U224=3,"Competente",U224=4,"Proficiente",U224=5,"Master")</f>
        <v>Prenovato</v>
      </c>
      <c r="W224" s="20">
        <v>2</v>
      </c>
      <c r="X224" s="20" t="str" cm="1">
        <f t="array" ref="X224">_xlfn.IFS(W224=0,"No evidenciado",W224=1,"Novato",W224=2,"Principiante avanzado",W224=3,"Competente",W224=4,"Proficiente",W224=5,"Master")</f>
        <v>Principiante avanzado</v>
      </c>
      <c r="Y224" s="20">
        <v>2</v>
      </c>
      <c r="Z224" s="20" t="str" cm="1">
        <f t="array" ref="Z224">_xlfn.IFS(Y224=0,"No evidenciado",Y224=1,"Novato",Y224=2,"Principiante avanzado",Y224=3,"Competente",Y224=4,"Proficiente",Y224=5,"Master")</f>
        <v>Principiante avanzado</v>
      </c>
      <c r="AA224" s="20">
        <v>2</v>
      </c>
      <c r="AB224" s="20" t="str" cm="1">
        <f t="array" ref="AB224">_xlfn.IFS(AA224=0,"No evidenciado",AA224=1,"Novato",AA224=2,"Principiante avanzado",AA224=3,"Competente",AA224=4,"Proficiente",AA224=5,"Master")</f>
        <v>Principiante avanzado</v>
      </c>
      <c r="AC224" s="20">
        <v>0</v>
      </c>
      <c r="AD224" s="20" t="str" cm="1">
        <f t="array" ref="AD224">_xlfn.IFS(AC224=0,"Prenovato",AC224=1,"Novato",AC224=2,"Principiante avanzado",AC224=3,"Competente",AC224=4,"Proficiente",AC224=5,"Master")</f>
        <v>Prenovato</v>
      </c>
      <c r="AE224" s="20" t="str">
        <f t="shared" si="24"/>
        <v>EVALUACIÓN</v>
      </c>
    </row>
    <row r="225" spans="1:31" x14ac:dyDescent="0.25">
      <c r="A225" t="s">
        <v>199</v>
      </c>
      <c r="B225" t="s">
        <v>202</v>
      </c>
      <c r="C225" t="s">
        <v>188</v>
      </c>
      <c r="D225" t="s">
        <v>204</v>
      </c>
      <c r="E225" t="s">
        <v>217</v>
      </c>
      <c r="F225" t="s">
        <v>232</v>
      </c>
      <c r="G225" t="s">
        <v>248</v>
      </c>
      <c r="H225" s="4">
        <v>44824</v>
      </c>
      <c r="I225" s="1">
        <f t="shared" ca="1" si="20"/>
        <v>8</v>
      </c>
      <c r="J225" s="1" t="str">
        <f t="shared" ca="1" si="21"/>
        <v>3. Mayor a 6 meses</v>
      </c>
      <c r="K225" t="str">
        <f t="shared" si="22"/>
        <v>NO</v>
      </c>
      <c r="L225" t="s">
        <v>189</v>
      </c>
      <c r="M225" t="s">
        <v>255</v>
      </c>
      <c r="N225" t="s">
        <v>190</v>
      </c>
      <c r="O225" t="s">
        <v>191</v>
      </c>
      <c r="P225" t="str">
        <f t="shared" si="23"/>
        <v>DANIEL ANTONIO JIMÉNEZ QUINTANASoluciones de industriaEVALUACIÓN</v>
      </c>
      <c r="Q225" t="str">
        <f>BASE[[#This Row],[NombresCalificado]]&amp;BASE[[#This Row],[TipoEvaluacion]]</f>
        <v>DANIEL ANTONIO JIMÉNEZ QUINTANAEVALUACIÓN</v>
      </c>
      <c r="R225">
        <v>2</v>
      </c>
      <c r="S225" t="s">
        <v>4</v>
      </c>
      <c r="T225" t="s">
        <v>21</v>
      </c>
      <c r="U225" s="20">
        <v>0</v>
      </c>
      <c r="V225" s="20" t="str" cm="1">
        <f t="array" ref="V225">_xlfn.IFS(U225=0,"Prenovato",U225=1,"Novato",U225=2,"Principiante avanzado",U225=3,"Competente",U225=4,"Proficiente",U225=5,"Master")</f>
        <v>Prenovato</v>
      </c>
      <c r="W225" s="20">
        <v>2</v>
      </c>
      <c r="X225" s="20" t="str" cm="1">
        <f t="array" ref="X225">_xlfn.IFS(W225=0,"No evidenciado",W225=1,"Novato",W225=2,"Principiante avanzado",W225=3,"Competente",W225=4,"Proficiente",W225=5,"Master")</f>
        <v>Principiante avanzado</v>
      </c>
      <c r="Y225" s="20">
        <v>2</v>
      </c>
      <c r="Z225" s="20" t="str" cm="1">
        <f t="array" ref="Z225">_xlfn.IFS(Y225=0,"No evidenciado",Y225=1,"Novato",Y225=2,"Principiante avanzado",Y225=3,"Competente",Y225=4,"Proficiente",Y225=5,"Master")</f>
        <v>Principiante avanzado</v>
      </c>
      <c r="AA225" s="20">
        <v>2</v>
      </c>
      <c r="AB225" s="20" t="str" cm="1">
        <f t="array" ref="AB225">_xlfn.IFS(AA225=0,"No evidenciado",AA225=1,"Novato",AA225=2,"Principiante avanzado",AA225=3,"Competente",AA225=4,"Proficiente",AA225=5,"Master")</f>
        <v>Principiante avanzado</v>
      </c>
      <c r="AC225" s="20">
        <v>0</v>
      </c>
      <c r="AD225" s="20" t="str" cm="1">
        <f t="array" ref="AD225">_xlfn.IFS(AC225=0,"Prenovato",AC225=1,"Novato",AC225=2,"Principiante avanzado",AC225=3,"Competente",AC225=4,"Proficiente",AC225=5,"Master")</f>
        <v>Prenovato</v>
      </c>
      <c r="AE225" s="20" t="str">
        <f t="shared" si="24"/>
        <v>EVALUACIÓN</v>
      </c>
    </row>
    <row r="226" spans="1:31" x14ac:dyDescent="0.25">
      <c r="A226" t="s">
        <v>199</v>
      </c>
      <c r="B226" t="s">
        <v>202</v>
      </c>
      <c r="C226" t="s">
        <v>188</v>
      </c>
      <c r="D226" t="s">
        <v>204</v>
      </c>
      <c r="E226" t="s">
        <v>217</v>
      </c>
      <c r="F226" t="s">
        <v>232</v>
      </c>
      <c r="G226" t="s">
        <v>248</v>
      </c>
      <c r="H226" s="4">
        <v>44824</v>
      </c>
      <c r="I226" s="1">
        <f t="shared" ca="1" si="20"/>
        <v>8</v>
      </c>
      <c r="J226" s="1" t="str">
        <f t="shared" ca="1" si="21"/>
        <v>3. Mayor a 6 meses</v>
      </c>
      <c r="K226" t="str">
        <f t="shared" si="22"/>
        <v>NO</v>
      </c>
      <c r="L226" t="s">
        <v>189</v>
      </c>
      <c r="M226" t="s">
        <v>258</v>
      </c>
      <c r="N226" t="s">
        <v>190</v>
      </c>
      <c r="O226" t="s">
        <v>191</v>
      </c>
      <c r="P226" t="str">
        <f t="shared" si="23"/>
        <v>DANIEL ANTONIO JIMÉNEZ QUINTANAPlataforma de soluciones BCPEVALUACIÓN</v>
      </c>
      <c r="Q226" t="str">
        <f>BASE[[#This Row],[NombresCalificado]]&amp;BASE[[#This Row],[TipoEvaluacion]]</f>
        <v>DANIEL ANTONIO JIMÉNEZ QUINTANAEVALUACIÓN</v>
      </c>
      <c r="R226">
        <v>2</v>
      </c>
      <c r="S226" t="s">
        <v>4</v>
      </c>
      <c r="T226" t="s">
        <v>21</v>
      </c>
      <c r="U226" s="20">
        <v>0</v>
      </c>
      <c r="V226" s="20" t="str" cm="1">
        <f t="array" ref="V226">_xlfn.IFS(U226=0,"Prenovato",U226=1,"Novato",U226=2,"Principiante avanzado",U226=3,"Competente",U226=4,"Proficiente",U226=5,"Master")</f>
        <v>Prenovato</v>
      </c>
      <c r="W226" s="20">
        <v>2</v>
      </c>
      <c r="X226" s="20" t="str" cm="1">
        <f t="array" ref="X226">_xlfn.IFS(W226=0,"No evidenciado",W226=1,"Novato",W226=2,"Principiante avanzado",W226=3,"Competente",W226=4,"Proficiente",W226=5,"Master")</f>
        <v>Principiante avanzado</v>
      </c>
      <c r="Y226" s="20">
        <v>2</v>
      </c>
      <c r="Z226" s="20" t="str" cm="1">
        <f t="array" ref="Z226">_xlfn.IFS(Y226=0,"No evidenciado",Y226=1,"Novato",Y226=2,"Principiante avanzado",Y226=3,"Competente",Y226=4,"Proficiente",Y226=5,"Master")</f>
        <v>Principiante avanzado</v>
      </c>
      <c r="AA226" s="20">
        <v>2</v>
      </c>
      <c r="AB226" s="20" t="str" cm="1">
        <f t="array" ref="AB226">_xlfn.IFS(AA226=0,"No evidenciado",AA226=1,"Novato",AA226=2,"Principiante avanzado",AA226=3,"Competente",AA226=4,"Proficiente",AA226=5,"Master")</f>
        <v>Principiante avanzado</v>
      </c>
      <c r="AC226" s="20">
        <v>0</v>
      </c>
      <c r="AD226" s="20" t="str" cm="1">
        <f t="array" ref="AD226">_xlfn.IFS(AC226=0,"Prenovato",AC226=1,"Novato",AC226=2,"Principiante avanzado",AC226=3,"Competente",AC226=4,"Proficiente",AC226=5,"Master")</f>
        <v>Prenovato</v>
      </c>
      <c r="AE226" s="20" t="str">
        <f t="shared" si="24"/>
        <v>EVALUACIÓN</v>
      </c>
    </row>
    <row r="227" spans="1:31" x14ac:dyDescent="0.25">
      <c r="A227" t="s">
        <v>199</v>
      </c>
      <c r="B227" t="s">
        <v>202</v>
      </c>
      <c r="C227" t="s">
        <v>188</v>
      </c>
      <c r="D227" t="s">
        <v>204</v>
      </c>
      <c r="E227" t="s">
        <v>217</v>
      </c>
      <c r="F227" t="s">
        <v>232</v>
      </c>
      <c r="G227" t="s">
        <v>248</v>
      </c>
      <c r="H227" s="4">
        <v>44824</v>
      </c>
      <c r="I227" s="1">
        <f t="shared" ca="1" si="20"/>
        <v>8</v>
      </c>
      <c r="J227" s="1" t="str">
        <f t="shared" ca="1" si="21"/>
        <v>3. Mayor a 6 meses</v>
      </c>
      <c r="K227" t="str">
        <f t="shared" si="22"/>
        <v>NO</v>
      </c>
      <c r="L227" t="s">
        <v>189</v>
      </c>
      <c r="M227" t="s">
        <v>259</v>
      </c>
      <c r="N227" t="s">
        <v>190</v>
      </c>
      <c r="O227" t="s">
        <v>191</v>
      </c>
      <c r="P227" t="str">
        <f t="shared" si="23"/>
        <v>DANIEL ANTONIO JIMÉNEZ QUINTANAArquitectura de datos BCPEVALUACIÓN</v>
      </c>
      <c r="Q227" t="str">
        <f>BASE[[#This Row],[NombresCalificado]]&amp;BASE[[#This Row],[TipoEvaluacion]]</f>
        <v>DANIEL ANTONIO JIMÉNEZ QUINTANAEVALUACIÓN</v>
      </c>
      <c r="R227">
        <v>2</v>
      </c>
      <c r="S227" t="s">
        <v>4</v>
      </c>
      <c r="T227" t="s">
        <v>21</v>
      </c>
      <c r="U227" s="20">
        <v>0</v>
      </c>
      <c r="V227" s="20" t="str" cm="1">
        <f t="array" ref="V227">_xlfn.IFS(U227=0,"Prenovato",U227=1,"Novato",U227=2,"Principiante avanzado",U227=3,"Competente",U227=4,"Proficiente",U227=5,"Master")</f>
        <v>Prenovato</v>
      </c>
      <c r="W227" s="20">
        <v>2</v>
      </c>
      <c r="X227" s="20" t="str" cm="1">
        <f t="array" ref="X227">_xlfn.IFS(W227=0,"No evidenciado",W227=1,"Novato",W227=2,"Principiante avanzado",W227=3,"Competente",W227=4,"Proficiente",W227=5,"Master")</f>
        <v>Principiante avanzado</v>
      </c>
      <c r="Y227" s="20">
        <v>2</v>
      </c>
      <c r="Z227" s="20" t="str" cm="1">
        <f t="array" ref="Z227">_xlfn.IFS(Y227=0,"No evidenciado",Y227=1,"Novato",Y227=2,"Principiante avanzado",Y227=3,"Competente",Y227=4,"Proficiente",Y227=5,"Master")</f>
        <v>Principiante avanzado</v>
      </c>
      <c r="AA227" s="20">
        <v>2</v>
      </c>
      <c r="AB227" s="20" t="str" cm="1">
        <f t="array" ref="AB227">_xlfn.IFS(AA227=0,"No evidenciado",AA227=1,"Novato",AA227=2,"Principiante avanzado",AA227=3,"Competente",AA227=4,"Proficiente",AA227=5,"Master")</f>
        <v>Principiante avanzado</v>
      </c>
      <c r="AC227" s="20">
        <v>0</v>
      </c>
      <c r="AD227" s="20" t="str" cm="1">
        <f t="array" ref="AD227">_xlfn.IFS(AC227=0,"Prenovato",AC227=1,"Novato",AC227=2,"Principiante avanzado",AC227=3,"Competente",AC227=4,"Proficiente",AC227=5,"Master")</f>
        <v>Prenovato</v>
      </c>
      <c r="AE227" s="20" t="str">
        <f t="shared" si="24"/>
        <v>EVALUACIÓN</v>
      </c>
    </row>
    <row r="228" spans="1:31" x14ac:dyDescent="0.25">
      <c r="A228" t="s">
        <v>199</v>
      </c>
      <c r="B228" t="s">
        <v>202</v>
      </c>
      <c r="C228" t="s">
        <v>188</v>
      </c>
      <c r="D228" t="s">
        <v>204</v>
      </c>
      <c r="E228" t="s">
        <v>217</v>
      </c>
      <c r="F228" t="s">
        <v>232</v>
      </c>
      <c r="G228" t="s">
        <v>248</v>
      </c>
      <c r="H228" s="4">
        <v>44824</v>
      </c>
      <c r="I228" s="1">
        <f t="shared" ca="1" si="20"/>
        <v>8</v>
      </c>
      <c r="J228" s="1" t="str">
        <f t="shared" ca="1" si="21"/>
        <v>3. Mayor a 6 meses</v>
      </c>
      <c r="K228" t="str">
        <f t="shared" si="22"/>
        <v>NO</v>
      </c>
      <c r="L228" t="s">
        <v>189</v>
      </c>
      <c r="M228" t="s">
        <v>257</v>
      </c>
      <c r="N228" t="s">
        <v>31</v>
      </c>
      <c r="O228" t="s">
        <v>31</v>
      </c>
      <c r="P228" t="str">
        <f t="shared" si="23"/>
        <v>DANIEL ANTONIO JIMÉNEZ QUINTANAModeladoEVALUACIÓN</v>
      </c>
      <c r="Q228" t="str">
        <f>BASE[[#This Row],[NombresCalificado]]&amp;BASE[[#This Row],[TipoEvaluacion]]</f>
        <v>DANIEL ANTONIO JIMÉNEZ QUINTANAEVALUACIÓN</v>
      </c>
      <c r="R228">
        <v>2</v>
      </c>
      <c r="S228" t="s">
        <v>4</v>
      </c>
      <c r="T228" t="s">
        <v>21</v>
      </c>
      <c r="U228" s="20">
        <v>0</v>
      </c>
      <c r="V228" s="20" t="str" cm="1">
        <f t="array" ref="V228">_xlfn.IFS(U228=0,"Prenovato",U228=1,"Novato",U228=2,"Principiante avanzado",U228=3,"Competente",U228=4,"Proficiente",U228=5,"Master")</f>
        <v>Prenovato</v>
      </c>
      <c r="W228" s="20">
        <v>2</v>
      </c>
      <c r="X228" s="20" t="str" cm="1">
        <f t="array" ref="X228">_xlfn.IFS(W228=0,"No evidenciado",W228=1,"Novato",W228=2,"Principiante avanzado",W228=3,"Competente",W228=4,"Proficiente",W228=5,"Master")</f>
        <v>Principiante avanzado</v>
      </c>
      <c r="Y228" s="20">
        <v>2</v>
      </c>
      <c r="Z228" s="20" t="str" cm="1">
        <f t="array" ref="Z228">_xlfn.IFS(Y228=0,"No evidenciado",Y228=1,"Novato",Y228=2,"Principiante avanzado",Y228=3,"Competente",Y228=4,"Proficiente",Y228=5,"Master")</f>
        <v>Principiante avanzado</v>
      </c>
      <c r="AA228" s="20">
        <v>2</v>
      </c>
      <c r="AB228" s="20" t="str" cm="1">
        <f t="array" ref="AB228">_xlfn.IFS(AA228=0,"No evidenciado",AA228=1,"Novato",AA228=2,"Principiante avanzado",AA228=3,"Competente",AA228=4,"Proficiente",AA228=5,"Master")</f>
        <v>Principiante avanzado</v>
      </c>
      <c r="AC228" s="20">
        <v>0</v>
      </c>
      <c r="AD228" s="20" t="str" cm="1">
        <f t="array" ref="AD228">_xlfn.IFS(AC228=0,"Prenovato",AC228=1,"Novato",AC228=2,"Principiante avanzado",AC228=3,"Competente",AC228=4,"Proficiente",AC228=5,"Master")</f>
        <v>Prenovato</v>
      </c>
      <c r="AE228" s="20" t="str">
        <f t="shared" si="24"/>
        <v>EVALUACIÓN</v>
      </c>
    </row>
    <row r="229" spans="1:31" x14ac:dyDescent="0.25">
      <c r="A229" t="s">
        <v>199</v>
      </c>
      <c r="B229" t="s">
        <v>202</v>
      </c>
      <c r="C229" t="s">
        <v>188</v>
      </c>
      <c r="D229" t="s">
        <v>204</v>
      </c>
      <c r="E229" t="s">
        <v>217</v>
      </c>
      <c r="F229" t="s">
        <v>232</v>
      </c>
      <c r="G229" t="s">
        <v>248</v>
      </c>
      <c r="H229" s="4">
        <v>44824</v>
      </c>
      <c r="I229" s="1">
        <f t="shared" ca="1" si="20"/>
        <v>8</v>
      </c>
      <c r="J229" s="1" t="str">
        <f t="shared" ca="1" si="21"/>
        <v>3. Mayor a 6 meses</v>
      </c>
      <c r="K229" t="str">
        <f t="shared" si="22"/>
        <v>NO</v>
      </c>
      <c r="L229" t="s">
        <v>189</v>
      </c>
      <c r="M229" t="s">
        <v>262</v>
      </c>
      <c r="N229" t="s">
        <v>191</v>
      </c>
      <c r="O229" t="s">
        <v>191</v>
      </c>
      <c r="P229" t="str">
        <f t="shared" si="23"/>
        <v>DANIEL ANTONIO JIMÉNEZ QUINTANAComplianceEVALUACIÓN</v>
      </c>
      <c r="Q229" t="str">
        <f>BASE[[#This Row],[NombresCalificado]]&amp;BASE[[#This Row],[TipoEvaluacion]]</f>
        <v>DANIEL ANTONIO JIMÉNEZ QUINTANAEVALUACIÓN</v>
      </c>
      <c r="R229">
        <v>2</v>
      </c>
      <c r="S229" t="s">
        <v>4</v>
      </c>
      <c r="T229" t="s">
        <v>21</v>
      </c>
      <c r="U229" s="20">
        <v>0</v>
      </c>
      <c r="V229" s="20" t="str" cm="1">
        <f t="array" ref="V229">_xlfn.IFS(U229=0,"Prenovato",U229=1,"Novato",U229=2,"Principiante avanzado",U229=3,"Competente",U229=4,"Proficiente",U229=5,"Master")</f>
        <v>Prenovato</v>
      </c>
      <c r="W229" s="20">
        <v>2</v>
      </c>
      <c r="X229" s="20" t="str" cm="1">
        <f t="array" ref="X229">_xlfn.IFS(W229=0,"No evidenciado",W229=1,"Novato",W229=2,"Principiante avanzado",W229=3,"Competente",W229=4,"Proficiente",W229=5,"Master")</f>
        <v>Principiante avanzado</v>
      </c>
      <c r="Y229" s="20">
        <v>2</v>
      </c>
      <c r="Z229" s="20" t="str" cm="1">
        <f t="array" ref="Z229">_xlfn.IFS(Y229=0,"No evidenciado",Y229=1,"Novato",Y229=2,"Principiante avanzado",Y229=3,"Competente",Y229=4,"Proficiente",Y229=5,"Master")</f>
        <v>Principiante avanzado</v>
      </c>
      <c r="AA229" s="20">
        <v>2</v>
      </c>
      <c r="AB229" s="20" t="str" cm="1">
        <f t="array" ref="AB229">_xlfn.IFS(AA229=0,"No evidenciado",AA229=1,"Novato",AA229=2,"Principiante avanzado",AA229=3,"Competente",AA229=4,"Proficiente",AA229=5,"Master")</f>
        <v>Principiante avanzado</v>
      </c>
      <c r="AC229" s="20">
        <v>0</v>
      </c>
      <c r="AD229" s="20" t="str" cm="1">
        <f t="array" ref="AD229">_xlfn.IFS(AC229=0,"Prenovato",AC229=1,"Novato",AC229=2,"Principiante avanzado",AC229=3,"Competente",AC229=4,"Proficiente",AC229=5,"Master")</f>
        <v>Prenovato</v>
      </c>
      <c r="AE229" s="20" t="str">
        <f t="shared" si="24"/>
        <v>EVALUACIÓN</v>
      </c>
    </row>
    <row r="230" spans="1:31" x14ac:dyDescent="0.25">
      <c r="A230" t="s">
        <v>199</v>
      </c>
      <c r="B230" t="s">
        <v>202</v>
      </c>
      <c r="C230" t="s">
        <v>188</v>
      </c>
      <c r="D230" t="s">
        <v>204</v>
      </c>
      <c r="E230" t="s">
        <v>217</v>
      </c>
      <c r="F230" t="s">
        <v>232</v>
      </c>
      <c r="G230" t="s">
        <v>248</v>
      </c>
      <c r="H230" s="4">
        <v>44824</v>
      </c>
      <c r="I230" s="1">
        <f t="shared" ca="1" si="20"/>
        <v>8</v>
      </c>
      <c r="J230" s="1" t="str">
        <f t="shared" ca="1" si="21"/>
        <v>3. Mayor a 6 meses</v>
      </c>
      <c r="K230" t="str">
        <f t="shared" si="22"/>
        <v>NO</v>
      </c>
      <c r="L230" t="s">
        <v>189</v>
      </c>
      <c r="M230" t="s">
        <v>261</v>
      </c>
      <c r="N230" t="s">
        <v>31</v>
      </c>
      <c r="O230" t="s">
        <v>31</v>
      </c>
      <c r="P230" t="str">
        <f t="shared" si="23"/>
        <v>DANIEL ANTONIO JIMÉNEZ QUINTANANegocio bancarioEVALUACIÓN</v>
      </c>
      <c r="Q230" t="str">
        <f>BASE[[#This Row],[NombresCalificado]]&amp;BASE[[#This Row],[TipoEvaluacion]]</f>
        <v>DANIEL ANTONIO JIMÉNEZ QUINTANAEVALUACIÓN</v>
      </c>
      <c r="R230">
        <v>2</v>
      </c>
      <c r="S230" t="s">
        <v>4</v>
      </c>
      <c r="T230" t="s">
        <v>21</v>
      </c>
      <c r="U230" s="20">
        <v>0</v>
      </c>
      <c r="V230" s="20" t="str" cm="1">
        <f t="array" ref="V230">_xlfn.IFS(U230=0,"Prenovato",U230=1,"Novato",U230=2,"Principiante avanzado",U230=3,"Competente",U230=4,"Proficiente",U230=5,"Master")</f>
        <v>Prenovato</v>
      </c>
      <c r="W230" s="20">
        <v>2</v>
      </c>
      <c r="X230" s="20" t="str" cm="1">
        <f t="array" ref="X230">_xlfn.IFS(W230=0,"No evidenciado",W230=1,"Novato",W230=2,"Principiante avanzado",W230=3,"Competente",W230=4,"Proficiente",W230=5,"Master")</f>
        <v>Principiante avanzado</v>
      </c>
      <c r="Y230" s="20">
        <v>2</v>
      </c>
      <c r="Z230" s="20" t="str" cm="1">
        <f t="array" ref="Z230">_xlfn.IFS(Y230=0,"No evidenciado",Y230=1,"Novato",Y230=2,"Principiante avanzado",Y230=3,"Competente",Y230=4,"Proficiente",Y230=5,"Master")</f>
        <v>Principiante avanzado</v>
      </c>
      <c r="AA230" s="20">
        <v>2</v>
      </c>
      <c r="AB230" s="20" t="str" cm="1">
        <f t="array" ref="AB230">_xlfn.IFS(AA230=0,"No evidenciado",AA230=1,"Novato",AA230=2,"Principiante avanzado",AA230=3,"Competente",AA230=4,"Proficiente",AA230=5,"Master")</f>
        <v>Principiante avanzado</v>
      </c>
      <c r="AC230" s="20">
        <v>0</v>
      </c>
      <c r="AD230" s="20" t="str" cm="1">
        <f t="array" ref="AD230">_xlfn.IFS(AC230=0,"Prenovato",AC230=1,"Novato",AC230=2,"Principiante avanzado",AC230=3,"Competente",AC230=4,"Proficiente",AC230=5,"Master")</f>
        <v>Prenovato</v>
      </c>
      <c r="AE230" s="20" t="str">
        <f t="shared" si="24"/>
        <v>EVALUACIÓN</v>
      </c>
    </row>
    <row r="231" spans="1:31" x14ac:dyDescent="0.25">
      <c r="A231" t="s">
        <v>199</v>
      </c>
      <c r="B231" t="s">
        <v>202</v>
      </c>
      <c r="C231" t="s">
        <v>188</v>
      </c>
      <c r="D231" t="s">
        <v>204</v>
      </c>
      <c r="E231" t="s">
        <v>217</v>
      </c>
      <c r="F231" t="s">
        <v>232</v>
      </c>
      <c r="G231" t="s">
        <v>248</v>
      </c>
      <c r="H231" s="4">
        <v>44824</v>
      </c>
      <c r="I231" s="1">
        <f t="shared" ca="1" si="20"/>
        <v>8</v>
      </c>
      <c r="J231" s="1" t="str">
        <f t="shared" ca="1" si="21"/>
        <v>3. Mayor a 6 meses</v>
      </c>
      <c r="K231" t="str">
        <f t="shared" si="22"/>
        <v>NO</v>
      </c>
      <c r="L231" t="s">
        <v>189</v>
      </c>
      <c r="M231" t="s">
        <v>260</v>
      </c>
      <c r="N231" t="s">
        <v>191</v>
      </c>
      <c r="O231" t="s">
        <v>191</v>
      </c>
      <c r="P231" t="str">
        <f t="shared" si="23"/>
        <v>DANIEL ANTONIO JIMÉNEZ QUINTANAEvolución ágil de productos digitalesEVALUACIÓN</v>
      </c>
      <c r="Q231" t="str">
        <f>BASE[[#This Row],[NombresCalificado]]&amp;BASE[[#This Row],[TipoEvaluacion]]</f>
        <v>DANIEL ANTONIO JIMÉNEZ QUINTANAEVALUACIÓN</v>
      </c>
      <c r="R231">
        <v>1</v>
      </c>
      <c r="S231" t="s">
        <v>6</v>
      </c>
      <c r="T231" t="s">
        <v>21</v>
      </c>
      <c r="U231" s="20">
        <v>0</v>
      </c>
      <c r="V231" s="20" t="str" cm="1">
        <f t="array" ref="V231">_xlfn.IFS(U231=0,"Prenovato",U231=1,"Novato",U231=2,"Principiante avanzado",U231=3,"Competente",U231=4,"Proficiente",U231=5,"Master")</f>
        <v>Prenovato</v>
      </c>
      <c r="W231" s="20">
        <v>2</v>
      </c>
      <c r="X231" s="20" t="str" cm="1">
        <f t="array" ref="X231">_xlfn.IFS(W231=0,"No evidenciado",W231=1,"Novato",W231=2,"Principiante avanzado",W231=3,"Competente",W231=4,"Proficiente",W231=5,"Master")</f>
        <v>Principiante avanzado</v>
      </c>
      <c r="Y231" s="20">
        <v>2</v>
      </c>
      <c r="Z231" s="20" t="str" cm="1">
        <f t="array" ref="Z231">_xlfn.IFS(Y231=0,"No evidenciado",Y231=1,"Novato",Y231=2,"Principiante avanzado",Y231=3,"Competente",Y231=4,"Proficiente",Y231=5,"Master")</f>
        <v>Principiante avanzado</v>
      </c>
      <c r="AA231" s="20">
        <v>2</v>
      </c>
      <c r="AB231" s="20" t="str" cm="1">
        <f t="array" ref="AB231">_xlfn.IFS(AA231=0,"No evidenciado",AA231=1,"Novato",AA231=2,"Principiante avanzado",AA231=3,"Competente",AA231=4,"Proficiente",AA231=5,"Master")</f>
        <v>Principiante avanzado</v>
      </c>
      <c r="AC231" s="20">
        <v>0</v>
      </c>
      <c r="AD231" s="20" t="str" cm="1">
        <f t="array" ref="AD231">_xlfn.IFS(AC231=0,"Prenovato",AC231=1,"Novato",AC231=2,"Principiante avanzado",AC231=3,"Competente",AC231=4,"Proficiente",AC231=5,"Master")</f>
        <v>Prenovato</v>
      </c>
      <c r="AE231" s="20" t="str">
        <f t="shared" si="24"/>
        <v>EVALUACIÓN</v>
      </c>
    </row>
    <row r="232" spans="1:31" x14ac:dyDescent="0.25">
      <c r="A232" t="s">
        <v>199</v>
      </c>
      <c r="B232" t="s">
        <v>202</v>
      </c>
      <c r="C232" t="s">
        <v>188</v>
      </c>
      <c r="D232" t="s">
        <v>204</v>
      </c>
      <c r="E232" t="s">
        <v>217</v>
      </c>
      <c r="F232" t="s">
        <v>232</v>
      </c>
      <c r="G232" t="s">
        <v>248</v>
      </c>
      <c r="H232" s="4">
        <v>44824</v>
      </c>
      <c r="I232" s="1">
        <f t="shared" ca="1" si="20"/>
        <v>8</v>
      </c>
      <c r="J232" s="1" t="str">
        <f t="shared" ca="1" si="21"/>
        <v>3. Mayor a 6 meses</v>
      </c>
      <c r="K232" t="str">
        <f t="shared" si="22"/>
        <v>NO</v>
      </c>
      <c r="L232" t="s">
        <v>189</v>
      </c>
      <c r="M232" t="s">
        <v>264</v>
      </c>
      <c r="N232" t="s">
        <v>190</v>
      </c>
      <c r="O232" t="s">
        <v>191</v>
      </c>
      <c r="P232" t="str">
        <f t="shared" si="23"/>
        <v>DANIEL ANTONIO JIMÉNEZ QUINTANACustomer ExperienceEVALUACIÓN</v>
      </c>
      <c r="Q232" t="str">
        <f>BASE[[#This Row],[NombresCalificado]]&amp;BASE[[#This Row],[TipoEvaluacion]]</f>
        <v>DANIEL ANTONIO JIMÉNEZ QUINTANAEVALUACIÓN</v>
      </c>
      <c r="R232">
        <v>1</v>
      </c>
      <c r="S232" t="s">
        <v>6</v>
      </c>
      <c r="T232" t="s">
        <v>21</v>
      </c>
      <c r="U232" s="20">
        <v>0</v>
      </c>
      <c r="V232" s="20" t="str" cm="1">
        <f t="array" ref="V232">_xlfn.IFS(U232=0,"Prenovato",U232=1,"Novato",U232=2,"Principiante avanzado",U232=3,"Competente",U232=4,"Proficiente",U232=5,"Master")</f>
        <v>Prenovato</v>
      </c>
      <c r="W232" s="20">
        <v>2</v>
      </c>
      <c r="X232" s="20" t="str" cm="1">
        <f t="array" ref="X232">_xlfn.IFS(W232=0,"No evidenciado",W232=1,"Novato",W232=2,"Principiante avanzado",W232=3,"Competente",W232=4,"Proficiente",W232=5,"Master")</f>
        <v>Principiante avanzado</v>
      </c>
      <c r="Y232" s="20">
        <v>2</v>
      </c>
      <c r="Z232" s="20" t="str" cm="1">
        <f t="array" ref="Z232">_xlfn.IFS(Y232=0,"No evidenciado",Y232=1,"Novato",Y232=2,"Principiante avanzado",Y232=3,"Competente",Y232=4,"Proficiente",Y232=5,"Master")</f>
        <v>Principiante avanzado</v>
      </c>
      <c r="AA232" s="20">
        <v>2</v>
      </c>
      <c r="AB232" s="20" t="str" cm="1">
        <f t="array" ref="AB232">_xlfn.IFS(AA232=0,"No evidenciado",AA232=1,"Novato",AA232=2,"Principiante avanzado",AA232=3,"Competente",AA232=4,"Proficiente",AA232=5,"Master")</f>
        <v>Principiante avanzado</v>
      </c>
      <c r="AC232" s="20">
        <v>0</v>
      </c>
      <c r="AD232" s="20" t="str" cm="1">
        <f t="array" ref="AD232">_xlfn.IFS(AC232=0,"Prenovato",AC232=1,"Novato",AC232=2,"Principiante avanzado",AC232=3,"Competente",AC232=4,"Proficiente",AC232=5,"Master")</f>
        <v>Prenovato</v>
      </c>
      <c r="AE232" s="20" t="str">
        <f t="shared" si="24"/>
        <v>EVALUACIÓN</v>
      </c>
    </row>
    <row r="233" spans="1:31" x14ac:dyDescent="0.25">
      <c r="A233" t="s">
        <v>199</v>
      </c>
      <c r="B233" t="s">
        <v>202</v>
      </c>
      <c r="C233" t="s">
        <v>188</v>
      </c>
      <c r="D233" t="s">
        <v>204</v>
      </c>
      <c r="E233" t="s">
        <v>217</v>
      </c>
      <c r="F233" t="s">
        <v>232</v>
      </c>
      <c r="G233" t="s">
        <v>248</v>
      </c>
      <c r="H233" s="4">
        <v>44824</v>
      </c>
      <c r="I233" s="1">
        <f t="shared" ca="1" si="20"/>
        <v>8</v>
      </c>
      <c r="J233" s="1" t="str">
        <f t="shared" ca="1" si="21"/>
        <v>3. Mayor a 6 meses</v>
      </c>
      <c r="K233" t="str">
        <f t="shared" si="22"/>
        <v>NO</v>
      </c>
      <c r="L233" t="s">
        <v>189</v>
      </c>
      <c r="M233" t="s">
        <v>263</v>
      </c>
      <c r="N233" t="s">
        <v>191</v>
      </c>
      <c r="O233" t="s">
        <v>191</v>
      </c>
      <c r="P233" t="str">
        <f t="shared" si="23"/>
        <v>DANIEL ANTONIO JIMÉNEZ QUINTANAGestión de cambiosEVALUACIÓN</v>
      </c>
      <c r="Q233" t="str">
        <f>BASE[[#This Row],[NombresCalificado]]&amp;BASE[[#This Row],[TipoEvaluacion]]</f>
        <v>DANIEL ANTONIO JIMÉNEZ QUINTANAEVALUACIÓN</v>
      </c>
      <c r="R233">
        <v>1</v>
      </c>
      <c r="S233" t="s">
        <v>6</v>
      </c>
      <c r="T233" t="s">
        <v>21</v>
      </c>
      <c r="U233" s="20">
        <v>0</v>
      </c>
      <c r="V233" s="20" t="str" cm="1">
        <f t="array" ref="V233">_xlfn.IFS(U233=0,"Prenovato",U233=1,"Novato",U233=2,"Principiante avanzado",U233=3,"Competente",U233=4,"Proficiente",U233=5,"Master")</f>
        <v>Prenovato</v>
      </c>
      <c r="W233" s="20">
        <v>2</v>
      </c>
      <c r="X233" s="20" t="str" cm="1">
        <f t="array" ref="X233">_xlfn.IFS(W233=0,"No evidenciado",W233=1,"Novato",W233=2,"Principiante avanzado",W233=3,"Competente",W233=4,"Proficiente",W233=5,"Master")</f>
        <v>Principiante avanzado</v>
      </c>
      <c r="Y233" s="20">
        <v>2</v>
      </c>
      <c r="Z233" s="20" t="str" cm="1">
        <f t="array" ref="Z233">_xlfn.IFS(Y233=0,"No evidenciado",Y233=1,"Novato",Y233=2,"Principiante avanzado",Y233=3,"Competente",Y233=4,"Proficiente",Y233=5,"Master")</f>
        <v>Principiante avanzado</v>
      </c>
      <c r="AA233" s="20">
        <v>2</v>
      </c>
      <c r="AB233" s="20" t="str" cm="1">
        <f t="array" ref="AB233">_xlfn.IFS(AA233=0,"No evidenciado",AA233=1,"Novato",AA233=2,"Principiante avanzado",AA233=3,"Competente",AA233=4,"Proficiente",AA233=5,"Master")</f>
        <v>Principiante avanzado</v>
      </c>
      <c r="AC233" s="20">
        <v>0</v>
      </c>
      <c r="AD233" s="20" t="str" cm="1">
        <f t="array" ref="AD233">_xlfn.IFS(AC233=0,"Prenovato",AC233=1,"Novato",AC233=2,"Principiante avanzado",AC233=3,"Competente",AC233=4,"Proficiente",AC233=5,"Master")</f>
        <v>Prenovato</v>
      </c>
      <c r="AE233" s="20" t="str">
        <f t="shared" si="24"/>
        <v>EVALUACIÓN</v>
      </c>
    </row>
    <row r="234" spans="1:31" x14ac:dyDescent="0.25">
      <c r="A234" t="s">
        <v>199</v>
      </c>
      <c r="B234" t="s">
        <v>202</v>
      </c>
      <c r="C234" t="s">
        <v>188</v>
      </c>
      <c r="D234" t="s">
        <v>204</v>
      </c>
      <c r="E234" t="s">
        <v>217</v>
      </c>
      <c r="F234" t="s">
        <v>232</v>
      </c>
      <c r="G234" t="s">
        <v>248</v>
      </c>
      <c r="H234" s="4">
        <v>44824</v>
      </c>
      <c r="I234" s="1">
        <f t="shared" ca="1" si="20"/>
        <v>8</v>
      </c>
      <c r="J234" s="1" t="str">
        <f t="shared" ca="1" si="21"/>
        <v>3. Mayor a 6 meses</v>
      </c>
      <c r="K234" t="str">
        <f t="shared" si="22"/>
        <v>NO</v>
      </c>
      <c r="L234" t="s">
        <v>189</v>
      </c>
      <c r="M234" t="s">
        <v>268</v>
      </c>
      <c r="N234" t="s">
        <v>190</v>
      </c>
      <c r="O234" t="s">
        <v>191</v>
      </c>
      <c r="P234" t="str">
        <f t="shared" si="23"/>
        <v>DANIEL ANTONIO JIMÉNEZ QUINTANACaptura de valorEVALUACIÓN</v>
      </c>
      <c r="Q234" t="str">
        <f>BASE[[#This Row],[NombresCalificado]]&amp;BASE[[#This Row],[TipoEvaluacion]]</f>
        <v>DANIEL ANTONIO JIMÉNEZ QUINTANAEVALUACIÓN</v>
      </c>
      <c r="R234">
        <v>1</v>
      </c>
      <c r="S234" t="s">
        <v>6</v>
      </c>
      <c r="T234" t="s">
        <v>21</v>
      </c>
      <c r="U234" s="20">
        <v>0</v>
      </c>
      <c r="V234" s="20" t="str" cm="1">
        <f t="array" ref="V234">_xlfn.IFS(U234=0,"Prenovato",U234=1,"Novato",U234=2,"Principiante avanzado",U234=3,"Competente",U234=4,"Proficiente",U234=5,"Master")</f>
        <v>Prenovato</v>
      </c>
      <c r="W234" s="20">
        <v>2</v>
      </c>
      <c r="X234" s="20" t="str" cm="1">
        <f t="array" ref="X234">_xlfn.IFS(W234=0,"No evidenciado",W234=1,"Novato",W234=2,"Principiante avanzado",W234=3,"Competente",W234=4,"Proficiente",W234=5,"Master")</f>
        <v>Principiante avanzado</v>
      </c>
      <c r="Y234" s="20">
        <v>2</v>
      </c>
      <c r="Z234" s="20" t="str" cm="1">
        <f t="array" ref="Z234">_xlfn.IFS(Y234=0,"No evidenciado",Y234=1,"Novato",Y234=2,"Principiante avanzado",Y234=3,"Competente",Y234=4,"Proficiente",Y234=5,"Master")</f>
        <v>Principiante avanzado</v>
      </c>
      <c r="AA234" s="20">
        <v>2</v>
      </c>
      <c r="AB234" s="20" t="str" cm="1">
        <f t="array" ref="AB234">_xlfn.IFS(AA234=0,"No evidenciado",AA234=1,"Novato",AA234=2,"Principiante avanzado",AA234=3,"Competente",AA234=4,"Proficiente",AA234=5,"Master")</f>
        <v>Principiante avanzado</v>
      </c>
      <c r="AC234" s="20">
        <v>0</v>
      </c>
      <c r="AD234" s="20" t="str" cm="1">
        <f t="array" ref="AD234">_xlfn.IFS(AC234=0,"Prenovato",AC234=1,"Novato",AC234=2,"Principiante avanzado",AC234=3,"Competente",AC234=4,"Proficiente",AC234=5,"Master")</f>
        <v>Prenovato</v>
      </c>
      <c r="AE234" s="20" t="str">
        <f t="shared" si="24"/>
        <v>EVALUACIÓN</v>
      </c>
    </row>
    <row r="235" spans="1:31" x14ac:dyDescent="0.25">
      <c r="A235" t="s">
        <v>199</v>
      </c>
      <c r="B235" t="s">
        <v>202</v>
      </c>
      <c r="C235" t="s">
        <v>188</v>
      </c>
      <c r="D235" t="s">
        <v>204</v>
      </c>
      <c r="E235" t="s">
        <v>217</v>
      </c>
      <c r="F235" t="s">
        <v>232</v>
      </c>
      <c r="G235" t="s">
        <v>248</v>
      </c>
      <c r="H235" s="4">
        <v>44824</v>
      </c>
      <c r="I235" s="1">
        <f t="shared" ca="1" si="20"/>
        <v>8</v>
      </c>
      <c r="J235" s="1" t="str">
        <f t="shared" ca="1" si="21"/>
        <v>3. Mayor a 6 meses</v>
      </c>
      <c r="K235" t="str">
        <f t="shared" si="22"/>
        <v>NO</v>
      </c>
      <c r="L235" t="s">
        <v>189</v>
      </c>
      <c r="M235" t="s">
        <v>267</v>
      </c>
      <c r="N235" t="s">
        <v>190</v>
      </c>
      <c r="O235" t="s">
        <v>191</v>
      </c>
      <c r="P235" t="str">
        <f t="shared" si="23"/>
        <v>DANIEL ANTONIO JIMÉNEZ QUINTANAStory TellingEVALUACIÓN</v>
      </c>
      <c r="Q235" t="str">
        <f>BASE[[#This Row],[NombresCalificado]]&amp;BASE[[#This Row],[TipoEvaluacion]]</f>
        <v>DANIEL ANTONIO JIMÉNEZ QUINTANAEVALUACIÓN</v>
      </c>
      <c r="R235">
        <v>2</v>
      </c>
      <c r="S235" t="s">
        <v>4</v>
      </c>
      <c r="T235" t="s">
        <v>21</v>
      </c>
      <c r="U235" s="20">
        <v>0</v>
      </c>
      <c r="V235" s="20" t="str" cm="1">
        <f t="array" ref="V235">_xlfn.IFS(U235=0,"Prenovato",U235=1,"Novato",U235=2,"Principiante avanzado",U235=3,"Competente",U235=4,"Proficiente",U235=5,"Master")</f>
        <v>Prenovato</v>
      </c>
      <c r="W235" s="20">
        <v>2</v>
      </c>
      <c r="X235" s="20" t="str" cm="1">
        <f t="array" ref="X235">_xlfn.IFS(W235=0,"No evidenciado",W235=1,"Novato",W235=2,"Principiante avanzado",W235=3,"Competente",W235=4,"Proficiente",W235=5,"Master")</f>
        <v>Principiante avanzado</v>
      </c>
      <c r="Y235" s="20">
        <v>2</v>
      </c>
      <c r="Z235" s="20" t="str" cm="1">
        <f t="array" ref="Z235">_xlfn.IFS(Y235=0,"No evidenciado",Y235=1,"Novato",Y235=2,"Principiante avanzado",Y235=3,"Competente",Y235=4,"Proficiente",Y235=5,"Master")</f>
        <v>Principiante avanzado</v>
      </c>
      <c r="AA235" s="20">
        <v>2</v>
      </c>
      <c r="AB235" s="20" t="str" cm="1">
        <f t="array" ref="AB235">_xlfn.IFS(AA235=0,"No evidenciado",AA235=1,"Novato",AA235=2,"Principiante avanzado",AA235=3,"Competente",AA235=4,"Proficiente",AA235=5,"Master")</f>
        <v>Principiante avanzado</v>
      </c>
      <c r="AC235" s="20">
        <v>0</v>
      </c>
      <c r="AD235" s="20" t="str" cm="1">
        <f t="array" ref="AD235">_xlfn.IFS(AC235=0,"Prenovato",AC235=1,"Novato",AC235=2,"Principiante avanzado",AC235=3,"Competente",AC235=4,"Proficiente",AC235=5,"Master")</f>
        <v>Prenovato</v>
      </c>
      <c r="AE235" s="20" t="str">
        <f t="shared" si="24"/>
        <v>EVALUACIÓN</v>
      </c>
    </row>
    <row r="236" spans="1:31" x14ac:dyDescent="0.25">
      <c r="A236" t="s">
        <v>199</v>
      </c>
      <c r="B236" t="s">
        <v>202</v>
      </c>
      <c r="C236" t="s">
        <v>188</v>
      </c>
      <c r="D236" t="s">
        <v>204</v>
      </c>
      <c r="E236" t="s">
        <v>217</v>
      </c>
      <c r="F236" t="s">
        <v>232</v>
      </c>
      <c r="G236" t="s">
        <v>248</v>
      </c>
      <c r="H236" s="4">
        <v>44824</v>
      </c>
      <c r="I236" s="1">
        <f t="shared" ca="1" si="20"/>
        <v>8</v>
      </c>
      <c r="J236" s="1" t="str">
        <f t="shared" ca="1" si="21"/>
        <v>3. Mayor a 6 meses</v>
      </c>
      <c r="K236" t="str">
        <f t="shared" si="22"/>
        <v>NO</v>
      </c>
      <c r="L236" t="s">
        <v>189</v>
      </c>
      <c r="M236" t="s">
        <v>265</v>
      </c>
      <c r="N236" t="s">
        <v>191</v>
      </c>
      <c r="O236" t="s">
        <v>191</v>
      </c>
      <c r="P236" t="str">
        <f t="shared" si="23"/>
        <v>DANIEL ANTONIO JIMÉNEZ QUINTANAPrincipios de seguridadEVALUACIÓN</v>
      </c>
      <c r="Q236" t="str">
        <f>BASE[[#This Row],[NombresCalificado]]&amp;BASE[[#This Row],[TipoEvaluacion]]</f>
        <v>DANIEL ANTONIO JIMÉNEZ QUINTANAEVALUACIÓN</v>
      </c>
      <c r="R236">
        <v>2</v>
      </c>
      <c r="S236" t="s">
        <v>4</v>
      </c>
      <c r="T236" t="s">
        <v>21</v>
      </c>
      <c r="U236" s="20">
        <v>0</v>
      </c>
      <c r="V236" s="20" t="str" cm="1">
        <f t="array" ref="V236">_xlfn.IFS(U236=0,"Prenovato",U236=1,"Novato",U236=2,"Principiante avanzado",U236=3,"Competente",U236=4,"Proficiente",U236=5,"Master")</f>
        <v>Prenovato</v>
      </c>
      <c r="W236" s="20">
        <v>2</v>
      </c>
      <c r="X236" s="20" t="str" cm="1">
        <f t="array" ref="X236">_xlfn.IFS(W236=0,"No evidenciado",W236=1,"Novato",W236=2,"Principiante avanzado",W236=3,"Competente",W236=4,"Proficiente",W236=5,"Master")</f>
        <v>Principiante avanzado</v>
      </c>
      <c r="Y236" s="20">
        <v>2</v>
      </c>
      <c r="Z236" s="20" t="str" cm="1">
        <f t="array" ref="Z236">_xlfn.IFS(Y236=0,"No evidenciado",Y236=1,"Novato",Y236=2,"Principiante avanzado",Y236=3,"Competente",Y236=4,"Proficiente",Y236=5,"Master")</f>
        <v>Principiante avanzado</v>
      </c>
      <c r="AA236" s="20">
        <v>2</v>
      </c>
      <c r="AB236" s="20" t="str" cm="1">
        <f t="array" ref="AB236">_xlfn.IFS(AA236=0,"No evidenciado",AA236=1,"Novato",AA236=2,"Principiante avanzado",AA236=3,"Competente",AA236=4,"Proficiente",AA236=5,"Master")</f>
        <v>Principiante avanzado</v>
      </c>
      <c r="AC236" s="20">
        <v>0</v>
      </c>
      <c r="AD236" s="20" t="str" cm="1">
        <f t="array" ref="AD236">_xlfn.IFS(AC236=0,"Prenovato",AC236=1,"Novato",AC236=2,"Principiante avanzado",AC236=3,"Competente",AC236=4,"Proficiente",AC236=5,"Master")</f>
        <v>Prenovato</v>
      </c>
      <c r="AE236" s="20" t="str">
        <f t="shared" si="24"/>
        <v>EVALUACIÓN</v>
      </c>
    </row>
    <row r="237" spans="1:31" x14ac:dyDescent="0.25">
      <c r="A237" t="s">
        <v>199</v>
      </c>
      <c r="B237" t="s">
        <v>202</v>
      </c>
      <c r="C237" t="s">
        <v>188</v>
      </c>
      <c r="D237" t="s">
        <v>204</v>
      </c>
      <c r="E237" t="s">
        <v>217</v>
      </c>
      <c r="F237" t="s">
        <v>232</v>
      </c>
      <c r="G237" t="s">
        <v>248</v>
      </c>
      <c r="H237" s="4">
        <v>44824</v>
      </c>
      <c r="I237" s="1">
        <f t="shared" ca="1" si="20"/>
        <v>8</v>
      </c>
      <c r="J237" s="1" t="str">
        <f t="shared" ca="1" si="21"/>
        <v>3. Mayor a 6 meses</v>
      </c>
      <c r="K237" t="str">
        <f t="shared" si="22"/>
        <v>NO</v>
      </c>
      <c r="L237" t="s">
        <v>189</v>
      </c>
      <c r="M237" t="s">
        <v>254</v>
      </c>
      <c r="N237" t="s">
        <v>31</v>
      </c>
      <c r="O237" t="s">
        <v>31</v>
      </c>
      <c r="P237" t="str">
        <f t="shared" si="23"/>
        <v>DANIEL ANTONIO JIMÉNEZ QUINTANAModelos BancariosEVALUACIÓN</v>
      </c>
      <c r="Q237" t="str">
        <f>BASE[[#This Row],[NombresCalificado]]&amp;BASE[[#This Row],[TipoEvaluacion]]</f>
        <v>DANIEL ANTONIO JIMÉNEZ QUINTANAEVALUACIÓN</v>
      </c>
      <c r="R237">
        <v>1</v>
      </c>
      <c r="S237" t="s">
        <v>6</v>
      </c>
      <c r="T237" t="s">
        <v>21</v>
      </c>
      <c r="U237" s="20">
        <v>0</v>
      </c>
      <c r="V237" s="20" t="str" cm="1">
        <f t="array" ref="V237">_xlfn.IFS(U237=0,"Prenovato",U237=1,"Novato",U237=2,"Principiante avanzado",U237=3,"Competente",U237=4,"Proficiente",U237=5,"Master")</f>
        <v>Prenovato</v>
      </c>
      <c r="W237" s="20">
        <v>2</v>
      </c>
      <c r="X237" s="20" t="str" cm="1">
        <f t="array" ref="X237">_xlfn.IFS(W237=0,"No evidenciado",W237=1,"Novato",W237=2,"Principiante avanzado",W237=3,"Competente",W237=4,"Proficiente",W237=5,"Master")</f>
        <v>Principiante avanzado</v>
      </c>
      <c r="Y237" s="20">
        <v>2</v>
      </c>
      <c r="Z237" s="20" t="str" cm="1">
        <f t="array" ref="Z237">_xlfn.IFS(Y237=0,"No evidenciado",Y237=1,"Novato",Y237=2,"Principiante avanzado",Y237=3,"Competente",Y237=4,"Proficiente",Y237=5,"Master")</f>
        <v>Principiante avanzado</v>
      </c>
      <c r="AA237" s="20">
        <v>2</v>
      </c>
      <c r="AB237" s="20" t="str" cm="1">
        <f t="array" ref="AB237">_xlfn.IFS(AA237=0,"No evidenciado",AA237=1,"Novato",AA237=2,"Principiante avanzado",AA237=3,"Competente",AA237=4,"Proficiente",AA237=5,"Master")</f>
        <v>Principiante avanzado</v>
      </c>
      <c r="AC237" s="20">
        <v>0</v>
      </c>
      <c r="AD237" s="20" t="str" cm="1">
        <f t="array" ref="AD237">_xlfn.IFS(AC237=0,"Prenovato",AC237=1,"Novato",AC237=2,"Principiante avanzado",AC237=3,"Competente",AC237=4,"Proficiente",AC237=5,"Master")</f>
        <v>Prenovato</v>
      </c>
      <c r="AE237" s="20" t="str">
        <f t="shared" si="24"/>
        <v>EVALUACIÓN</v>
      </c>
    </row>
    <row r="238" spans="1:31" x14ac:dyDescent="0.25">
      <c r="A238" t="s">
        <v>199</v>
      </c>
      <c r="B238" t="s">
        <v>202</v>
      </c>
      <c r="C238" t="s">
        <v>188</v>
      </c>
      <c r="D238" t="s">
        <v>204</v>
      </c>
      <c r="E238" t="s">
        <v>217</v>
      </c>
      <c r="F238" t="s">
        <v>232</v>
      </c>
      <c r="G238" t="s">
        <v>248</v>
      </c>
      <c r="H238" s="4">
        <v>44824</v>
      </c>
      <c r="I238" s="1">
        <f t="shared" ca="1" si="20"/>
        <v>8</v>
      </c>
      <c r="J238" s="1" t="str">
        <f t="shared" ca="1" si="21"/>
        <v>3. Mayor a 6 meses</v>
      </c>
      <c r="K238" t="str">
        <f t="shared" si="22"/>
        <v>NO</v>
      </c>
      <c r="L238" t="s">
        <v>189</v>
      </c>
      <c r="M238" t="s">
        <v>266</v>
      </c>
      <c r="N238" t="s">
        <v>31</v>
      </c>
      <c r="O238" t="s">
        <v>31</v>
      </c>
      <c r="P238" t="str">
        <f t="shared" si="23"/>
        <v>DANIEL ANTONIO JIMÉNEZ QUINTANAInnovaciónEVALUACIÓN</v>
      </c>
      <c r="Q238" t="str">
        <f>BASE[[#This Row],[NombresCalificado]]&amp;BASE[[#This Row],[TipoEvaluacion]]</f>
        <v>DANIEL ANTONIO JIMÉNEZ QUINTANAEVALUACIÓN</v>
      </c>
      <c r="R238">
        <v>1</v>
      </c>
      <c r="S238" t="s">
        <v>6</v>
      </c>
      <c r="T238" t="s">
        <v>21</v>
      </c>
      <c r="U238" s="20">
        <v>0</v>
      </c>
      <c r="V238" s="20" t="str" cm="1">
        <f t="array" ref="V238">_xlfn.IFS(U238=0,"Prenovato",U238=1,"Novato",U238=2,"Principiante avanzado",U238=3,"Competente",U238=4,"Proficiente",U238=5,"Master")</f>
        <v>Prenovato</v>
      </c>
      <c r="W238" s="20">
        <v>2</v>
      </c>
      <c r="X238" s="20" t="str" cm="1">
        <f t="array" ref="X238">_xlfn.IFS(W238=0,"No evidenciado",W238=1,"Novato",W238=2,"Principiante avanzado",W238=3,"Competente",W238=4,"Proficiente",W238=5,"Master")</f>
        <v>Principiante avanzado</v>
      </c>
      <c r="Y238" s="20">
        <v>2</v>
      </c>
      <c r="Z238" s="20" t="str" cm="1">
        <f t="array" ref="Z238">_xlfn.IFS(Y238=0,"No evidenciado",Y238=1,"Novato",Y238=2,"Principiante avanzado",Y238=3,"Competente",Y238=4,"Proficiente",Y238=5,"Master")</f>
        <v>Principiante avanzado</v>
      </c>
      <c r="AA238" s="20">
        <v>2</v>
      </c>
      <c r="AB238" s="20" t="str" cm="1">
        <f t="array" ref="AB238">_xlfn.IFS(AA238=0,"No evidenciado",AA238=1,"Novato",AA238=2,"Principiante avanzado",AA238=3,"Competente",AA238=4,"Proficiente",AA238=5,"Master")</f>
        <v>Principiante avanzado</v>
      </c>
      <c r="AC238" s="20">
        <v>0</v>
      </c>
      <c r="AD238" s="20" t="str" cm="1">
        <f t="array" ref="AD238">_xlfn.IFS(AC238=0,"Prenovato",AC238=1,"Novato",AC238=2,"Principiante avanzado",AC238=3,"Competente",AC238=4,"Proficiente",AC238=5,"Master")</f>
        <v>Prenovato</v>
      </c>
      <c r="AE238" s="20" t="str">
        <f t="shared" si="24"/>
        <v>EVALUACIÓN</v>
      </c>
    </row>
    <row r="239" spans="1:31" x14ac:dyDescent="0.25">
      <c r="A239" t="s">
        <v>199</v>
      </c>
      <c r="B239" t="s">
        <v>202</v>
      </c>
      <c r="C239" t="s">
        <v>188</v>
      </c>
      <c r="D239" t="s">
        <v>204</v>
      </c>
      <c r="E239" t="s">
        <v>217</v>
      </c>
      <c r="F239" t="s">
        <v>232</v>
      </c>
      <c r="G239" t="s">
        <v>248</v>
      </c>
      <c r="H239" s="4">
        <v>44824</v>
      </c>
      <c r="I239" s="1">
        <f t="shared" ca="1" si="20"/>
        <v>8</v>
      </c>
      <c r="J239" s="1" t="str">
        <f t="shared" ca="1" si="21"/>
        <v>3. Mayor a 6 meses</v>
      </c>
      <c r="K239" t="str">
        <f t="shared" si="22"/>
        <v>NO</v>
      </c>
      <c r="L239" t="s">
        <v>189</v>
      </c>
      <c r="M239" t="s">
        <v>253</v>
      </c>
      <c r="N239" t="s">
        <v>31</v>
      </c>
      <c r="O239" t="s">
        <v>31</v>
      </c>
      <c r="P239" t="str">
        <f t="shared" si="23"/>
        <v>DANIEL ANTONIO JIMÉNEZ QUINTANAFrameworks de arquitectura empresarialEVALUACIÓN</v>
      </c>
      <c r="Q239" t="str">
        <f>BASE[[#This Row],[NombresCalificado]]&amp;BASE[[#This Row],[TipoEvaluacion]]</f>
        <v>DANIEL ANTONIO JIMÉNEZ QUINTANAEVALUACIÓN</v>
      </c>
      <c r="R239">
        <v>1</v>
      </c>
      <c r="S239" t="s">
        <v>6</v>
      </c>
      <c r="T239" t="s">
        <v>21</v>
      </c>
      <c r="U239" s="20">
        <v>0</v>
      </c>
      <c r="V239" s="20" t="str" cm="1">
        <f t="array" ref="V239">_xlfn.IFS(U239=0,"Prenovato",U239=1,"Novato",U239=2,"Principiante avanzado",U239=3,"Competente",U239=4,"Proficiente",U239=5,"Master")</f>
        <v>Prenovato</v>
      </c>
      <c r="W239" s="20">
        <v>2</v>
      </c>
      <c r="X239" s="20" t="str" cm="1">
        <f t="array" ref="X239">_xlfn.IFS(W239=0,"No evidenciado",W239=1,"Novato",W239=2,"Principiante avanzado",W239=3,"Competente",W239=4,"Proficiente",W239=5,"Master")</f>
        <v>Principiante avanzado</v>
      </c>
      <c r="Y239" s="20">
        <v>2</v>
      </c>
      <c r="Z239" s="20" t="str" cm="1">
        <f t="array" ref="Z239">_xlfn.IFS(Y239=0,"No evidenciado",Y239=1,"Novato",Y239=2,"Principiante avanzado",Y239=3,"Competente",Y239=4,"Proficiente",Y239=5,"Master")</f>
        <v>Principiante avanzado</v>
      </c>
      <c r="AA239" s="20">
        <v>2</v>
      </c>
      <c r="AB239" s="20" t="str" cm="1">
        <f t="array" ref="AB239">_xlfn.IFS(AA239=0,"No evidenciado",AA239=1,"Novato",AA239=2,"Principiante avanzado",AA239=3,"Competente",AA239=4,"Proficiente",AA239=5,"Master")</f>
        <v>Principiante avanzado</v>
      </c>
      <c r="AC239" s="20">
        <v>0</v>
      </c>
      <c r="AD239" s="20" t="str" cm="1">
        <f t="array" ref="AD239">_xlfn.IFS(AC239=0,"Prenovato",AC239=1,"Novato",AC239=2,"Principiante avanzado",AC239=3,"Competente",AC239=4,"Proficiente",AC239=5,"Master")</f>
        <v>Prenovato</v>
      </c>
      <c r="AE239" s="20" t="str">
        <f t="shared" si="24"/>
        <v>EVALUACIÓN</v>
      </c>
    </row>
    <row r="240" spans="1:31" x14ac:dyDescent="0.25">
      <c r="A240" t="s">
        <v>199</v>
      </c>
      <c r="B240" t="s">
        <v>202</v>
      </c>
      <c r="C240" t="s">
        <v>188</v>
      </c>
      <c r="D240" t="s">
        <v>204</v>
      </c>
      <c r="E240" t="s">
        <v>218</v>
      </c>
      <c r="F240" t="s">
        <v>233</v>
      </c>
      <c r="G240" t="s">
        <v>249</v>
      </c>
      <c r="H240" s="4">
        <v>44439</v>
      </c>
      <c r="I240" s="1">
        <f t="shared" ca="1" si="20"/>
        <v>21</v>
      </c>
      <c r="J240" s="1" t="str">
        <f t="shared" ca="1" si="21"/>
        <v>3. Mayor a 6 meses</v>
      </c>
      <c r="K240" t="str">
        <f t="shared" si="22"/>
        <v>NO</v>
      </c>
      <c r="L240" t="s">
        <v>189</v>
      </c>
      <c r="M240" t="s">
        <v>253</v>
      </c>
      <c r="N240" t="s">
        <v>31</v>
      </c>
      <c r="O240" t="s">
        <v>31</v>
      </c>
      <c r="P240" t="str">
        <f t="shared" si="23"/>
        <v>CAREN SOTIL POZOFrameworks de arquitectura empresarialEVALUACIÓN</v>
      </c>
      <c r="Q240" t="str">
        <f>BASE[[#This Row],[NombresCalificado]]&amp;BASE[[#This Row],[TipoEvaluacion]]</f>
        <v>CAREN SOTIL POZOEVALUACIÓN</v>
      </c>
      <c r="R240">
        <v>2</v>
      </c>
      <c r="S240" t="s">
        <v>4</v>
      </c>
      <c r="T240" t="s">
        <v>21</v>
      </c>
      <c r="U240" s="20">
        <v>1</v>
      </c>
      <c r="V240" s="20" t="str" cm="1">
        <f t="array" ref="V240">_xlfn.IFS(U240=0,"Prenovato",U240=1,"Novato",U240=2,"Principiante avanzado",U240=3,"Competente",U240=4,"Proficiente",U240=5,"Master")</f>
        <v>Novato</v>
      </c>
      <c r="W240" s="20">
        <v>2</v>
      </c>
      <c r="X240" s="20" t="str" cm="1">
        <f t="array" ref="X240">_xlfn.IFS(W240=0,"No evidenciado",W240=1,"Novato",W240=2,"Principiante avanzado",W240=3,"Competente",W240=4,"Proficiente",W240=5,"Master")</f>
        <v>Principiante avanzado</v>
      </c>
      <c r="Y240" s="20">
        <v>3</v>
      </c>
      <c r="Z240" s="20" t="str" cm="1">
        <f t="array" ref="Z240">_xlfn.IFS(Y240=0,"No evidenciado",Y240=1,"Novato",Y240=2,"Principiante avanzado",Y240=3,"Competente",Y240=4,"Proficiente",Y240=5,"Master")</f>
        <v>Competente</v>
      </c>
      <c r="AA240" s="20">
        <v>3</v>
      </c>
      <c r="AB240" s="20" t="str" cm="1">
        <f t="array" ref="AB240">_xlfn.IFS(AA240=0,"No evidenciado",AA240=1,"Novato",AA240=2,"Principiante avanzado",AA240=3,"Competente",AA240=4,"Proficiente",AA240=5,"Master")</f>
        <v>Competente</v>
      </c>
      <c r="AC240" s="20">
        <v>1</v>
      </c>
      <c r="AD240" s="20" t="str" cm="1">
        <f t="array" ref="AD240">_xlfn.IFS(AC240=0,"Prenovato",AC240=1,"Novato",AC240=2,"Principiante avanzado",AC240=3,"Competente",AC240=4,"Proficiente",AC240=5,"Master")</f>
        <v>Novato</v>
      </c>
      <c r="AE240" s="20" t="str">
        <f t="shared" si="24"/>
        <v>EVALUACIÓN</v>
      </c>
    </row>
    <row r="241" spans="1:31" x14ac:dyDescent="0.25">
      <c r="A241" t="s">
        <v>199</v>
      </c>
      <c r="B241" t="s">
        <v>202</v>
      </c>
      <c r="C241" t="s">
        <v>188</v>
      </c>
      <c r="D241" t="s">
        <v>204</v>
      </c>
      <c r="E241" t="s">
        <v>218</v>
      </c>
      <c r="F241" t="s">
        <v>233</v>
      </c>
      <c r="G241" t="s">
        <v>249</v>
      </c>
      <c r="H241" s="4">
        <v>44439</v>
      </c>
      <c r="I241" s="1">
        <f t="shared" ca="1" si="20"/>
        <v>21</v>
      </c>
      <c r="J241" s="1" t="str">
        <f t="shared" ca="1" si="21"/>
        <v>3. Mayor a 6 meses</v>
      </c>
      <c r="K241" t="str">
        <f t="shared" si="22"/>
        <v>NO</v>
      </c>
      <c r="L241" t="s">
        <v>189</v>
      </c>
      <c r="M241" t="s">
        <v>266</v>
      </c>
      <c r="N241" t="s">
        <v>31</v>
      </c>
      <c r="O241" t="s">
        <v>31</v>
      </c>
      <c r="P241" t="str">
        <f t="shared" si="23"/>
        <v>CAREN SOTIL POZOInnovaciónEVALUACIÓN</v>
      </c>
      <c r="Q241" t="str">
        <f>BASE[[#This Row],[NombresCalificado]]&amp;BASE[[#This Row],[TipoEvaluacion]]</f>
        <v>CAREN SOTIL POZOEVALUACIÓN</v>
      </c>
      <c r="R241">
        <v>2</v>
      </c>
      <c r="S241" t="s">
        <v>4</v>
      </c>
      <c r="T241" t="s">
        <v>21</v>
      </c>
      <c r="U241" s="20">
        <v>1</v>
      </c>
      <c r="V241" s="20" t="str" cm="1">
        <f t="array" ref="V241">_xlfn.IFS(U241=0,"Prenovato",U241=1,"Novato",U241=2,"Principiante avanzado",U241=3,"Competente",U241=4,"Proficiente",U241=5,"Master")</f>
        <v>Novato</v>
      </c>
      <c r="W241" s="20">
        <v>2</v>
      </c>
      <c r="X241" s="20" t="str" cm="1">
        <f t="array" ref="X241">_xlfn.IFS(W241=0,"No evidenciado",W241=1,"Novato",W241=2,"Principiante avanzado",W241=3,"Competente",W241=4,"Proficiente",W241=5,"Master")</f>
        <v>Principiante avanzado</v>
      </c>
      <c r="Y241" s="20">
        <v>3</v>
      </c>
      <c r="Z241" s="20" t="str" cm="1">
        <f t="array" ref="Z241">_xlfn.IFS(Y241=0,"No evidenciado",Y241=1,"Novato",Y241=2,"Principiante avanzado",Y241=3,"Competente",Y241=4,"Proficiente",Y241=5,"Master")</f>
        <v>Competente</v>
      </c>
      <c r="AA241" s="20">
        <v>3</v>
      </c>
      <c r="AB241" s="20" t="str" cm="1">
        <f t="array" ref="AB241">_xlfn.IFS(AA241=0,"No evidenciado",AA241=1,"Novato",AA241=2,"Principiante avanzado",AA241=3,"Competente",AA241=4,"Proficiente",AA241=5,"Master")</f>
        <v>Competente</v>
      </c>
      <c r="AC241" s="20">
        <v>1</v>
      </c>
      <c r="AD241" s="20" t="str" cm="1">
        <f t="array" ref="AD241">_xlfn.IFS(AC241=0,"Prenovato",AC241=1,"Novato",AC241=2,"Principiante avanzado",AC241=3,"Competente",AC241=4,"Proficiente",AC241=5,"Master")</f>
        <v>Novato</v>
      </c>
      <c r="AE241" s="20" t="str">
        <f t="shared" si="24"/>
        <v>EVALUACIÓN</v>
      </c>
    </row>
    <row r="242" spans="1:31" x14ac:dyDescent="0.25">
      <c r="A242" t="s">
        <v>199</v>
      </c>
      <c r="B242" t="s">
        <v>202</v>
      </c>
      <c r="C242" t="s">
        <v>188</v>
      </c>
      <c r="D242" t="s">
        <v>204</v>
      </c>
      <c r="E242" t="s">
        <v>218</v>
      </c>
      <c r="F242" t="s">
        <v>233</v>
      </c>
      <c r="G242" t="s">
        <v>249</v>
      </c>
      <c r="H242" s="4">
        <v>44439</v>
      </c>
      <c r="I242" s="1">
        <f t="shared" ca="1" si="20"/>
        <v>21</v>
      </c>
      <c r="J242" s="1" t="str">
        <f t="shared" ca="1" si="21"/>
        <v>3. Mayor a 6 meses</v>
      </c>
      <c r="K242" t="str">
        <f t="shared" si="22"/>
        <v>NO</v>
      </c>
      <c r="L242" t="s">
        <v>189</v>
      </c>
      <c r="M242" t="s">
        <v>254</v>
      </c>
      <c r="N242" t="s">
        <v>31</v>
      </c>
      <c r="O242" t="s">
        <v>31</v>
      </c>
      <c r="P242" t="str">
        <f t="shared" si="23"/>
        <v>CAREN SOTIL POZOModelos BancariosEVALUACIÓN</v>
      </c>
      <c r="Q242" t="str">
        <f>BASE[[#This Row],[NombresCalificado]]&amp;BASE[[#This Row],[TipoEvaluacion]]</f>
        <v>CAREN SOTIL POZOEVALUACIÓN</v>
      </c>
      <c r="R242">
        <v>3</v>
      </c>
      <c r="S242" t="s">
        <v>5</v>
      </c>
      <c r="T242" t="s">
        <v>21</v>
      </c>
      <c r="U242" s="20">
        <v>1</v>
      </c>
      <c r="V242" s="20" t="str" cm="1">
        <f t="array" ref="V242">_xlfn.IFS(U242=0,"Prenovato",U242=1,"Novato",U242=2,"Principiante avanzado",U242=3,"Competente",U242=4,"Proficiente",U242=5,"Master")</f>
        <v>Novato</v>
      </c>
      <c r="W242" s="20">
        <v>2</v>
      </c>
      <c r="X242" s="20" t="str" cm="1">
        <f t="array" ref="X242">_xlfn.IFS(W242=0,"No evidenciado",W242=1,"Novato",W242=2,"Principiante avanzado",W242=3,"Competente",W242=4,"Proficiente",W242=5,"Master")</f>
        <v>Principiante avanzado</v>
      </c>
      <c r="Y242" s="20">
        <v>3</v>
      </c>
      <c r="Z242" s="20" t="str" cm="1">
        <f t="array" ref="Z242">_xlfn.IFS(Y242=0,"No evidenciado",Y242=1,"Novato",Y242=2,"Principiante avanzado",Y242=3,"Competente",Y242=4,"Proficiente",Y242=5,"Master")</f>
        <v>Competente</v>
      </c>
      <c r="AA242" s="20">
        <v>3</v>
      </c>
      <c r="AB242" s="20" t="str" cm="1">
        <f t="array" ref="AB242">_xlfn.IFS(AA242=0,"No evidenciado",AA242=1,"Novato",AA242=2,"Principiante avanzado",AA242=3,"Competente",AA242=4,"Proficiente",AA242=5,"Master")</f>
        <v>Competente</v>
      </c>
      <c r="AC242" s="20">
        <v>1</v>
      </c>
      <c r="AD242" s="20" t="str" cm="1">
        <f t="array" ref="AD242">_xlfn.IFS(AC242=0,"Prenovato",AC242=1,"Novato",AC242=2,"Principiante avanzado",AC242=3,"Competente",AC242=4,"Proficiente",AC242=5,"Master")</f>
        <v>Novato</v>
      </c>
      <c r="AE242" s="20" t="str">
        <f t="shared" si="24"/>
        <v>EVALUACIÓN</v>
      </c>
    </row>
    <row r="243" spans="1:31" x14ac:dyDescent="0.25">
      <c r="A243" t="s">
        <v>199</v>
      </c>
      <c r="B243" t="s">
        <v>202</v>
      </c>
      <c r="C243" t="s">
        <v>188</v>
      </c>
      <c r="D243" t="s">
        <v>204</v>
      </c>
      <c r="E243" t="s">
        <v>218</v>
      </c>
      <c r="F243" t="s">
        <v>233</v>
      </c>
      <c r="G243" t="s">
        <v>249</v>
      </c>
      <c r="H243" s="4">
        <v>44439</v>
      </c>
      <c r="I243" s="1">
        <f t="shared" ca="1" si="20"/>
        <v>21</v>
      </c>
      <c r="J243" s="1" t="str">
        <f t="shared" ca="1" si="21"/>
        <v>3. Mayor a 6 meses</v>
      </c>
      <c r="K243" t="str">
        <f t="shared" si="22"/>
        <v>NO</v>
      </c>
      <c r="L243" t="s">
        <v>189</v>
      </c>
      <c r="M243" t="s">
        <v>265</v>
      </c>
      <c r="N243" t="s">
        <v>191</v>
      </c>
      <c r="O243" t="s">
        <v>191</v>
      </c>
      <c r="P243" t="str">
        <f t="shared" si="23"/>
        <v>CAREN SOTIL POZOPrincipios de seguridadEVALUACIÓN</v>
      </c>
      <c r="Q243" t="str">
        <f>BASE[[#This Row],[NombresCalificado]]&amp;BASE[[#This Row],[TipoEvaluacion]]</f>
        <v>CAREN SOTIL POZOEVALUACIÓN</v>
      </c>
      <c r="R243">
        <v>2</v>
      </c>
      <c r="S243" t="s">
        <v>4</v>
      </c>
      <c r="T243" t="s">
        <v>21</v>
      </c>
      <c r="U243" s="20">
        <v>1</v>
      </c>
      <c r="V243" s="20" t="str" cm="1">
        <f t="array" ref="V243">_xlfn.IFS(U243=0,"Prenovato",U243=1,"Novato",U243=2,"Principiante avanzado",U243=3,"Competente",U243=4,"Proficiente",U243=5,"Master")</f>
        <v>Novato</v>
      </c>
      <c r="W243" s="20">
        <v>2</v>
      </c>
      <c r="X243" s="20" t="str" cm="1">
        <f t="array" ref="X243">_xlfn.IFS(W243=0,"No evidenciado",W243=1,"Novato",W243=2,"Principiante avanzado",W243=3,"Competente",W243=4,"Proficiente",W243=5,"Master")</f>
        <v>Principiante avanzado</v>
      </c>
      <c r="Y243" s="20">
        <v>3</v>
      </c>
      <c r="Z243" s="20" t="str" cm="1">
        <f t="array" ref="Z243">_xlfn.IFS(Y243=0,"No evidenciado",Y243=1,"Novato",Y243=2,"Principiante avanzado",Y243=3,"Competente",Y243=4,"Proficiente",Y243=5,"Master")</f>
        <v>Competente</v>
      </c>
      <c r="AA243" s="20">
        <v>3</v>
      </c>
      <c r="AB243" s="20" t="str" cm="1">
        <f t="array" ref="AB243">_xlfn.IFS(AA243=0,"No evidenciado",AA243=1,"Novato",AA243=2,"Principiante avanzado",AA243=3,"Competente",AA243=4,"Proficiente",AA243=5,"Master")</f>
        <v>Competente</v>
      </c>
      <c r="AC243" s="20">
        <v>1</v>
      </c>
      <c r="AD243" s="20" t="str" cm="1">
        <f t="array" ref="AD243">_xlfn.IFS(AC243=0,"Prenovato",AC243=1,"Novato",AC243=2,"Principiante avanzado",AC243=3,"Competente",AC243=4,"Proficiente",AC243=5,"Master")</f>
        <v>Novato</v>
      </c>
      <c r="AE243" s="20" t="str">
        <f t="shared" si="24"/>
        <v>EVALUACIÓN</v>
      </c>
    </row>
    <row r="244" spans="1:31" x14ac:dyDescent="0.25">
      <c r="A244" t="s">
        <v>199</v>
      </c>
      <c r="B244" t="s">
        <v>202</v>
      </c>
      <c r="C244" t="s">
        <v>188</v>
      </c>
      <c r="D244" t="s">
        <v>204</v>
      </c>
      <c r="E244" t="s">
        <v>218</v>
      </c>
      <c r="F244" t="s">
        <v>233</v>
      </c>
      <c r="G244" t="s">
        <v>249</v>
      </c>
      <c r="H244" s="4">
        <v>44439</v>
      </c>
      <c r="I244" s="1">
        <f t="shared" ca="1" si="20"/>
        <v>21</v>
      </c>
      <c r="J244" s="1" t="str">
        <f t="shared" ca="1" si="21"/>
        <v>3. Mayor a 6 meses</v>
      </c>
      <c r="K244" t="str">
        <f t="shared" si="22"/>
        <v>NO</v>
      </c>
      <c r="L244" t="s">
        <v>189</v>
      </c>
      <c r="M244" t="s">
        <v>267</v>
      </c>
      <c r="N244" t="s">
        <v>190</v>
      </c>
      <c r="O244" t="s">
        <v>191</v>
      </c>
      <c r="P244" t="str">
        <f t="shared" si="23"/>
        <v>CAREN SOTIL POZOStory TellingEVALUACIÓN</v>
      </c>
      <c r="Q244" t="str">
        <f>BASE[[#This Row],[NombresCalificado]]&amp;BASE[[#This Row],[TipoEvaluacion]]</f>
        <v>CAREN SOTIL POZOEVALUACIÓN</v>
      </c>
      <c r="R244">
        <v>2</v>
      </c>
      <c r="S244" t="s">
        <v>4</v>
      </c>
      <c r="T244" t="s">
        <v>21</v>
      </c>
      <c r="U244" s="20">
        <v>1</v>
      </c>
      <c r="V244" s="20" t="str" cm="1">
        <f t="array" ref="V244">_xlfn.IFS(U244=0,"Prenovato",U244=1,"Novato",U244=2,"Principiante avanzado",U244=3,"Competente",U244=4,"Proficiente",U244=5,"Master")</f>
        <v>Novato</v>
      </c>
      <c r="W244" s="20">
        <v>2</v>
      </c>
      <c r="X244" s="20" t="str" cm="1">
        <f t="array" ref="X244">_xlfn.IFS(W244=0,"No evidenciado",W244=1,"Novato",W244=2,"Principiante avanzado",W244=3,"Competente",W244=4,"Proficiente",W244=5,"Master")</f>
        <v>Principiante avanzado</v>
      </c>
      <c r="Y244" s="20">
        <v>3</v>
      </c>
      <c r="Z244" s="20" t="str" cm="1">
        <f t="array" ref="Z244">_xlfn.IFS(Y244=0,"No evidenciado",Y244=1,"Novato",Y244=2,"Principiante avanzado",Y244=3,"Competente",Y244=4,"Proficiente",Y244=5,"Master")</f>
        <v>Competente</v>
      </c>
      <c r="AA244" s="20">
        <v>3</v>
      </c>
      <c r="AB244" s="20" t="str" cm="1">
        <f t="array" ref="AB244">_xlfn.IFS(AA244=0,"No evidenciado",AA244=1,"Novato",AA244=2,"Principiante avanzado",AA244=3,"Competente",AA244=4,"Proficiente",AA244=5,"Master")</f>
        <v>Competente</v>
      </c>
      <c r="AC244" s="20">
        <v>1</v>
      </c>
      <c r="AD244" s="20" t="str" cm="1">
        <f t="array" ref="AD244">_xlfn.IFS(AC244=0,"Prenovato",AC244=1,"Novato",AC244=2,"Principiante avanzado",AC244=3,"Competente",AC244=4,"Proficiente",AC244=5,"Master")</f>
        <v>Novato</v>
      </c>
      <c r="AE244" s="20" t="str">
        <f t="shared" si="24"/>
        <v>EVALUACIÓN</v>
      </c>
    </row>
    <row r="245" spans="1:31" x14ac:dyDescent="0.25">
      <c r="A245" t="s">
        <v>199</v>
      </c>
      <c r="B245" t="s">
        <v>202</v>
      </c>
      <c r="C245" t="s">
        <v>188</v>
      </c>
      <c r="D245" t="s">
        <v>204</v>
      </c>
      <c r="E245" t="s">
        <v>218</v>
      </c>
      <c r="F245" t="s">
        <v>233</v>
      </c>
      <c r="G245" t="s">
        <v>249</v>
      </c>
      <c r="H245" s="4">
        <v>44439</v>
      </c>
      <c r="I245" s="1">
        <f t="shared" ca="1" si="20"/>
        <v>21</v>
      </c>
      <c r="J245" s="1" t="str">
        <f t="shared" ca="1" si="21"/>
        <v>3. Mayor a 6 meses</v>
      </c>
      <c r="K245" t="str">
        <f t="shared" si="22"/>
        <v>NO</v>
      </c>
      <c r="L245" t="s">
        <v>189</v>
      </c>
      <c r="M245" t="s">
        <v>268</v>
      </c>
      <c r="N245" t="s">
        <v>190</v>
      </c>
      <c r="O245" t="s">
        <v>191</v>
      </c>
      <c r="P245" t="str">
        <f t="shared" si="23"/>
        <v>CAREN SOTIL POZOCaptura de valorEVALUACIÓN</v>
      </c>
      <c r="Q245" t="str">
        <f>BASE[[#This Row],[NombresCalificado]]&amp;BASE[[#This Row],[TipoEvaluacion]]</f>
        <v>CAREN SOTIL POZOEVALUACIÓN</v>
      </c>
      <c r="R245">
        <v>1</v>
      </c>
      <c r="S245" t="s">
        <v>6</v>
      </c>
      <c r="T245" t="s">
        <v>21</v>
      </c>
      <c r="U245" s="20">
        <v>1</v>
      </c>
      <c r="V245" s="20" t="str" cm="1">
        <f t="array" ref="V245">_xlfn.IFS(U245=0,"Prenovato",U245=1,"Novato",U245=2,"Principiante avanzado",U245=3,"Competente",U245=4,"Proficiente",U245=5,"Master")</f>
        <v>Novato</v>
      </c>
      <c r="W245" s="20">
        <v>2</v>
      </c>
      <c r="X245" s="20" t="str" cm="1">
        <f t="array" ref="X245">_xlfn.IFS(W245=0,"No evidenciado",W245=1,"Novato",W245=2,"Principiante avanzado",W245=3,"Competente",W245=4,"Proficiente",W245=5,"Master")</f>
        <v>Principiante avanzado</v>
      </c>
      <c r="Y245" s="20">
        <v>3</v>
      </c>
      <c r="Z245" s="20" t="str" cm="1">
        <f t="array" ref="Z245">_xlfn.IFS(Y245=0,"No evidenciado",Y245=1,"Novato",Y245=2,"Principiante avanzado",Y245=3,"Competente",Y245=4,"Proficiente",Y245=5,"Master")</f>
        <v>Competente</v>
      </c>
      <c r="AA245" s="20">
        <v>3</v>
      </c>
      <c r="AB245" s="20" t="str" cm="1">
        <f t="array" ref="AB245">_xlfn.IFS(AA245=0,"No evidenciado",AA245=1,"Novato",AA245=2,"Principiante avanzado",AA245=3,"Competente",AA245=4,"Proficiente",AA245=5,"Master")</f>
        <v>Competente</v>
      </c>
      <c r="AC245" s="20">
        <v>1</v>
      </c>
      <c r="AD245" s="20" t="str" cm="1">
        <f t="array" ref="AD245">_xlfn.IFS(AC245=0,"Prenovato",AC245=1,"Novato",AC245=2,"Principiante avanzado",AC245=3,"Competente",AC245=4,"Proficiente",AC245=5,"Master")</f>
        <v>Novato</v>
      </c>
      <c r="AE245" s="20" t="str">
        <f t="shared" si="24"/>
        <v>EVALUACIÓN</v>
      </c>
    </row>
    <row r="246" spans="1:31" x14ac:dyDescent="0.25">
      <c r="A246" t="s">
        <v>199</v>
      </c>
      <c r="B246" t="s">
        <v>202</v>
      </c>
      <c r="C246" t="s">
        <v>188</v>
      </c>
      <c r="D246" t="s">
        <v>204</v>
      </c>
      <c r="E246" t="s">
        <v>218</v>
      </c>
      <c r="F246" t="s">
        <v>233</v>
      </c>
      <c r="G246" t="s">
        <v>249</v>
      </c>
      <c r="H246" s="4">
        <v>44439</v>
      </c>
      <c r="I246" s="1">
        <f t="shared" ca="1" si="20"/>
        <v>21</v>
      </c>
      <c r="J246" s="1" t="str">
        <f t="shared" ca="1" si="21"/>
        <v>3. Mayor a 6 meses</v>
      </c>
      <c r="K246" t="str">
        <f t="shared" si="22"/>
        <v>NO</v>
      </c>
      <c r="L246" t="s">
        <v>189</v>
      </c>
      <c r="M246" t="s">
        <v>263</v>
      </c>
      <c r="N246" t="s">
        <v>191</v>
      </c>
      <c r="O246" t="s">
        <v>191</v>
      </c>
      <c r="P246" t="str">
        <f t="shared" si="23"/>
        <v>CAREN SOTIL POZOGestión de cambiosEVALUACIÓN</v>
      </c>
      <c r="Q246" t="str">
        <f>BASE[[#This Row],[NombresCalificado]]&amp;BASE[[#This Row],[TipoEvaluacion]]</f>
        <v>CAREN SOTIL POZOEVALUACIÓN</v>
      </c>
      <c r="R246">
        <v>1</v>
      </c>
      <c r="S246" t="s">
        <v>6</v>
      </c>
      <c r="T246" t="s">
        <v>21</v>
      </c>
      <c r="U246" s="20">
        <v>1</v>
      </c>
      <c r="V246" s="20" t="str" cm="1">
        <f t="array" ref="V246">_xlfn.IFS(U246=0,"Prenovato",U246=1,"Novato",U246=2,"Principiante avanzado",U246=3,"Competente",U246=4,"Proficiente",U246=5,"Master")</f>
        <v>Novato</v>
      </c>
      <c r="W246" s="20">
        <v>2</v>
      </c>
      <c r="X246" s="20" t="str" cm="1">
        <f t="array" ref="X246">_xlfn.IFS(W246=0,"No evidenciado",W246=1,"Novato",W246=2,"Principiante avanzado",W246=3,"Competente",W246=4,"Proficiente",W246=5,"Master")</f>
        <v>Principiante avanzado</v>
      </c>
      <c r="Y246" s="20">
        <v>3</v>
      </c>
      <c r="Z246" s="20" t="str" cm="1">
        <f t="array" ref="Z246">_xlfn.IFS(Y246=0,"No evidenciado",Y246=1,"Novato",Y246=2,"Principiante avanzado",Y246=3,"Competente",Y246=4,"Proficiente",Y246=5,"Master")</f>
        <v>Competente</v>
      </c>
      <c r="AA246" s="20">
        <v>3</v>
      </c>
      <c r="AB246" s="20" t="str" cm="1">
        <f t="array" ref="AB246">_xlfn.IFS(AA246=0,"No evidenciado",AA246=1,"Novato",AA246=2,"Principiante avanzado",AA246=3,"Competente",AA246=4,"Proficiente",AA246=5,"Master")</f>
        <v>Competente</v>
      </c>
      <c r="AC246" s="20">
        <v>1</v>
      </c>
      <c r="AD246" s="20" t="str" cm="1">
        <f t="array" ref="AD246">_xlfn.IFS(AC246=0,"Prenovato",AC246=1,"Novato",AC246=2,"Principiante avanzado",AC246=3,"Competente",AC246=4,"Proficiente",AC246=5,"Master")</f>
        <v>Novato</v>
      </c>
      <c r="AE246" s="20" t="str">
        <f t="shared" si="24"/>
        <v>EVALUACIÓN</v>
      </c>
    </row>
    <row r="247" spans="1:31" x14ac:dyDescent="0.25">
      <c r="A247" t="s">
        <v>199</v>
      </c>
      <c r="B247" t="s">
        <v>202</v>
      </c>
      <c r="C247" t="s">
        <v>188</v>
      </c>
      <c r="D247" t="s">
        <v>204</v>
      </c>
      <c r="E247" t="s">
        <v>218</v>
      </c>
      <c r="F247" t="s">
        <v>233</v>
      </c>
      <c r="G247" t="s">
        <v>249</v>
      </c>
      <c r="H247" s="4">
        <v>44439</v>
      </c>
      <c r="I247" s="1">
        <f t="shared" ca="1" si="20"/>
        <v>21</v>
      </c>
      <c r="J247" s="1" t="str">
        <f t="shared" ca="1" si="21"/>
        <v>3. Mayor a 6 meses</v>
      </c>
      <c r="K247" t="str">
        <f t="shared" si="22"/>
        <v>NO</v>
      </c>
      <c r="L247" t="s">
        <v>189</v>
      </c>
      <c r="M247" t="s">
        <v>264</v>
      </c>
      <c r="N247" t="s">
        <v>190</v>
      </c>
      <c r="O247" t="s">
        <v>191</v>
      </c>
      <c r="P247" t="str">
        <f t="shared" si="23"/>
        <v>CAREN SOTIL POZOCustomer ExperienceEVALUACIÓN</v>
      </c>
      <c r="Q247" t="str">
        <f>BASE[[#This Row],[NombresCalificado]]&amp;BASE[[#This Row],[TipoEvaluacion]]</f>
        <v>CAREN SOTIL POZOEVALUACIÓN</v>
      </c>
      <c r="R247">
        <v>2</v>
      </c>
      <c r="S247" t="s">
        <v>4</v>
      </c>
      <c r="T247" t="s">
        <v>21</v>
      </c>
      <c r="U247" s="20">
        <v>1</v>
      </c>
      <c r="V247" s="20" t="str" cm="1">
        <f t="array" ref="V247">_xlfn.IFS(U247=0,"Prenovato",U247=1,"Novato",U247=2,"Principiante avanzado",U247=3,"Competente",U247=4,"Proficiente",U247=5,"Master")</f>
        <v>Novato</v>
      </c>
      <c r="W247" s="20">
        <v>2</v>
      </c>
      <c r="X247" s="20" t="str" cm="1">
        <f t="array" ref="X247">_xlfn.IFS(W247=0,"No evidenciado",W247=1,"Novato",W247=2,"Principiante avanzado",W247=3,"Competente",W247=4,"Proficiente",W247=5,"Master")</f>
        <v>Principiante avanzado</v>
      </c>
      <c r="Y247" s="20">
        <v>3</v>
      </c>
      <c r="Z247" s="20" t="str" cm="1">
        <f t="array" ref="Z247">_xlfn.IFS(Y247=0,"No evidenciado",Y247=1,"Novato",Y247=2,"Principiante avanzado",Y247=3,"Competente",Y247=4,"Proficiente",Y247=5,"Master")</f>
        <v>Competente</v>
      </c>
      <c r="AA247" s="20">
        <v>3</v>
      </c>
      <c r="AB247" s="20" t="str" cm="1">
        <f t="array" ref="AB247">_xlfn.IFS(AA247=0,"No evidenciado",AA247=1,"Novato",AA247=2,"Principiante avanzado",AA247=3,"Competente",AA247=4,"Proficiente",AA247=5,"Master")</f>
        <v>Competente</v>
      </c>
      <c r="AC247" s="20">
        <v>1</v>
      </c>
      <c r="AD247" s="20" t="str" cm="1">
        <f t="array" ref="AD247">_xlfn.IFS(AC247=0,"Prenovato",AC247=1,"Novato",AC247=2,"Principiante avanzado",AC247=3,"Competente",AC247=4,"Proficiente",AC247=5,"Master")</f>
        <v>Novato</v>
      </c>
      <c r="AE247" s="20" t="str">
        <f t="shared" si="24"/>
        <v>EVALUACIÓN</v>
      </c>
    </row>
    <row r="248" spans="1:31" x14ac:dyDescent="0.25">
      <c r="A248" t="s">
        <v>199</v>
      </c>
      <c r="B248" t="s">
        <v>202</v>
      </c>
      <c r="C248" t="s">
        <v>188</v>
      </c>
      <c r="D248" t="s">
        <v>204</v>
      </c>
      <c r="E248" t="s">
        <v>218</v>
      </c>
      <c r="F248" t="s">
        <v>233</v>
      </c>
      <c r="G248" t="s">
        <v>249</v>
      </c>
      <c r="H248" s="4">
        <v>44439</v>
      </c>
      <c r="I248" s="1">
        <f t="shared" ca="1" si="20"/>
        <v>21</v>
      </c>
      <c r="J248" s="1" t="str">
        <f t="shared" ca="1" si="21"/>
        <v>3. Mayor a 6 meses</v>
      </c>
      <c r="K248" t="str">
        <f t="shared" si="22"/>
        <v>NO</v>
      </c>
      <c r="L248" t="s">
        <v>189</v>
      </c>
      <c r="M248" t="s">
        <v>260</v>
      </c>
      <c r="N248" t="s">
        <v>191</v>
      </c>
      <c r="O248" t="s">
        <v>191</v>
      </c>
      <c r="P248" t="str">
        <f t="shared" si="23"/>
        <v>CAREN SOTIL POZOEvolución ágil de productos digitalesEVALUACIÓN</v>
      </c>
      <c r="Q248" t="str">
        <f>BASE[[#This Row],[NombresCalificado]]&amp;BASE[[#This Row],[TipoEvaluacion]]</f>
        <v>CAREN SOTIL POZOEVALUACIÓN</v>
      </c>
      <c r="R248">
        <v>3</v>
      </c>
      <c r="S248" t="s">
        <v>5</v>
      </c>
      <c r="T248" t="s">
        <v>21</v>
      </c>
      <c r="U248" s="20">
        <v>1</v>
      </c>
      <c r="V248" s="20" t="str" cm="1">
        <f t="array" ref="V248">_xlfn.IFS(U248=0,"Prenovato",U248=1,"Novato",U248=2,"Principiante avanzado",U248=3,"Competente",U248=4,"Proficiente",U248=5,"Master")</f>
        <v>Novato</v>
      </c>
      <c r="W248" s="20">
        <v>2</v>
      </c>
      <c r="X248" s="20" t="str" cm="1">
        <f t="array" ref="X248">_xlfn.IFS(W248=0,"No evidenciado",W248=1,"Novato",W248=2,"Principiante avanzado",W248=3,"Competente",W248=4,"Proficiente",W248=5,"Master")</f>
        <v>Principiante avanzado</v>
      </c>
      <c r="Y248" s="20">
        <v>3</v>
      </c>
      <c r="Z248" s="20" t="str" cm="1">
        <f t="array" ref="Z248">_xlfn.IFS(Y248=0,"No evidenciado",Y248=1,"Novato",Y248=2,"Principiante avanzado",Y248=3,"Competente",Y248=4,"Proficiente",Y248=5,"Master")</f>
        <v>Competente</v>
      </c>
      <c r="AA248" s="20">
        <v>3</v>
      </c>
      <c r="AB248" s="20" t="str" cm="1">
        <f t="array" ref="AB248">_xlfn.IFS(AA248=0,"No evidenciado",AA248=1,"Novato",AA248=2,"Principiante avanzado",AA248=3,"Competente",AA248=4,"Proficiente",AA248=5,"Master")</f>
        <v>Competente</v>
      </c>
      <c r="AC248" s="20">
        <v>1</v>
      </c>
      <c r="AD248" s="20" t="str" cm="1">
        <f t="array" ref="AD248">_xlfn.IFS(AC248=0,"Prenovato",AC248=1,"Novato",AC248=2,"Principiante avanzado",AC248=3,"Competente",AC248=4,"Proficiente",AC248=5,"Master")</f>
        <v>Novato</v>
      </c>
      <c r="AE248" s="20" t="str">
        <f t="shared" si="24"/>
        <v>EVALUACIÓN</v>
      </c>
    </row>
    <row r="249" spans="1:31" x14ac:dyDescent="0.25">
      <c r="A249" t="s">
        <v>199</v>
      </c>
      <c r="B249" t="s">
        <v>202</v>
      </c>
      <c r="C249" t="s">
        <v>188</v>
      </c>
      <c r="D249" t="s">
        <v>204</v>
      </c>
      <c r="E249" t="s">
        <v>218</v>
      </c>
      <c r="F249" t="s">
        <v>233</v>
      </c>
      <c r="G249" t="s">
        <v>249</v>
      </c>
      <c r="H249" s="4">
        <v>44439</v>
      </c>
      <c r="I249" s="1">
        <f t="shared" ca="1" si="20"/>
        <v>21</v>
      </c>
      <c r="J249" s="1" t="str">
        <f t="shared" ca="1" si="21"/>
        <v>3. Mayor a 6 meses</v>
      </c>
      <c r="K249" t="str">
        <f t="shared" si="22"/>
        <v>NO</v>
      </c>
      <c r="L249" t="s">
        <v>189</v>
      </c>
      <c r="M249" t="s">
        <v>261</v>
      </c>
      <c r="N249" t="s">
        <v>31</v>
      </c>
      <c r="O249" t="s">
        <v>31</v>
      </c>
      <c r="P249" t="str">
        <f t="shared" si="23"/>
        <v>CAREN SOTIL POZONegocio bancarioEVALUACIÓN</v>
      </c>
      <c r="Q249" t="str">
        <f>BASE[[#This Row],[NombresCalificado]]&amp;BASE[[#This Row],[TipoEvaluacion]]</f>
        <v>CAREN SOTIL POZOEVALUACIÓN</v>
      </c>
      <c r="R249">
        <v>3</v>
      </c>
      <c r="S249" t="s">
        <v>5</v>
      </c>
      <c r="T249" t="s">
        <v>21</v>
      </c>
      <c r="U249" s="20">
        <v>1</v>
      </c>
      <c r="V249" s="20" t="str" cm="1">
        <f t="array" ref="V249">_xlfn.IFS(U249=0,"Prenovato",U249=1,"Novato",U249=2,"Principiante avanzado",U249=3,"Competente",U249=4,"Proficiente",U249=5,"Master")</f>
        <v>Novato</v>
      </c>
      <c r="W249" s="20">
        <v>2</v>
      </c>
      <c r="X249" s="20" t="str" cm="1">
        <f t="array" ref="X249">_xlfn.IFS(W249=0,"No evidenciado",W249=1,"Novato",W249=2,"Principiante avanzado",W249=3,"Competente",W249=4,"Proficiente",W249=5,"Master")</f>
        <v>Principiante avanzado</v>
      </c>
      <c r="Y249" s="20">
        <v>3</v>
      </c>
      <c r="Z249" s="20" t="str" cm="1">
        <f t="array" ref="Z249">_xlfn.IFS(Y249=0,"No evidenciado",Y249=1,"Novato",Y249=2,"Principiante avanzado",Y249=3,"Competente",Y249=4,"Proficiente",Y249=5,"Master")</f>
        <v>Competente</v>
      </c>
      <c r="AA249" s="20">
        <v>3</v>
      </c>
      <c r="AB249" s="20" t="str" cm="1">
        <f t="array" ref="AB249">_xlfn.IFS(AA249=0,"No evidenciado",AA249=1,"Novato",AA249=2,"Principiante avanzado",AA249=3,"Competente",AA249=4,"Proficiente",AA249=5,"Master")</f>
        <v>Competente</v>
      </c>
      <c r="AC249" s="20">
        <v>1</v>
      </c>
      <c r="AD249" s="20" t="str" cm="1">
        <f t="array" ref="AD249">_xlfn.IFS(AC249=0,"Prenovato",AC249=1,"Novato",AC249=2,"Principiante avanzado",AC249=3,"Competente",AC249=4,"Proficiente",AC249=5,"Master")</f>
        <v>Novato</v>
      </c>
      <c r="AE249" s="20" t="str">
        <f t="shared" si="24"/>
        <v>EVALUACIÓN</v>
      </c>
    </row>
    <row r="250" spans="1:31" x14ac:dyDescent="0.25">
      <c r="A250" t="s">
        <v>199</v>
      </c>
      <c r="B250" t="s">
        <v>202</v>
      </c>
      <c r="C250" t="s">
        <v>188</v>
      </c>
      <c r="D250" t="s">
        <v>204</v>
      </c>
      <c r="E250" t="s">
        <v>218</v>
      </c>
      <c r="F250" t="s">
        <v>233</v>
      </c>
      <c r="G250" t="s">
        <v>249</v>
      </c>
      <c r="H250" s="4">
        <v>44439</v>
      </c>
      <c r="I250" s="1">
        <f t="shared" ca="1" si="20"/>
        <v>21</v>
      </c>
      <c r="J250" s="1" t="str">
        <f t="shared" ca="1" si="21"/>
        <v>3. Mayor a 6 meses</v>
      </c>
      <c r="K250" t="str">
        <f t="shared" si="22"/>
        <v>NO</v>
      </c>
      <c r="L250" t="s">
        <v>189</v>
      </c>
      <c r="M250" t="s">
        <v>257</v>
      </c>
      <c r="N250" t="s">
        <v>31</v>
      </c>
      <c r="O250" t="s">
        <v>31</v>
      </c>
      <c r="P250" t="str">
        <f t="shared" si="23"/>
        <v>CAREN SOTIL POZOModeladoEVALUACIÓN</v>
      </c>
      <c r="Q250" t="str">
        <f>BASE[[#This Row],[NombresCalificado]]&amp;BASE[[#This Row],[TipoEvaluacion]]</f>
        <v>CAREN SOTIL POZOEVALUACIÓN</v>
      </c>
      <c r="R250">
        <v>2</v>
      </c>
      <c r="S250" t="s">
        <v>4</v>
      </c>
      <c r="T250" t="s">
        <v>21</v>
      </c>
      <c r="U250" s="20">
        <v>1</v>
      </c>
      <c r="V250" s="20" t="str" cm="1">
        <f t="array" ref="V250">_xlfn.IFS(U250=0,"Prenovato",U250=1,"Novato",U250=2,"Principiante avanzado",U250=3,"Competente",U250=4,"Proficiente",U250=5,"Master")</f>
        <v>Novato</v>
      </c>
      <c r="W250" s="20">
        <v>2</v>
      </c>
      <c r="X250" s="20" t="str" cm="1">
        <f t="array" ref="X250">_xlfn.IFS(W250=0,"No evidenciado",W250=1,"Novato",W250=2,"Principiante avanzado",W250=3,"Competente",W250=4,"Proficiente",W250=5,"Master")</f>
        <v>Principiante avanzado</v>
      </c>
      <c r="Y250" s="20">
        <v>3</v>
      </c>
      <c r="Z250" s="20" t="str" cm="1">
        <f t="array" ref="Z250">_xlfn.IFS(Y250=0,"No evidenciado",Y250=1,"Novato",Y250=2,"Principiante avanzado",Y250=3,"Competente",Y250=4,"Proficiente",Y250=5,"Master")</f>
        <v>Competente</v>
      </c>
      <c r="AA250" s="20">
        <v>3</v>
      </c>
      <c r="AB250" s="20" t="str" cm="1">
        <f t="array" ref="AB250">_xlfn.IFS(AA250=0,"No evidenciado",AA250=1,"Novato",AA250=2,"Principiante avanzado",AA250=3,"Competente",AA250=4,"Proficiente",AA250=5,"Master")</f>
        <v>Competente</v>
      </c>
      <c r="AC250" s="20">
        <v>1</v>
      </c>
      <c r="AD250" s="20" t="str" cm="1">
        <f t="array" ref="AD250">_xlfn.IFS(AC250=0,"Prenovato",AC250=1,"Novato",AC250=2,"Principiante avanzado",AC250=3,"Competente",AC250=4,"Proficiente",AC250=5,"Master")</f>
        <v>Novato</v>
      </c>
      <c r="AE250" s="20" t="str">
        <f t="shared" si="24"/>
        <v>EVALUACIÓN</v>
      </c>
    </row>
    <row r="251" spans="1:31" x14ac:dyDescent="0.25">
      <c r="A251" t="s">
        <v>199</v>
      </c>
      <c r="B251" t="s">
        <v>202</v>
      </c>
      <c r="C251" t="s">
        <v>188</v>
      </c>
      <c r="D251" t="s">
        <v>204</v>
      </c>
      <c r="E251" t="s">
        <v>218</v>
      </c>
      <c r="F251" t="s">
        <v>233</v>
      </c>
      <c r="G251" t="s">
        <v>249</v>
      </c>
      <c r="H251" s="4">
        <v>44439</v>
      </c>
      <c r="I251" s="1">
        <f t="shared" ca="1" si="20"/>
        <v>21</v>
      </c>
      <c r="J251" s="1" t="str">
        <f t="shared" ca="1" si="21"/>
        <v>3. Mayor a 6 meses</v>
      </c>
      <c r="K251" t="str">
        <f t="shared" si="22"/>
        <v>NO</v>
      </c>
      <c r="L251" t="s">
        <v>189</v>
      </c>
      <c r="M251" t="s">
        <v>262</v>
      </c>
      <c r="N251" t="s">
        <v>191</v>
      </c>
      <c r="O251" t="s">
        <v>191</v>
      </c>
      <c r="P251" t="str">
        <f t="shared" si="23"/>
        <v>CAREN SOTIL POZOComplianceEVALUACIÓN</v>
      </c>
      <c r="Q251" t="str">
        <f>BASE[[#This Row],[NombresCalificado]]&amp;BASE[[#This Row],[TipoEvaluacion]]</f>
        <v>CAREN SOTIL POZOEVALUACIÓN</v>
      </c>
      <c r="R251">
        <v>2</v>
      </c>
      <c r="S251" t="s">
        <v>4</v>
      </c>
      <c r="T251" t="s">
        <v>21</v>
      </c>
      <c r="U251" s="20">
        <v>1</v>
      </c>
      <c r="V251" s="20" t="str" cm="1">
        <f t="array" ref="V251">_xlfn.IFS(U251=0,"Prenovato",U251=1,"Novato",U251=2,"Principiante avanzado",U251=3,"Competente",U251=4,"Proficiente",U251=5,"Master")</f>
        <v>Novato</v>
      </c>
      <c r="W251" s="20">
        <v>2</v>
      </c>
      <c r="X251" s="20" t="str" cm="1">
        <f t="array" ref="X251">_xlfn.IFS(W251=0,"No evidenciado",W251=1,"Novato",W251=2,"Principiante avanzado",W251=3,"Competente",W251=4,"Proficiente",W251=5,"Master")</f>
        <v>Principiante avanzado</v>
      </c>
      <c r="Y251" s="20">
        <v>3</v>
      </c>
      <c r="Z251" s="20" t="str" cm="1">
        <f t="array" ref="Z251">_xlfn.IFS(Y251=0,"No evidenciado",Y251=1,"Novato",Y251=2,"Principiante avanzado",Y251=3,"Competente",Y251=4,"Proficiente",Y251=5,"Master")</f>
        <v>Competente</v>
      </c>
      <c r="AA251" s="20">
        <v>3</v>
      </c>
      <c r="AB251" s="20" t="str" cm="1">
        <f t="array" ref="AB251">_xlfn.IFS(AA251=0,"No evidenciado",AA251=1,"Novato",AA251=2,"Principiante avanzado",AA251=3,"Competente",AA251=4,"Proficiente",AA251=5,"Master")</f>
        <v>Competente</v>
      </c>
      <c r="AC251" s="20">
        <v>1</v>
      </c>
      <c r="AD251" s="20" t="str" cm="1">
        <f t="array" ref="AD251">_xlfn.IFS(AC251=0,"Prenovato",AC251=1,"Novato",AC251=2,"Principiante avanzado",AC251=3,"Competente",AC251=4,"Proficiente",AC251=5,"Master")</f>
        <v>Novato</v>
      </c>
      <c r="AE251" s="20" t="str">
        <f t="shared" si="24"/>
        <v>EVALUACIÓN</v>
      </c>
    </row>
    <row r="252" spans="1:31" x14ac:dyDescent="0.25">
      <c r="A252" t="s">
        <v>199</v>
      </c>
      <c r="B252" t="s">
        <v>202</v>
      </c>
      <c r="C252" t="s">
        <v>188</v>
      </c>
      <c r="D252" t="s">
        <v>204</v>
      </c>
      <c r="E252" t="s">
        <v>218</v>
      </c>
      <c r="F252" t="s">
        <v>233</v>
      </c>
      <c r="G252" t="s">
        <v>249</v>
      </c>
      <c r="H252" s="4">
        <v>44439</v>
      </c>
      <c r="I252" s="1">
        <f t="shared" ca="1" si="20"/>
        <v>21</v>
      </c>
      <c r="J252" s="1" t="str">
        <f t="shared" ca="1" si="21"/>
        <v>3. Mayor a 6 meses</v>
      </c>
      <c r="K252" t="str">
        <f t="shared" si="22"/>
        <v>NO</v>
      </c>
      <c r="L252" t="s">
        <v>189</v>
      </c>
      <c r="M252" t="s">
        <v>258</v>
      </c>
      <c r="N252" t="s">
        <v>190</v>
      </c>
      <c r="O252" t="s">
        <v>191</v>
      </c>
      <c r="P252" t="str">
        <f t="shared" si="23"/>
        <v>CAREN SOTIL POZOPlataforma de soluciones BCPEVALUACIÓN</v>
      </c>
      <c r="Q252" t="str">
        <f>BASE[[#This Row],[NombresCalificado]]&amp;BASE[[#This Row],[TipoEvaluacion]]</f>
        <v>CAREN SOTIL POZOEVALUACIÓN</v>
      </c>
      <c r="R252">
        <v>3</v>
      </c>
      <c r="S252" t="s">
        <v>5</v>
      </c>
      <c r="T252" t="s">
        <v>21</v>
      </c>
      <c r="U252" s="20">
        <v>1</v>
      </c>
      <c r="V252" s="20" t="str" cm="1">
        <f t="array" ref="V252">_xlfn.IFS(U252=0,"Prenovato",U252=1,"Novato",U252=2,"Principiante avanzado",U252=3,"Competente",U252=4,"Proficiente",U252=5,"Master")</f>
        <v>Novato</v>
      </c>
      <c r="W252" s="20">
        <v>2</v>
      </c>
      <c r="X252" s="20" t="str" cm="1">
        <f t="array" ref="X252">_xlfn.IFS(W252=0,"No evidenciado",W252=1,"Novato",W252=2,"Principiante avanzado",W252=3,"Competente",W252=4,"Proficiente",W252=5,"Master")</f>
        <v>Principiante avanzado</v>
      </c>
      <c r="Y252" s="20">
        <v>3</v>
      </c>
      <c r="Z252" s="20" t="str" cm="1">
        <f t="array" ref="Z252">_xlfn.IFS(Y252=0,"No evidenciado",Y252=1,"Novato",Y252=2,"Principiante avanzado",Y252=3,"Competente",Y252=4,"Proficiente",Y252=5,"Master")</f>
        <v>Competente</v>
      </c>
      <c r="AA252" s="20">
        <v>3</v>
      </c>
      <c r="AB252" s="20" t="str" cm="1">
        <f t="array" ref="AB252">_xlfn.IFS(AA252=0,"No evidenciado",AA252=1,"Novato",AA252=2,"Principiante avanzado",AA252=3,"Competente",AA252=4,"Proficiente",AA252=5,"Master")</f>
        <v>Competente</v>
      </c>
      <c r="AC252" s="20">
        <v>1</v>
      </c>
      <c r="AD252" s="20" t="str" cm="1">
        <f t="array" ref="AD252">_xlfn.IFS(AC252=0,"Prenovato",AC252=1,"Novato",AC252=2,"Principiante avanzado",AC252=3,"Competente",AC252=4,"Proficiente",AC252=5,"Master")</f>
        <v>Novato</v>
      </c>
      <c r="AE252" s="20" t="str">
        <f t="shared" si="24"/>
        <v>EVALUACIÓN</v>
      </c>
    </row>
    <row r="253" spans="1:31" x14ac:dyDescent="0.25">
      <c r="A253" t="s">
        <v>199</v>
      </c>
      <c r="B253" t="s">
        <v>202</v>
      </c>
      <c r="C253" t="s">
        <v>188</v>
      </c>
      <c r="D253" t="s">
        <v>204</v>
      </c>
      <c r="E253" t="s">
        <v>218</v>
      </c>
      <c r="F253" t="s">
        <v>233</v>
      </c>
      <c r="G253" t="s">
        <v>249</v>
      </c>
      <c r="H253" s="4">
        <v>44439</v>
      </c>
      <c r="I253" s="1">
        <f t="shared" ca="1" si="20"/>
        <v>21</v>
      </c>
      <c r="J253" s="1" t="str">
        <f t="shared" ca="1" si="21"/>
        <v>3. Mayor a 6 meses</v>
      </c>
      <c r="K253" t="str">
        <f t="shared" si="22"/>
        <v>NO</v>
      </c>
      <c r="L253" t="s">
        <v>189</v>
      </c>
      <c r="M253" t="s">
        <v>252</v>
      </c>
      <c r="N253" t="s">
        <v>191</v>
      </c>
      <c r="O253" t="s">
        <v>191</v>
      </c>
      <c r="P253" t="str">
        <f t="shared" si="23"/>
        <v>CAREN SOTIL POZOCloudEVALUACIÓN</v>
      </c>
      <c r="Q253" t="str">
        <f>BASE[[#This Row],[NombresCalificado]]&amp;BASE[[#This Row],[TipoEvaluacion]]</f>
        <v>CAREN SOTIL POZOEVALUACIÓN</v>
      </c>
      <c r="R253">
        <v>1</v>
      </c>
      <c r="S253" t="s">
        <v>6</v>
      </c>
      <c r="T253" t="s">
        <v>21</v>
      </c>
      <c r="U253" s="20">
        <v>1</v>
      </c>
      <c r="V253" s="20" t="str" cm="1">
        <f t="array" ref="V253">_xlfn.IFS(U253=0,"Prenovato",U253=1,"Novato",U253=2,"Principiante avanzado",U253=3,"Competente",U253=4,"Proficiente",U253=5,"Master")</f>
        <v>Novato</v>
      </c>
      <c r="W253" s="20">
        <v>2</v>
      </c>
      <c r="X253" s="20" t="str" cm="1">
        <f t="array" ref="X253">_xlfn.IFS(W253=0,"No evidenciado",W253=1,"Novato",W253=2,"Principiante avanzado",W253=3,"Competente",W253=4,"Proficiente",W253=5,"Master")</f>
        <v>Principiante avanzado</v>
      </c>
      <c r="Y253" s="20">
        <v>3</v>
      </c>
      <c r="Z253" s="20" t="str" cm="1">
        <f t="array" ref="Z253">_xlfn.IFS(Y253=0,"No evidenciado",Y253=1,"Novato",Y253=2,"Principiante avanzado",Y253=3,"Competente",Y253=4,"Proficiente",Y253=5,"Master")</f>
        <v>Competente</v>
      </c>
      <c r="AA253" s="20">
        <v>3</v>
      </c>
      <c r="AB253" s="20" t="str" cm="1">
        <f t="array" ref="AB253">_xlfn.IFS(AA253=0,"No evidenciado",AA253=1,"Novato",AA253=2,"Principiante avanzado",AA253=3,"Competente",AA253=4,"Proficiente",AA253=5,"Master")</f>
        <v>Competente</v>
      </c>
      <c r="AC253" s="20">
        <v>1</v>
      </c>
      <c r="AD253" s="20" t="str" cm="1">
        <f t="array" ref="AD253">_xlfn.IFS(AC253=0,"Prenovato",AC253=1,"Novato",AC253=2,"Principiante avanzado",AC253=3,"Competente",AC253=4,"Proficiente",AC253=5,"Master")</f>
        <v>Novato</v>
      </c>
      <c r="AE253" s="20" t="str">
        <f t="shared" si="24"/>
        <v>EVALUACIÓN</v>
      </c>
    </row>
    <row r="254" spans="1:31" x14ac:dyDescent="0.25">
      <c r="A254" t="s">
        <v>199</v>
      </c>
      <c r="B254" t="s">
        <v>202</v>
      </c>
      <c r="C254" t="s">
        <v>188</v>
      </c>
      <c r="D254" t="s">
        <v>204</v>
      </c>
      <c r="E254" t="s">
        <v>218</v>
      </c>
      <c r="F254" t="s">
        <v>233</v>
      </c>
      <c r="G254" t="s">
        <v>249</v>
      </c>
      <c r="H254" s="4">
        <v>44439</v>
      </c>
      <c r="I254" s="1">
        <f t="shared" ca="1" si="20"/>
        <v>21</v>
      </c>
      <c r="J254" s="1" t="str">
        <f t="shared" ca="1" si="21"/>
        <v>3. Mayor a 6 meses</v>
      </c>
      <c r="K254" t="str">
        <f t="shared" si="22"/>
        <v>NO</v>
      </c>
      <c r="L254" t="s">
        <v>189</v>
      </c>
      <c r="M254" t="s">
        <v>256</v>
      </c>
      <c r="N254" t="s">
        <v>191</v>
      </c>
      <c r="O254" t="s">
        <v>191</v>
      </c>
      <c r="P254" t="str">
        <f t="shared" si="23"/>
        <v>CAREN SOTIL POZOPatrones de arquitectura tecnológicaEVALUACIÓN</v>
      </c>
      <c r="Q254" t="str">
        <f>BASE[[#This Row],[NombresCalificado]]&amp;BASE[[#This Row],[TipoEvaluacion]]</f>
        <v>CAREN SOTIL POZOEVALUACIÓN</v>
      </c>
      <c r="R254">
        <v>2</v>
      </c>
      <c r="S254" t="s">
        <v>4</v>
      </c>
      <c r="T254" t="s">
        <v>21</v>
      </c>
      <c r="U254" s="20">
        <v>1</v>
      </c>
      <c r="V254" s="20" t="str" cm="1">
        <f t="array" ref="V254">_xlfn.IFS(U254=0,"Prenovato",U254=1,"Novato",U254=2,"Principiante avanzado",U254=3,"Competente",U254=4,"Proficiente",U254=5,"Master")</f>
        <v>Novato</v>
      </c>
      <c r="W254" s="20">
        <v>2</v>
      </c>
      <c r="X254" s="20" t="str" cm="1">
        <f t="array" ref="X254">_xlfn.IFS(W254=0,"No evidenciado",W254=1,"Novato",W254=2,"Principiante avanzado",W254=3,"Competente",W254=4,"Proficiente",W254=5,"Master")</f>
        <v>Principiante avanzado</v>
      </c>
      <c r="Y254" s="20">
        <v>3</v>
      </c>
      <c r="Z254" s="20" t="str" cm="1">
        <f t="array" ref="Z254">_xlfn.IFS(Y254=0,"No evidenciado",Y254=1,"Novato",Y254=2,"Principiante avanzado",Y254=3,"Competente",Y254=4,"Proficiente",Y254=5,"Master")</f>
        <v>Competente</v>
      </c>
      <c r="AA254" s="20">
        <v>3</v>
      </c>
      <c r="AB254" s="20" t="str" cm="1">
        <f t="array" ref="AB254">_xlfn.IFS(AA254=0,"No evidenciado",AA254=1,"Novato",AA254=2,"Principiante avanzado",AA254=3,"Competente",AA254=4,"Proficiente",AA254=5,"Master")</f>
        <v>Competente</v>
      </c>
      <c r="AC254" s="20">
        <v>1</v>
      </c>
      <c r="AD254" s="20" t="str" cm="1">
        <f t="array" ref="AD254">_xlfn.IFS(AC254=0,"Prenovato",AC254=1,"Novato",AC254=2,"Principiante avanzado",AC254=3,"Competente",AC254=4,"Proficiente",AC254=5,"Master")</f>
        <v>Novato</v>
      </c>
      <c r="AE254" s="20" t="str">
        <f t="shared" si="24"/>
        <v>EVALUACIÓN</v>
      </c>
    </row>
    <row r="255" spans="1:31" x14ac:dyDescent="0.25">
      <c r="A255" t="s">
        <v>199</v>
      </c>
      <c r="B255" t="s">
        <v>202</v>
      </c>
      <c r="C255" t="s">
        <v>188</v>
      </c>
      <c r="D255" t="s">
        <v>204</v>
      </c>
      <c r="E255" t="s">
        <v>218</v>
      </c>
      <c r="F255" t="s">
        <v>233</v>
      </c>
      <c r="G255" t="s">
        <v>249</v>
      </c>
      <c r="H255" s="4">
        <v>44439</v>
      </c>
      <c r="I255" s="1">
        <f t="shared" ca="1" si="20"/>
        <v>21</v>
      </c>
      <c r="J255" s="1" t="str">
        <f t="shared" ca="1" si="21"/>
        <v>3. Mayor a 6 meses</v>
      </c>
      <c r="K255" t="str">
        <f t="shared" si="22"/>
        <v>NO</v>
      </c>
      <c r="L255" t="s">
        <v>189</v>
      </c>
      <c r="M255" t="s">
        <v>259</v>
      </c>
      <c r="N255" t="s">
        <v>190</v>
      </c>
      <c r="O255" t="s">
        <v>191</v>
      </c>
      <c r="P255" t="str">
        <f t="shared" si="23"/>
        <v>CAREN SOTIL POZOArquitectura de datos BCPEVALUACIÓN</v>
      </c>
      <c r="Q255" t="str">
        <f>BASE[[#This Row],[NombresCalificado]]&amp;BASE[[#This Row],[TipoEvaluacion]]</f>
        <v>CAREN SOTIL POZOEVALUACIÓN</v>
      </c>
      <c r="R255">
        <v>3</v>
      </c>
      <c r="S255" t="s">
        <v>5</v>
      </c>
      <c r="T255" t="s">
        <v>21</v>
      </c>
      <c r="U255" s="20">
        <v>1</v>
      </c>
      <c r="V255" s="20" t="str" cm="1">
        <f t="array" ref="V255">_xlfn.IFS(U255=0,"Prenovato",U255=1,"Novato",U255=2,"Principiante avanzado",U255=3,"Competente",U255=4,"Proficiente",U255=5,"Master")</f>
        <v>Novato</v>
      </c>
      <c r="W255" s="20">
        <v>2</v>
      </c>
      <c r="X255" s="20" t="str" cm="1">
        <f t="array" ref="X255">_xlfn.IFS(W255=0,"No evidenciado",W255=1,"Novato",W255=2,"Principiante avanzado",W255=3,"Competente",W255=4,"Proficiente",W255=5,"Master")</f>
        <v>Principiante avanzado</v>
      </c>
      <c r="Y255" s="20">
        <v>3</v>
      </c>
      <c r="Z255" s="20" t="str" cm="1">
        <f t="array" ref="Z255">_xlfn.IFS(Y255=0,"No evidenciado",Y255=1,"Novato",Y255=2,"Principiante avanzado",Y255=3,"Competente",Y255=4,"Proficiente",Y255=5,"Master")</f>
        <v>Competente</v>
      </c>
      <c r="AA255" s="20">
        <v>3</v>
      </c>
      <c r="AB255" s="20" t="str" cm="1">
        <f t="array" ref="AB255">_xlfn.IFS(AA255=0,"No evidenciado",AA255=1,"Novato",AA255=2,"Principiante avanzado",AA255=3,"Competente",AA255=4,"Proficiente",AA255=5,"Master")</f>
        <v>Competente</v>
      </c>
      <c r="AC255" s="20">
        <v>1</v>
      </c>
      <c r="AD255" s="20" t="str" cm="1">
        <f t="array" ref="AD255">_xlfn.IFS(AC255=0,"Prenovato",AC255=1,"Novato",AC255=2,"Principiante avanzado",AC255=3,"Competente",AC255=4,"Proficiente",AC255=5,"Master")</f>
        <v>Novato</v>
      </c>
      <c r="AE255" s="20" t="str">
        <f t="shared" si="24"/>
        <v>EVALUACIÓN</v>
      </c>
    </row>
    <row r="256" spans="1:31" x14ac:dyDescent="0.25">
      <c r="A256" t="s">
        <v>199</v>
      </c>
      <c r="B256" t="s">
        <v>202</v>
      </c>
      <c r="C256" t="s">
        <v>188</v>
      </c>
      <c r="D256" t="s">
        <v>204</v>
      </c>
      <c r="E256" t="s">
        <v>218</v>
      </c>
      <c r="F256" t="s">
        <v>233</v>
      </c>
      <c r="G256" t="s">
        <v>249</v>
      </c>
      <c r="H256" s="4">
        <v>44439</v>
      </c>
      <c r="I256" s="1">
        <f t="shared" ca="1" si="20"/>
        <v>21</v>
      </c>
      <c r="J256" s="1" t="str">
        <f t="shared" ca="1" si="21"/>
        <v>3. Mayor a 6 meses</v>
      </c>
      <c r="K256" t="str">
        <f t="shared" si="22"/>
        <v>NO</v>
      </c>
      <c r="L256" t="s">
        <v>189</v>
      </c>
      <c r="M256" t="s">
        <v>255</v>
      </c>
      <c r="N256" t="s">
        <v>190</v>
      </c>
      <c r="O256" t="s">
        <v>191</v>
      </c>
      <c r="P256" t="str">
        <f t="shared" si="23"/>
        <v>CAREN SOTIL POZOSoluciones de industriaEVALUACIÓN</v>
      </c>
      <c r="Q256" t="str">
        <f>BASE[[#This Row],[NombresCalificado]]&amp;BASE[[#This Row],[TipoEvaluacion]]</f>
        <v>CAREN SOTIL POZOEVALUACIÓN</v>
      </c>
      <c r="R256">
        <v>2</v>
      </c>
      <c r="S256" t="s">
        <v>4</v>
      </c>
      <c r="T256" t="s">
        <v>21</v>
      </c>
      <c r="U256" s="20">
        <v>1</v>
      </c>
      <c r="V256" s="20" t="str" cm="1">
        <f t="array" ref="V256">_xlfn.IFS(U256=0,"Prenovato",U256=1,"Novato",U256=2,"Principiante avanzado",U256=3,"Competente",U256=4,"Proficiente",U256=5,"Master")</f>
        <v>Novato</v>
      </c>
      <c r="W256" s="20">
        <v>2</v>
      </c>
      <c r="X256" s="20" t="str" cm="1">
        <f t="array" ref="X256">_xlfn.IFS(W256=0,"No evidenciado",W256=1,"Novato",W256=2,"Principiante avanzado",W256=3,"Competente",W256=4,"Proficiente",W256=5,"Master")</f>
        <v>Principiante avanzado</v>
      </c>
      <c r="Y256" s="20">
        <v>3</v>
      </c>
      <c r="Z256" s="20" t="str" cm="1">
        <f t="array" ref="Z256">_xlfn.IFS(Y256=0,"No evidenciado",Y256=1,"Novato",Y256=2,"Principiante avanzado",Y256=3,"Competente",Y256=4,"Proficiente",Y256=5,"Master")</f>
        <v>Competente</v>
      </c>
      <c r="AA256" s="20">
        <v>3</v>
      </c>
      <c r="AB256" s="20" t="str" cm="1">
        <f t="array" ref="AB256">_xlfn.IFS(AA256=0,"No evidenciado",AA256=1,"Novato",AA256=2,"Principiante avanzado",AA256=3,"Competente",AA256=4,"Proficiente",AA256=5,"Master")</f>
        <v>Competente</v>
      </c>
      <c r="AC256" s="20">
        <v>1</v>
      </c>
      <c r="AD256" s="20" t="str" cm="1">
        <f t="array" ref="AD256">_xlfn.IFS(AC256=0,"Prenovato",AC256=1,"Novato",AC256=2,"Principiante avanzado",AC256=3,"Competente",AC256=4,"Proficiente",AC256=5,"Master")</f>
        <v>Novato</v>
      </c>
      <c r="AE256" s="20" t="str">
        <f t="shared" si="24"/>
        <v>EVALUACIÓN</v>
      </c>
    </row>
    <row r="257" spans="1:31" x14ac:dyDescent="0.25">
      <c r="A257" t="s">
        <v>197</v>
      </c>
      <c r="B257" t="s">
        <v>200</v>
      </c>
      <c r="C257" t="s">
        <v>203</v>
      </c>
      <c r="D257" t="s">
        <v>204</v>
      </c>
      <c r="E257" t="s">
        <v>198</v>
      </c>
      <c r="F257" t="s">
        <v>201</v>
      </c>
      <c r="G257" t="s">
        <v>250</v>
      </c>
      <c r="H257" s="4">
        <v>44811</v>
      </c>
      <c r="I257" s="1">
        <f t="shared" ca="1" si="20"/>
        <v>9</v>
      </c>
      <c r="J257" s="1" t="str">
        <f t="shared" ca="1" si="21"/>
        <v>3. Mayor a 6 meses</v>
      </c>
      <c r="K257" t="str">
        <f t="shared" si="22"/>
        <v>NO</v>
      </c>
      <c r="L257" t="s">
        <v>188</v>
      </c>
      <c r="M257" t="s">
        <v>252</v>
      </c>
      <c r="N257" t="s">
        <v>191</v>
      </c>
      <c r="O257" t="s">
        <v>191</v>
      </c>
      <c r="P257" t="str">
        <f t="shared" si="23"/>
        <v>JAVIER ARTURO MIRANDA PEREZCloudEVALUACIÓN</v>
      </c>
      <c r="Q257" t="str">
        <f>BASE[[#This Row],[NombresCalificado]]&amp;BASE[[#This Row],[TipoEvaluacion]]</f>
        <v>JAVIER ARTURO MIRANDA PEREZEVALUACIÓN</v>
      </c>
      <c r="R257">
        <v>3</v>
      </c>
      <c r="S257" t="s">
        <v>5</v>
      </c>
      <c r="T257" t="s">
        <v>21</v>
      </c>
      <c r="U257" s="20">
        <v>2</v>
      </c>
      <c r="V257" s="20" t="str" cm="1">
        <f t="array" ref="V257">_xlfn.IFS(U257=0,"Prenovato",U257=1,"Novato",U257=2,"Principiante avanzado",U257=3,"Competente",U257=4,"Proficiente",U257=5,"Master")</f>
        <v>Principiante avanzado</v>
      </c>
      <c r="W257" s="20">
        <v>4</v>
      </c>
      <c r="X257" s="20" t="str" cm="1">
        <f t="array" ref="X257">_xlfn.IFS(W257=0,"No evidenciado",W257=1,"Novato",W257=2,"Principiante avanzado",W257=3,"Competente",W257=4,"Proficiente",W257=5,"Master")</f>
        <v>Proficiente</v>
      </c>
      <c r="Y257" s="20">
        <v>3</v>
      </c>
      <c r="Z257" s="20" t="str" cm="1">
        <f t="array" ref="Z257">_xlfn.IFS(Y257=0,"No evidenciado",Y257=1,"Novato",Y257=2,"Principiante avanzado",Y257=3,"Competente",Y257=4,"Proficiente",Y257=5,"Master")</f>
        <v>Competente</v>
      </c>
      <c r="AA257" s="20">
        <v>4</v>
      </c>
      <c r="AB257" s="20" t="str" cm="1">
        <f t="array" ref="AB257">_xlfn.IFS(AA257=0,"No evidenciado",AA257=1,"Novato",AA257=2,"Principiante avanzado",AA257=3,"Competente",AA257=4,"Proficiente",AA257=5,"Master")</f>
        <v>Proficiente</v>
      </c>
      <c r="AC257" s="20">
        <v>2</v>
      </c>
      <c r="AD257" s="20" t="str" cm="1">
        <f t="array" ref="AD257">_xlfn.IFS(AC257=0,"Prenovato",AC257=1,"Novato",AC257=2,"Principiante avanzado",AC257=3,"Competente",AC257=4,"Proficiente",AC257=5,"Master")</f>
        <v>Principiante avanzado</v>
      </c>
      <c r="AE257" s="20" t="str">
        <f t="shared" si="24"/>
        <v>EVALUACIÓN</v>
      </c>
    </row>
    <row r="258" spans="1:31" x14ac:dyDescent="0.25">
      <c r="A258" t="s">
        <v>197</v>
      </c>
      <c r="B258" t="s">
        <v>200</v>
      </c>
      <c r="C258" t="s">
        <v>203</v>
      </c>
      <c r="D258" t="s">
        <v>204</v>
      </c>
      <c r="E258" t="s">
        <v>198</v>
      </c>
      <c r="F258" t="s">
        <v>201</v>
      </c>
      <c r="G258" t="s">
        <v>250</v>
      </c>
      <c r="H258" s="4">
        <v>44811</v>
      </c>
      <c r="I258" s="1">
        <f t="shared" ca="1" si="20"/>
        <v>9</v>
      </c>
      <c r="J258" s="1" t="str">
        <f t="shared" ca="1" si="21"/>
        <v>3. Mayor a 6 meses</v>
      </c>
      <c r="K258" t="str">
        <f t="shared" si="22"/>
        <v>NO</v>
      </c>
      <c r="L258" t="s">
        <v>188</v>
      </c>
      <c r="M258" t="s">
        <v>253</v>
      </c>
      <c r="N258" t="s">
        <v>31</v>
      </c>
      <c r="O258" t="s">
        <v>31</v>
      </c>
      <c r="P258" t="str">
        <f t="shared" si="23"/>
        <v>JAVIER ARTURO MIRANDA PEREZFrameworks de arquitectura empresarialEVALUACIÓN</v>
      </c>
      <c r="Q258" t="str">
        <f>BASE[[#This Row],[NombresCalificado]]&amp;BASE[[#This Row],[TipoEvaluacion]]</f>
        <v>JAVIER ARTURO MIRANDA PEREZEVALUACIÓN</v>
      </c>
      <c r="R258">
        <v>3</v>
      </c>
      <c r="S258" t="s">
        <v>5</v>
      </c>
      <c r="T258" t="s">
        <v>21</v>
      </c>
      <c r="U258" s="20">
        <v>2</v>
      </c>
      <c r="V258" s="20" t="str" cm="1">
        <f t="array" ref="V258">_xlfn.IFS(U258=0,"Prenovato",U258=1,"Novato",U258=2,"Principiante avanzado",U258=3,"Competente",U258=4,"Proficiente",U258=5,"Master")</f>
        <v>Principiante avanzado</v>
      </c>
      <c r="W258" s="20">
        <v>4</v>
      </c>
      <c r="X258" s="20" t="str" cm="1">
        <f t="array" ref="X258">_xlfn.IFS(W258=0,"No evidenciado",W258=1,"Novato",W258=2,"Principiante avanzado",W258=3,"Competente",W258=4,"Proficiente",W258=5,"Master")</f>
        <v>Proficiente</v>
      </c>
      <c r="Y258" s="20">
        <v>3</v>
      </c>
      <c r="Z258" s="20" t="str" cm="1">
        <f t="array" ref="Z258">_xlfn.IFS(Y258=0,"No evidenciado",Y258=1,"Novato",Y258=2,"Principiante avanzado",Y258=3,"Competente",Y258=4,"Proficiente",Y258=5,"Master")</f>
        <v>Competente</v>
      </c>
      <c r="AA258" s="20">
        <v>4</v>
      </c>
      <c r="AB258" s="20" t="str" cm="1">
        <f t="array" ref="AB258">_xlfn.IFS(AA258=0,"No evidenciado",AA258=1,"Novato",AA258=2,"Principiante avanzado",AA258=3,"Competente",AA258=4,"Proficiente",AA258=5,"Master")</f>
        <v>Proficiente</v>
      </c>
      <c r="AC258" s="20">
        <v>2</v>
      </c>
      <c r="AD258" s="20" t="str" cm="1">
        <f t="array" ref="AD258">_xlfn.IFS(AC258=0,"Prenovato",AC258=1,"Novato",AC258=2,"Principiante avanzado",AC258=3,"Competente",AC258=4,"Proficiente",AC258=5,"Master")</f>
        <v>Principiante avanzado</v>
      </c>
      <c r="AE258" s="20" t="str">
        <f t="shared" si="24"/>
        <v>EVALUACIÓN</v>
      </c>
    </row>
    <row r="259" spans="1:31" x14ac:dyDescent="0.25">
      <c r="A259" t="s">
        <v>197</v>
      </c>
      <c r="B259" t="s">
        <v>200</v>
      </c>
      <c r="C259" t="s">
        <v>203</v>
      </c>
      <c r="D259" t="s">
        <v>204</v>
      </c>
      <c r="E259" t="s">
        <v>198</v>
      </c>
      <c r="F259" t="s">
        <v>201</v>
      </c>
      <c r="G259" t="s">
        <v>250</v>
      </c>
      <c r="H259" s="4">
        <v>44811</v>
      </c>
      <c r="I259" s="1">
        <f t="shared" ca="1" si="20"/>
        <v>9</v>
      </c>
      <c r="J259" s="1" t="str">
        <f t="shared" ca="1" si="21"/>
        <v>3. Mayor a 6 meses</v>
      </c>
      <c r="K259" t="str">
        <f t="shared" si="22"/>
        <v>NO</v>
      </c>
      <c r="L259" t="s">
        <v>188</v>
      </c>
      <c r="M259" t="s">
        <v>258</v>
      </c>
      <c r="N259" t="s">
        <v>190</v>
      </c>
      <c r="O259" t="s">
        <v>191</v>
      </c>
      <c r="P259" t="str">
        <f t="shared" si="23"/>
        <v>JAVIER ARTURO MIRANDA PEREZPlataforma de soluciones BCPEVALUACIÓN</v>
      </c>
      <c r="Q259" t="str">
        <f>BASE[[#This Row],[NombresCalificado]]&amp;BASE[[#This Row],[TipoEvaluacion]]</f>
        <v>JAVIER ARTURO MIRANDA PEREZEVALUACIÓN</v>
      </c>
      <c r="R259">
        <v>4</v>
      </c>
      <c r="S259" t="s">
        <v>7</v>
      </c>
      <c r="T259" t="s">
        <v>21</v>
      </c>
      <c r="U259" s="20">
        <v>2</v>
      </c>
      <c r="V259" s="20" t="str" cm="1">
        <f t="array" ref="V259">_xlfn.IFS(U259=0,"Prenovato",U259=1,"Novato",U259=2,"Principiante avanzado",U259=3,"Competente",U259=4,"Proficiente",U259=5,"Master")</f>
        <v>Principiante avanzado</v>
      </c>
      <c r="W259" s="20">
        <v>4</v>
      </c>
      <c r="X259" s="20" t="str" cm="1">
        <f t="array" ref="X259">_xlfn.IFS(W259=0,"No evidenciado",W259=1,"Novato",W259=2,"Principiante avanzado",W259=3,"Competente",W259=4,"Proficiente",W259=5,"Master")</f>
        <v>Proficiente</v>
      </c>
      <c r="Y259" s="20">
        <v>3</v>
      </c>
      <c r="Z259" s="20" t="str" cm="1">
        <f t="array" ref="Z259">_xlfn.IFS(Y259=0,"No evidenciado",Y259=1,"Novato",Y259=2,"Principiante avanzado",Y259=3,"Competente",Y259=4,"Proficiente",Y259=5,"Master")</f>
        <v>Competente</v>
      </c>
      <c r="AA259" s="20">
        <v>4</v>
      </c>
      <c r="AB259" s="20" t="str" cm="1">
        <f t="array" ref="AB259">_xlfn.IFS(AA259=0,"No evidenciado",AA259=1,"Novato",AA259=2,"Principiante avanzado",AA259=3,"Competente",AA259=4,"Proficiente",AA259=5,"Master")</f>
        <v>Proficiente</v>
      </c>
      <c r="AC259" s="20">
        <v>2</v>
      </c>
      <c r="AD259" s="20" t="str" cm="1">
        <f t="array" ref="AD259">_xlfn.IFS(AC259=0,"Prenovato",AC259=1,"Novato",AC259=2,"Principiante avanzado",AC259=3,"Competente",AC259=4,"Proficiente",AC259=5,"Master")</f>
        <v>Principiante avanzado</v>
      </c>
      <c r="AE259" s="20" t="str">
        <f t="shared" si="24"/>
        <v>EVALUACIÓN</v>
      </c>
    </row>
    <row r="260" spans="1:31" x14ac:dyDescent="0.25">
      <c r="A260" t="s">
        <v>197</v>
      </c>
      <c r="B260" t="s">
        <v>200</v>
      </c>
      <c r="C260" t="s">
        <v>203</v>
      </c>
      <c r="D260" t="s">
        <v>204</v>
      </c>
      <c r="E260" t="s">
        <v>198</v>
      </c>
      <c r="F260" t="s">
        <v>201</v>
      </c>
      <c r="G260" t="s">
        <v>250</v>
      </c>
      <c r="H260" s="4">
        <v>44811</v>
      </c>
      <c r="I260" s="1">
        <f t="shared" ca="1" si="20"/>
        <v>9</v>
      </c>
      <c r="J260" s="1" t="str">
        <f t="shared" ca="1" si="21"/>
        <v>3. Mayor a 6 meses</v>
      </c>
      <c r="K260" t="str">
        <f t="shared" si="22"/>
        <v>NO</v>
      </c>
      <c r="L260" t="s">
        <v>188</v>
      </c>
      <c r="M260" t="s">
        <v>257</v>
      </c>
      <c r="N260" t="s">
        <v>31</v>
      </c>
      <c r="O260" t="s">
        <v>31</v>
      </c>
      <c r="P260" t="str">
        <f t="shared" si="23"/>
        <v>JAVIER ARTURO MIRANDA PEREZModeladoEVALUACIÓN</v>
      </c>
      <c r="Q260" t="str">
        <f>BASE[[#This Row],[NombresCalificado]]&amp;BASE[[#This Row],[TipoEvaluacion]]</f>
        <v>JAVIER ARTURO MIRANDA PEREZEVALUACIÓN</v>
      </c>
      <c r="R260">
        <v>4</v>
      </c>
      <c r="S260" t="s">
        <v>7</v>
      </c>
      <c r="T260" t="s">
        <v>21</v>
      </c>
      <c r="U260" s="20">
        <v>2</v>
      </c>
      <c r="V260" s="20" t="str" cm="1">
        <f t="array" ref="V260">_xlfn.IFS(U260=0,"Prenovato",U260=1,"Novato",U260=2,"Principiante avanzado",U260=3,"Competente",U260=4,"Proficiente",U260=5,"Master")</f>
        <v>Principiante avanzado</v>
      </c>
      <c r="W260" s="20">
        <v>4</v>
      </c>
      <c r="X260" s="20" t="str" cm="1">
        <f t="array" ref="X260">_xlfn.IFS(W260=0,"No evidenciado",W260=1,"Novato",W260=2,"Principiante avanzado",W260=3,"Competente",W260=4,"Proficiente",W260=5,"Master")</f>
        <v>Proficiente</v>
      </c>
      <c r="Y260" s="20">
        <v>3</v>
      </c>
      <c r="Z260" s="20" t="str" cm="1">
        <f t="array" ref="Z260">_xlfn.IFS(Y260=0,"No evidenciado",Y260=1,"Novato",Y260=2,"Principiante avanzado",Y260=3,"Competente",Y260=4,"Proficiente",Y260=5,"Master")</f>
        <v>Competente</v>
      </c>
      <c r="AA260" s="20">
        <v>4</v>
      </c>
      <c r="AB260" s="20" t="str" cm="1">
        <f t="array" ref="AB260">_xlfn.IFS(AA260=0,"No evidenciado",AA260=1,"Novato",AA260=2,"Principiante avanzado",AA260=3,"Competente",AA260=4,"Proficiente",AA260=5,"Master")</f>
        <v>Proficiente</v>
      </c>
      <c r="AC260" s="20">
        <v>2</v>
      </c>
      <c r="AD260" s="20" t="str" cm="1">
        <f t="array" ref="AD260">_xlfn.IFS(AC260=0,"Prenovato",AC260=1,"Novato",AC260=2,"Principiante avanzado",AC260=3,"Competente",AC260=4,"Proficiente",AC260=5,"Master")</f>
        <v>Principiante avanzado</v>
      </c>
      <c r="AE260" s="20" t="str">
        <f t="shared" si="24"/>
        <v>EVALUACIÓN</v>
      </c>
    </row>
    <row r="261" spans="1:31" x14ac:dyDescent="0.25">
      <c r="A261" t="s">
        <v>197</v>
      </c>
      <c r="B261" t="s">
        <v>200</v>
      </c>
      <c r="C261" t="s">
        <v>203</v>
      </c>
      <c r="D261" t="s">
        <v>204</v>
      </c>
      <c r="E261" t="s">
        <v>198</v>
      </c>
      <c r="F261" t="s">
        <v>201</v>
      </c>
      <c r="G261" t="s">
        <v>250</v>
      </c>
      <c r="H261" s="4">
        <v>44811</v>
      </c>
      <c r="I261" s="1">
        <f t="shared" ca="1" si="20"/>
        <v>9</v>
      </c>
      <c r="J261" s="1" t="str">
        <f t="shared" ca="1" si="21"/>
        <v>3. Mayor a 6 meses</v>
      </c>
      <c r="K261" t="str">
        <f t="shared" si="22"/>
        <v>NO</v>
      </c>
      <c r="L261" t="s">
        <v>188</v>
      </c>
      <c r="M261" t="s">
        <v>255</v>
      </c>
      <c r="N261" t="s">
        <v>190</v>
      </c>
      <c r="O261" t="s">
        <v>191</v>
      </c>
      <c r="P261" t="str">
        <f t="shared" si="23"/>
        <v>JAVIER ARTURO MIRANDA PEREZSoluciones de industriaEVALUACIÓN</v>
      </c>
      <c r="Q261" t="str">
        <f>BASE[[#This Row],[NombresCalificado]]&amp;BASE[[#This Row],[TipoEvaluacion]]</f>
        <v>JAVIER ARTURO MIRANDA PEREZEVALUACIÓN</v>
      </c>
      <c r="R261">
        <v>4</v>
      </c>
      <c r="S261" t="s">
        <v>7</v>
      </c>
      <c r="T261" t="s">
        <v>21</v>
      </c>
      <c r="U261" s="20">
        <v>2</v>
      </c>
      <c r="V261" s="20" t="str" cm="1">
        <f t="array" ref="V261">_xlfn.IFS(U261=0,"Prenovato",U261=1,"Novato",U261=2,"Principiante avanzado",U261=3,"Competente",U261=4,"Proficiente",U261=5,"Master")</f>
        <v>Principiante avanzado</v>
      </c>
      <c r="W261" s="20">
        <v>4</v>
      </c>
      <c r="X261" s="20" t="str" cm="1">
        <f t="array" ref="X261">_xlfn.IFS(W261=0,"No evidenciado",W261=1,"Novato",W261=2,"Principiante avanzado",W261=3,"Competente",W261=4,"Proficiente",W261=5,"Master")</f>
        <v>Proficiente</v>
      </c>
      <c r="Y261" s="20">
        <v>3</v>
      </c>
      <c r="Z261" s="20" t="str" cm="1">
        <f t="array" ref="Z261">_xlfn.IFS(Y261=0,"No evidenciado",Y261=1,"Novato",Y261=2,"Principiante avanzado",Y261=3,"Competente",Y261=4,"Proficiente",Y261=5,"Master")</f>
        <v>Competente</v>
      </c>
      <c r="AA261" s="20">
        <v>4</v>
      </c>
      <c r="AB261" s="20" t="str" cm="1">
        <f t="array" ref="AB261">_xlfn.IFS(AA261=0,"No evidenciado",AA261=1,"Novato",AA261=2,"Principiante avanzado",AA261=3,"Competente",AA261=4,"Proficiente",AA261=5,"Master")</f>
        <v>Proficiente</v>
      </c>
      <c r="AC261" s="20">
        <v>2</v>
      </c>
      <c r="AD261" s="20" t="str" cm="1">
        <f t="array" ref="AD261">_xlfn.IFS(AC261=0,"Prenovato",AC261=1,"Novato",AC261=2,"Principiante avanzado",AC261=3,"Competente",AC261=4,"Proficiente",AC261=5,"Master")</f>
        <v>Principiante avanzado</v>
      </c>
      <c r="AE261" s="20" t="str">
        <f t="shared" si="24"/>
        <v>EVALUACIÓN</v>
      </c>
    </row>
    <row r="262" spans="1:31" x14ac:dyDescent="0.25">
      <c r="A262" t="s">
        <v>197</v>
      </c>
      <c r="B262" t="s">
        <v>200</v>
      </c>
      <c r="C262" t="s">
        <v>203</v>
      </c>
      <c r="D262" t="s">
        <v>204</v>
      </c>
      <c r="E262" t="s">
        <v>198</v>
      </c>
      <c r="F262" t="s">
        <v>201</v>
      </c>
      <c r="G262" t="s">
        <v>250</v>
      </c>
      <c r="H262" s="4">
        <v>44811</v>
      </c>
      <c r="I262" s="1">
        <f t="shared" ca="1" si="20"/>
        <v>9</v>
      </c>
      <c r="J262" s="1" t="str">
        <f t="shared" ca="1" si="21"/>
        <v>3. Mayor a 6 meses</v>
      </c>
      <c r="K262" t="str">
        <f t="shared" si="22"/>
        <v>NO</v>
      </c>
      <c r="L262" t="s">
        <v>188</v>
      </c>
      <c r="M262" t="s">
        <v>256</v>
      </c>
      <c r="N262" t="s">
        <v>191</v>
      </c>
      <c r="O262" t="s">
        <v>191</v>
      </c>
      <c r="P262" t="str">
        <f t="shared" si="23"/>
        <v>JAVIER ARTURO MIRANDA PEREZPatrones de arquitectura tecnológicaEVALUACIÓN</v>
      </c>
      <c r="Q262" t="str">
        <f>BASE[[#This Row],[NombresCalificado]]&amp;BASE[[#This Row],[TipoEvaluacion]]</f>
        <v>JAVIER ARTURO MIRANDA PEREZEVALUACIÓN</v>
      </c>
      <c r="R262">
        <v>4</v>
      </c>
      <c r="S262" t="s">
        <v>7</v>
      </c>
      <c r="T262" t="s">
        <v>21</v>
      </c>
      <c r="U262" s="20">
        <v>2</v>
      </c>
      <c r="V262" s="20" t="str" cm="1">
        <f t="array" ref="V262">_xlfn.IFS(U262=0,"Prenovato",U262=1,"Novato",U262=2,"Principiante avanzado",U262=3,"Competente",U262=4,"Proficiente",U262=5,"Master")</f>
        <v>Principiante avanzado</v>
      </c>
      <c r="W262" s="20">
        <v>4</v>
      </c>
      <c r="X262" s="20" t="str" cm="1">
        <f t="array" ref="X262">_xlfn.IFS(W262=0,"No evidenciado",W262=1,"Novato",W262=2,"Principiante avanzado",W262=3,"Competente",W262=4,"Proficiente",W262=5,"Master")</f>
        <v>Proficiente</v>
      </c>
      <c r="Y262" s="20">
        <v>3</v>
      </c>
      <c r="Z262" s="20" t="str" cm="1">
        <f t="array" ref="Z262">_xlfn.IFS(Y262=0,"No evidenciado",Y262=1,"Novato",Y262=2,"Principiante avanzado",Y262=3,"Competente",Y262=4,"Proficiente",Y262=5,"Master")</f>
        <v>Competente</v>
      </c>
      <c r="AA262" s="20">
        <v>4</v>
      </c>
      <c r="AB262" s="20" t="str" cm="1">
        <f t="array" ref="AB262">_xlfn.IFS(AA262=0,"No evidenciado",AA262=1,"Novato",AA262=2,"Principiante avanzado",AA262=3,"Competente",AA262=4,"Proficiente",AA262=5,"Master")</f>
        <v>Proficiente</v>
      </c>
      <c r="AC262" s="20">
        <v>2</v>
      </c>
      <c r="AD262" s="20" t="str" cm="1">
        <f t="array" ref="AD262">_xlfn.IFS(AC262=0,"Prenovato",AC262=1,"Novato",AC262=2,"Principiante avanzado",AC262=3,"Competente",AC262=4,"Proficiente",AC262=5,"Master")</f>
        <v>Principiante avanzado</v>
      </c>
      <c r="AE262" s="20" t="str">
        <f t="shared" si="24"/>
        <v>EVALUACIÓN</v>
      </c>
    </row>
    <row r="263" spans="1:31" x14ac:dyDescent="0.25">
      <c r="A263" t="s">
        <v>197</v>
      </c>
      <c r="B263" t="s">
        <v>200</v>
      </c>
      <c r="C263" t="s">
        <v>203</v>
      </c>
      <c r="D263" t="s">
        <v>204</v>
      </c>
      <c r="E263" t="s">
        <v>198</v>
      </c>
      <c r="F263" t="s">
        <v>201</v>
      </c>
      <c r="G263" t="s">
        <v>250</v>
      </c>
      <c r="H263" s="4">
        <v>44811</v>
      </c>
      <c r="I263" s="1">
        <f t="shared" ca="1" si="20"/>
        <v>9</v>
      </c>
      <c r="J263" s="1" t="str">
        <f t="shared" ca="1" si="21"/>
        <v>3. Mayor a 6 meses</v>
      </c>
      <c r="K263" t="str">
        <f t="shared" si="22"/>
        <v>NO</v>
      </c>
      <c r="L263" t="s">
        <v>188</v>
      </c>
      <c r="M263" t="s">
        <v>254</v>
      </c>
      <c r="N263" t="s">
        <v>31</v>
      </c>
      <c r="O263" t="s">
        <v>31</v>
      </c>
      <c r="P263" t="str">
        <f t="shared" si="23"/>
        <v>JAVIER ARTURO MIRANDA PEREZModelos BancariosEVALUACIÓN</v>
      </c>
      <c r="Q263" t="str">
        <f>BASE[[#This Row],[NombresCalificado]]&amp;BASE[[#This Row],[TipoEvaluacion]]</f>
        <v>JAVIER ARTURO MIRANDA PEREZEVALUACIÓN</v>
      </c>
      <c r="R263">
        <v>3</v>
      </c>
      <c r="S263" t="s">
        <v>5</v>
      </c>
      <c r="T263" t="s">
        <v>21</v>
      </c>
      <c r="U263" s="20">
        <v>2</v>
      </c>
      <c r="V263" s="20" t="str" cm="1">
        <f t="array" ref="V263">_xlfn.IFS(U263=0,"Prenovato",U263=1,"Novato",U263=2,"Principiante avanzado",U263=3,"Competente",U263=4,"Proficiente",U263=5,"Master")</f>
        <v>Principiante avanzado</v>
      </c>
      <c r="W263" s="20">
        <v>4</v>
      </c>
      <c r="X263" s="20" t="str" cm="1">
        <f t="array" ref="X263">_xlfn.IFS(W263=0,"No evidenciado",W263=1,"Novato",W263=2,"Principiante avanzado",W263=3,"Competente",W263=4,"Proficiente",W263=5,"Master")</f>
        <v>Proficiente</v>
      </c>
      <c r="Y263" s="20">
        <v>3</v>
      </c>
      <c r="Z263" s="20" t="str" cm="1">
        <f t="array" ref="Z263">_xlfn.IFS(Y263=0,"No evidenciado",Y263=1,"Novato",Y263=2,"Principiante avanzado",Y263=3,"Competente",Y263=4,"Proficiente",Y263=5,"Master")</f>
        <v>Competente</v>
      </c>
      <c r="AA263" s="20">
        <v>4</v>
      </c>
      <c r="AB263" s="20" t="str" cm="1">
        <f t="array" ref="AB263">_xlfn.IFS(AA263=0,"No evidenciado",AA263=1,"Novato",AA263=2,"Principiante avanzado",AA263=3,"Competente",AA263=4,"Proficiente",AA263=5,"Master")</f>
        <v>Proficiente</v>
      </c>
      <c r="AC263" s="20">
        <v>2</v>
      </c>
      <c r="AD263" s="20" t="str" cm="1">
        <f t="array" ref="AD263">_xlfn.IFS(AC263=0,"Prenovato",AC263=1,"Novato",AC263=2,"Principiante avanzado",AC263=3,"Competente",AC263=4,"Proficiente",AC263=5,"Master")</f>
        <v>Principiante avanzado</v>
      </c>
      <c r="AE263" s="20" t="str">
        <f t="shared" si="24"/>
        <v>EVALUACIÓN</v>
      </c>
    </row>
    <row r="264" spans="1:31" x14ac:dyDescent="0.25">
      <c r="A264" t="s">
        <v>197</v>
      </c>
      <c r="B264" t="s">
        <v>200</v>
      </c>
      <c r="C264" t="s">
        <v>203</v>
      </c>
      <c r="D264" t="s">
        <v>204</v>
      </c>
      <c r="E264" t="s">
        <v>198</v>
      </c>
      <c r="F264" t="s">
        <v>201</v>
      </c>
      <c r="G264" t="s">
        <v>250</v>
      </c>
      <c r="H264" s="4">
        <v>44811</v>
      </c>
      <c r="I264" s="1">
        <f t="shared" ca="1" si="20"/>
        <v>9</v>
      </c>
      <c r="J264" s="1" t="str">
        <f t="shared" ca="1" si="21"/>
        <v>3. Mayor a 6 meses</v>
      </c>
      <c r="K264" t="str">
        <f t="shared" si="22"/>
        <v>NO</v>
      </c>
      <c r="L264" t="s">
        <v>188</v>
      </c>
      <c r="M264" t="s">
        <v>263</v>
      </c>
      <c r="N264" t="s">
        <v>191</v>
      </c>
      <c r="O264" t="s">
        <v>191</v>
      </c>
      <c r="P264" t="str">
        <f t="shared" si="23"/>
        <v>JAVIER ARTURO MIRANDA PEREZGestión de cambiosEVALUACIÓN</v>
      </c>
      <c r="Q264" t="str">
        <f>BASE[[#This Row],[NombresCalificado]]&amp;BASE[[#This Row],[TipoEvaluacion]]</f>
        <v>JAVIER ARTURO MIRANDA PEREZEVALUACIÓN</v>
      </c>
      <c r="R264">
        <v>3</v>
      </c>
      <c r="S264" t="s">
        <v>5</v>
      </c>
      <c r="T264" t="s">
        <v>21</v>
      </c>
      <c r="U264" s="20">
        <v>2</v>
      </c>
      <c r="V264" s="20" t="str" cm="1">
        <f t="array" ref="V264">_xlfn.IFS(U264=0,"Prenovato",U264=1,"Novato",U264=2,"Principiante avanzado",U264=3,"Competente",U264=4,"Proficiente",U264=5,"Master")</f>
        <v>Principiante avanzado</v>
      </c>
      <c r="W264" s="20">
        <v>4</v>
      </c>
      <c r="X264" s="20" t="str" cm="1">
        <f t="array" ref="X264">_xlfn.IFS(W264=0,"No evidenciado",W264=1,"Novato",W264=2,"Principiante avanzado",W264=3,"Competente",W264=4,"Proficiente",W264=5,"Master")</f>
        <v>Proficiente</v>
      </c>
      <c r="Y264" s="20">
        <v>3</v>
      </c>
      <c r="Z264" s="20" t="str" cm="1">
        <f t="array" ref="Z264">_xlfn.IFS(Y264=0,"No evidenciado",Y264=1,"Novato",Y264=2,"Principiante avanzado",Y264=3,"Competente",Y264=4,"Proficiente",Y264=5,"Master")</f>
        <v>Competente</v>
      </c>
      <c r="AA264" s="20">
        <v>4</v>
      </c>
      <c r="AB264" s="20" t="str" cm="1">
        <f t="array" ref="AB264">_xlfn.IFS(AA264=0,"No evidenciado",AA264=1,"Novato",AA264=2,"Principiante avanzado",AA264=3,"Competente",AA264=4,"Proficiente",AA264=5,"Master")</f>
        <v>Proficiente</v>
      </c>
      <c r="AC264" s="20">
        <v>2</v>
      </c>
      <c r="AD264" s="20" t="str" cm="1">
        <f t="array" ref="AD264">_xlfn.IFS(AC264=0,"Prenovato",AC264=1,"Novato",AC264=2,"Principiante avanzado",AC264=3,"Competente",AC264=4,"Proficiente",AC264=5,"Master")</f>
        <v>Principiante avanzado</v>
      </c>
      <c r="AE264" s="20" t="str">
        <f t="shared" si="24"/>
        <v>EVALUACIÓN</v>
      </c>
    </row>
    <row r="265" spans="1:31" x14ac:dyDescent="0.25">
      <c r="A265" t="s">
        <v>197</v>
      </c>
      <c r="B265" t="s">
        <v>200</v>
      </c>
      <c r="C265" t="s">
        <v>203</v>
      </c>
      <c r="D265" t="s">
        <v>204</v>
      </c>
      <c r="E265" t="s">
        <v>198</v>
      </c>
      <c r="F265" t="s">
        <v>201</v>
      </c>
      <c r="G265" t="s">
        <v>250</v>
      </c>
      <c r="H265" s="4">
        <v>44811</v>
      </c>
      <c r="I265" s="1">
        <f t="shared" ca="1" si="20"/>
        <v>9</v>
      </c>
      <c r="J265" s="1" t="str">
        <f t="shared" ca="1" si="21"/>
        <v>3. Mayor a 6 meses</v>
      </c>
      <c r="K265" t="str">
        <f t="shared" si="22"/>
        <v>NO</v>
      </c>
      <c r="L265" t="s">
        <v>188</v>
      </c>
      <c r="M265" t="s">
        <v>266</v>
      </c>
      <c r="N265" t="s">
        <v>31</v>
      </c>
      <c r="O265" t="s">
        <v>31</v>
      </c>
      <c r="P265" t="str">
        <f t="shared" si="23"/>
        <v>JAVIER ARTURO MIRANDA PEREZInnovaciónEVALUACIÓN</v>
      </c>
      <c r="Q265" t="str">
        <f>BASE[[#This Row],[NombresCalificado]]&amp;BASE[[#This Row],[TipoEvaluacion]]</f>
        <v>JAVIER ARTURO MIRANDA PEREZEVALUACIÓN</v>
      </c>
      <c r="R265">
        <v>2</v>
      </c>
      <c r="S265" t="s">
        <v>4</v>
      </c>
      <c r="T265" t="s">
        <v>21</v>
      </c>
      <c r="U265" s="20">
        <v>2</v>
      </c>
      <c r="V265" s="20" t="str" cm="1">
        <f t="array" ref="V265">_xlfn.IFS(U265=0,"Prenovato",U265=1,"Novato",U265=2,"Principiante avanzado",U265=3,"Competente",U265=4,"Proficiente",U265=5,"Master")</f>
        <v>Principiante avanzado</v>
      </c>
      <c r="W265" s="20">
        <v>4</v>
      </c>
      <c r="X265" s="20" t="str" cm="1">
        <f t="array" ref="X265">_xlfn.IFS(W265=0,"No evidenciado",W265=1,"Novato",W265=2,"Principiante avanzado",W265=3,"Competente",W265=4,"Proficiente",W265=5,"Master")</f>
        <v>Proficiente</v>
      </c>
      <c r="Y265" s="20">
        <v>3</v>
      </c>
      <c r="Z265" s="20" t="str" cm="1">
        <f t="array" ref="Z265">_xlfn.IFS(Y265=0,"No evidenciado",Y265=1,"Novato",Y265=2,"Principiante avanzado",Y265=3,"Competente",Y265=4,"Proficiente",Y265=5,"Master")</f>
        <v>Competente</v>
      </c>
      <c r="AA265" s="20">
        <v>4</v>
      </c>
      <c r="AB265" s="20" t="str" cm="1">
        <f t="array" ref="AB265">_xlfn.IFS(AA265=0,"No evidenciado",AA265=1,"Novato",AA265=2,"Principiante avanzado",AA265=3,"Competente",AA265=4,"Proficiente",AA265=5,"Master")</f>
        <v>Proficiente</v>
      </c>
      <c r="AC265" s="20">
        <v>2</v>
      </c>
      <c r="AD265" s="20" t="str" cm="1">
        <f t="array" ref="AD265">_xlfn.IFS(AC265=0,"Prenovato",AC265=1,"Novato",AC265=2,"Principiante avanzado",AC265=3,"Competente",AC265=4,"Proficiente",AC265=5,"Master")</f>
        <v>Principiante avanzado</v>
      </c>
      <c r="AE265" s="20" t="str">
        <f t="shared" si="24"/>
        <v>EVALUACIÓN</v>
      </c>
    </row>
    <row r="266" spans="1:31" x14ac:dyDescent="0.25">
      <c r="A266" t="s">
        <v>197</v>
      </c>
      <c r="B266" t="s">
        <v>200</v>
      </c>
      <c r="C266" t="s">
        <v>203</v>
      </c>
      <c r="D266" t="s">
        <v>204</v>
      </c>
      <c r="E266" t="s">
        <v>198</v>
      </c>
      <c r="F266" t="s">
        <v>201</v>
      </c>
      <c r="G266" t="s">
        <v>250</v>
      </c>
      <c r="H266" s="4">
        <v>44811</v>
      </c>
      <c r="I266" s="1">
        <f t="shared" ca="1" si="20"/>
        <v>9</v>
      </c>
      <c r="J266" s="1" t="str">
        <f t="shared" ca="1" si="21"/>
        <v>3. Mayor a 6 meses</v>
      </c>
      <c r="K266" t="str">
        <f t="shared" si="22"/>
        <v>NO</v>
      </c>
      <c r="L266" t="s">
        <v>188</v>
      </c>
      <c r="M266" t="s">
        <v>268</v>
      </c>
      <c r="N266" t="s">
        <v>190</v>
      </c>
      <c r="O266" t="s">
        <v>191</v>
      </c>
      <c r="P266" t="str">
        <f t="shared" si="23"/>
        <v>JAVIER ARTURO MIRANDA PEREZCaptura de valorEVALUACIÓN</v>
      </c>
      <c r="Q266" t="str">
        <f>BASE[[#This Row],[NombresCalificado]]&amp;BASE[[#This Row],[TipoEvaluacion]]</f>
        <v>JAVIER ARTURO MIRANDA PEREZEVALUACIÓN</v>
      </c>
      <c r="R266">
        <v>2</v>
      </c>
      <c r="S266" t="s">
        <v>4</v>
      </c>
      <c r="T266" t="s">
        <v>21</v>
      </c>
      <c r="U266" s="20">
        <v>2</v>
      </c>
      <c r="V266" s="20" t="str" cm="1">
        <f t="array" ref="V266">_xlfn.IFS(U266=0,"Prenovato",U266=1,"Novato",U266=2,"Principiante avanzado",U266=3,"Competente",U266=4,"Proficiente",U266=5,"Master")</f>
        <v>Principiante avanzado</v>
      </c>
      <c r="W266" s="20">
        <v>4</v>
      </c>
      <c r="X266" s="20" t="str" cm="1">
        <f t="array" ref="X266">_xlfn.IFS(W266=0,"No evidenciado",W266=1,"Novato",W266=2,"Principiante avanzado",W266=3,"Competente",W266=4,"Proficiente",W266=5,"Master")</f>
        <v>Proficiente</v>
      </c>
      <c r="Y266" s="20">
        <v>3</v>
      </c>
      <c r="Z266" s="20" t="str" cm="1">
        <f t="array" ref="Z266">_xlfn.IFS(Y266=0,"No evidenciado",Y266=1,"Novato",Y266=2,"Principiante avanzado",Y266=3,"Competente",Y266=4,"Proficiente",Y266=5,"Master")</f>
        <v>Competente</v>
      </c>
      <c r="AA266" s="20">
        <v>4</v>
      </c>
      <c r="AB266" s="20" t="str" cm="1">
        <f t="array" ref="AB266">_xlfn.IFS(AA266=0,"No evidenciado",AA266=1,"Novato",AA266=2,"Principiante avanzado",AA266=3,"Competente",AA266=4,"Proficiente",AA266=5,"Master")</f>
        <v>Proficiente</v>
      </c>
      <c r="AC266" s="20">
        <v>2</v>
      </c>
      <c r="AD266" s="20" t="str" cm="1">
        <f t="array" ref="AD266">_xlfn.IFS(AC266=0,"Prenovato",AC266=1,"Novato",AC266=2,"Principiante avanzado",AC266=3,"Competente",AC266=4,"Proficiente",AC266=5,"Master")</f>
        <v>Principiante avanzado</v>
      </c>
      <c r="AE266" s="20" t="str">
        <f t="shared" si="24"/>
        <v>EVALUACIÓN</v>
      </c>
    </row>
    <row r="267" spans="1:31" x14ac:dyDescent="0.25">
      <c r="A267" t="s">
        <v>197</v>
      </c>
      <c r="B267" t="s">
        <v>200</v>
      </c>
      <c r="C267" t="s">
        <v>203</v>
      </c>
      <c r="D267" t="s">
        <v>204</v>
      </c>
      <c r="E267" t="s">
        <v>198</v>
      </c>
      <c r="F267" t="s">
        <v>201</v>
      </c>
      <c r="G267" t="s">
        <v>250</v>
      </c>
      <c r="H267" s="4">
        <v>44811</v>
      </c>
      <c r="I267" s="1">
        <f t="shared" ca="1" si="20"/>
        <v>9</v>
      </c>
      <c r="J267" s="1" t="str">
        <f t="shared" ca="1" si="21"/>
        <v>3. Mayor a 6 meses</v>
      </c>
      <c r="K267" t="str">
        <f t="shared" si="22"/>
        <v>NO</v>
      </c>
      <c r="L267" t="s">
        <v>188</v>
      </c>
      <c r="M267" t="s">
        <v>264</v>
      </c>
      <c r="N267" t="s">
        <v>190</v>
      </c>
      <c r="O267" t="s">
        <v>191</v>
      </c>
      <c r="P267" t="str">
        <f t="shared" si="23"/>
        <v>JAVIER ARTURO MIRANDA PEREZCustomer ExperienceEVALUACIÓN</v>
      </c>
      <c r="Q267" t="str">
        <f>BASE[[#This Row],[NombresCalificado]]&amp;BASE[[#This Row],[TipoEvaluacion]]</f>
        <v>JAVIER ARTURO MIRANDA PEREZEVALUACIÓN</v>
      </c>
      <c r="R267">
        <v>3</v>
      </c>
      <c r="S267" t="s">
        <v>5</v>
      </c>
      <c r="T267" t="s">
        <v>21</v>
      </c>
      <c r="U267" s="20">
        <v>2</v>
      </c>
      <c r="V267" s="20" t="str" cm="1">
        <f t="array" ref="V267">_xlfn.IFS(U267=0,"Prenovato",U267=1,"Novato",U267=2,"Principiante avanzado",U267=3,"Competente",U267=4,"Proficiente",U267=5,"Master")</f>
        <v>Principiante avanzado</v>
      </c>
      <c r="W267" s="20">
        <v>4</v>
      </c>
      <c r="X267" s="20" t="str" cm="1">
        <f t="array" ref="X267">_xlfn.IFS(W267=0,"No evidenciado",W267=1,"Novato",W267=2,"Principiante avanzado",W267=3,"Competente",W267=4,"Proficiente",W267=5,"Master")</f>
        <v>Proficiente</v>
      </c>
      <c r="Y267" s="20">
        <v>3</v>
      </c>
      <c r="Z267" s="20" t="str" cm="1">
        <f t="array" ref="Z267">_xlfn.IFS(Y267=0,"No evidenciado",Y267=1,"Novato",Y267=2,"Principiante avanzado",Y267=3,"Competente",Y267=4,"Proficiente",Y267=5,"Master")</f>
        <v>Competente</v>
      </c>
      <c r="AA267" s="20">
        <v>4</v>
      </c>
      <c r="AB267" s="20" t="str" cm="1">
        <f t="array" ref="AB267">_xlfn.IFS(AA267=0,"No evidenciado",AA267=1,"Novato",AA267=2,"Principiante avanzado",AA267=3,"Competente",AA267=4,"Proficiente",AA267=5,"Master")</f>
        <v>Proficiente</v>
      </c>
      <c r="AC267" s="20">
        <v>2</v>
      </c>
      <c r="AD267" s="20" t="str" cm="1">
        <f t="array" ref="AD267">_xlfn.IFS(AC267=0,"Prenovato",AC267=1,"Novato",AC267=2,"Principiante avanzado",AC267=3,"Competente",AC267=4,"Proficiente",AC267=5,"Master")</f>
        <v>Principiante avanzado</v>
      </c>
      <c r="AE267" s="20" t="str">
        <f t="shared" si="24"/>
        <v>EVALUACIÓN</v>
      </c>
    </row>
    <row r="268" spans="1:31" x14ac:dyDescent="0.25">
      <c r="A268" t="s">
        <v>197</v>
      </c>
      <c r="B268" t="s">
        <v>200</v>
      </c>
      <c r="C268" t="s">
        <v>203</v>
      </c>
      <c r="D268" t="s">
        <v>204</v>
      </c>
      <c r="E268" t="s">
        <v>198</v>
      </c>
      <c r="F268" t="s">
        <v>201</v>
      </c>
      <c r="G268" t="s">
        <v>250</v>
      </c>
      <c r="H268" s="4">
        <v>44811</v>
      </c>
      <c r="I268" s="1">
        <f t="shared" ca="1" si="20"/>
        <v>9</v>
      </c>
      <c r="J268" s="1" t="str">
        <f t="shared" ca="1" si="21"/>
        <v>3. Mayor a 6 meses</v>
      </c>
      <c r="K268" t="str">
        <f t="shared" si="22"/>
        <v>NO</v>
      </c>
      <c r="L268" t="s">
        <v>188</v>
      </c>
      <c r="M268" t="s">
        <v>265</v>
      </c>
      <c r="N268" t="s">
        <v>191</v>
      </c>
      <c r="O268" t="s">
        <v>191</v>
      </c>
      <c r="P268" t="str">
        <f t="shared" si="23"/>
        <v>JAVIER ARTURO MIRANDA PEREZPrincipios de seguridadEVALUACIÓN</v>
      </c>
      <c r="Q268" t="str">
        <f>BASE[[#This Row],[NombresCalificado]]&amp;BASE[[#This Row],[TipoEvaluacion]]</f>
        <v>JAVIER ARTURO MIRANDA PEREZEVALUACIÓN</v>
      </c>
      <c r="R268">
        <v>3</v>
      </c>
      <c r="S268" t="s">
        <v>5</v>
      </c>
      <c r="T268" t="s">
        <v>21</v>
      </c>
      <c r="U268" s="20">
        <v>2</v>
      </c>
      <c r="V268" s="20" t="str" cm="1">
        <f t="array" ref="V268">_xlfn.IFS(U268=0,"Prenovato",U268=1,"Novato",U268=2,"Principiante avanzado",U268=3,"Competente",U268=4,"Proficiente",U268=5,"Master")</f>
        <v>Principiante avanzado</v>
      </c>
      <c r="W268" s="20">
        <v>4</v>
      </c>
      <c r="X268" s="20" t="str" cm="1">
        <f t="array" ref="X268">_xlfn.IFS(W268=0,"No evidenciado",W268=1,"Novato",W268=2,"Principiante avanzado",W268=3,"Competente",W268=4,"Proficiente",W268=5,"Master")</f>
        <v>Proficiente</v>
      </c>
      <c r="Y268" s="20">
        <v>3</v>
      </c>
      <c r="Z268" s="20" t="str" cm="1">
        <f t="array" ref="Z268">_xlfn.IFS(Y268=0,"No evidenciado",Y268=1,"Novato",Y268=2,"Principiante avanzado",Y268=3,"Competente",Y268=4,"Proficiente",Y268=5,"Master")</f>
        <v>Competente</v>
      </c>
      <c r="AA268" s="20">
        <v>4</v>
      </c>
      <c r="AB268" s="20" t="str" cm="1">
        <f t="array" ref="AB268">_xlfn.IFS(AA268=0,"No evidenciado",AA268=1,"Novato",AA268=2,"Principiante avanzado",AA268=3,"Competente",AA268=4,"Proficiente",AA268=5,"Master")</f>
        <v>Proficiente</v>
      </c>
      <c r="AC268" s="20">
        <v>2</v>
      </c>
      <c r="AD268" s="20" t="str" cm="1">
        <f t="array" ref="AD268">_xlfn.IFS(AC268=0,"Prenovato",AC268=1,"Novato",AC268=2,"Principiante avanzado",AC268=3,"Competente",AC268=4,"Proficiente",AC268=5,"Master")</f>
        <v>Principiante avanzado</v>
      </c>
      <c r="AE268" s="20" t="str">
        <f t="shared" si="24"/>
        <v>EVALUACIÓN</v>
      </c>
    </row>
    <row r="269" spans="1:31" x14ac:dyDescent="0.25">
      <c r="A269" t="s">
        <v>197</v>
      </c>
      <c r="B269" t="s">
        <v>200</v>
      </c>
      <c r="C269" t="s">
        <v>203</v>
      </c>
      <c r="D269" t="s">
        <v>204</v>
      </c>
      <c r="E269" t="s">
        <v>198</v>
      </c>
      <c r="F269" t="s">
        <v>201</v>
      </c>
      <c r="G269" t="s">
        <v>250</v>
      </c>
      <c r="H269" s="4">
        <v>44811</v>
      </c>
      <c r="I269" s="1">
        <f t="shared" ca="1" si="20"/>
        <v>9</v>
      </c>
      <c r="J269" s="1" t="str">
        <f t="shared" ca="1" si="21"/>
        <v>3. Mayor a 6 meses</v>
      </c>
      <c r="K269" t="str">
        <f t="shared" si="22"/>
        <v>NO</v>
      </c>
      <c r="L269" t="s">
        <v>188</v>
      </c>
      <c r="M269" t="s">
        <v>262</v>
      </c>
      <c r="N269" t="s">
        <v>191</v>
      </c>
      <c r="O269" t="s">
        <v>191</v>
      </c>
      <c r="P269" t="str">
        <f t="shared" si="23"/>
        <v>JAVIER ARTURO MIRANDA PEREZComplianceEVALUACIÓN</v>
      </c>
      <c r="Q269" t="str">
        <f>BASE[[#This Row],[NombresCalificado]]&amp;BASE[[#This Row],[TipoEvaluacion]]</f>
        <v>JAVIER ARTURO MIRANDA PEREZEVALUACIÓN</v>
      </c>
      <c r="R269">
        <v>3</v>
      </c>
      <c r="S269" t="s">
        <v>5</v>
      </c>
      <c r="T269" t="s">
        <v>21</v>
      </c>
      <c r="U269" s="20">
        <v>2</v>
      </c>
      <c r="V269" s="20" t="str" cm="1">
        <f t="array" ref="V269">_xlfn.IFS(U269=0,"Prenovato",U269=1,"Novato",U269=2,"Principiante avanzado",U269=3,"Competente",U269=4,"Proficiente",U269=5,"Master")</f>
        <v>Principiante avanzado</v>
      </c>
      <c r="W269" s="20">
        <v>4</v>
      </c>
      <c r="X269" s="20" t="str" cm="1">
        <f t="array" ref="X269">_xlfn.IFS(W269=0,"No evidenciado",W269=1,"Novato",W269=2,"Principiante avanzado",W269=3,"Competente",W269=4,"Proficiente",W269=5,"Master")</f>
        <v>Proficiente</v>
      </c>
      <c r="Y269" s="20">
        <v>3</v>
      </c>
      <c r="Z269" s="20" t="str" cm="1">
        <f t="array" ref="Z269">_xlfn.IFS(Y269=0,"No evidenciado",Y269=1,"Novato",Y269=2,"Principiante avanzado",Y269=3,"Competente",Y269=4,"Proficiente",Y269=5,"Master")</f>
        <v>Competente</v>
      </c>
      <c r="AA269" s="20">
        <v>4</v>
      </c>
      <c r="AB269" s="20" t="str" cm="1">
        <f t="array" ref="AB269">_xlfn.IFS(AA269=0,"No evidenciado",AA269=1,"Novato",AA269=2,"Principiante avanzado",AA269=3,"Competente",AA269=4,"Proficiente",AA269=5,"Master")</f>
        <v>Proficiente</v>
      </c>
      <c r="AC269" s="20">
        <v>2</v>
      </c>
      <c r="AD269" s="20" t="str" cm="1">
        <f t="array" ref="AD269">_xlfn.IFS(AC269=0,"Prenovato",AC269=1,"Novato",AC269=2,"Principiante avanzado",AC269=3,"Competente",AC269=4,"Proficiente",AC269=5,"Master")</f>
        <v>Principiante avanzado</v>
      </c>
      <c r="AE269" s="20" t="str">
        <f t="shared" si="24"/>
        <v>EVALUACIÓN</v>
      </c>
    </row>
    <row r="270" spans="1:31" x14ac:dyDescent="0.25">
      <c r="A270" t="s">
        <v>197</v>
      </c>
      <c r="B270" t="s">
        <v>200</v>
      </c>
      <c r="C270" t="s">
        <v>203</v>
      </c>
      <c r="D270" t="s">
        <v>204</v>
      </c>
      <c r="E270" t="s">
        <v>198</v>
      </c>
      <c r="F270" t="s">
        <v>201</v>
      </c>
      <c r="G270" t="s">
        <v>250</v>
      </c>
      <c r="H270" s="4">
        <v>44811</v>
      </c>
      <c r="I270" s="1">
        <f t="shared" ref="I270:I290" ca="1" si="25">DATEDIF(H270,TODAY(),"m")</f>
        <v>9</v>
      </c>
      <c r="J270" s="1" t="str">
        <f t="shared" ref="J270:J290" ca="1" si="26">IF(I270&lt;=3,"1. Menor o igual a 3 meses",IF(I270&lt;=6,"2. Entre 4 - 6 meses","3. Mayor a 6 meses"))</f>
        <v>3. Mayor a 6 meses</v>
      </c>
      <c r="K270" t="str">
        <f t="shared" ref="K270:K290" si="27">IF(COUNTIFS($E$2:$E$290,E270,$O$2:$O$290,"PRINCIPAL",$R$2:$R$290,0)&gt;0,"SI","NO")</f>
        <v>NO</v>
      </c>
      <c r="L270" t="s">
        <v>188</v>
      </c>
      <c r="M270" t="s">
        <v>267</v>
      </c>
      <c r="N270" t="s">
        <v>190</v>
      </c>
      <c r="O270" t="s">
        <v>191</v>
      </c>
      <c r="P270" t="str">
        <f t="shared" ref="P270:P290" si="28">F270&amp;M270&amp;AE270</f>
        <v>JAVIER ARTURO MIRANDA PEREZStory TellingEVALUACIÓN</v>
      </c>
      <c r="Q270" t="str">
        <f>BASE[[#This Row],[NombresCalificado]]&amp;BASE[[#This Row],[TipoEvaluacion]]</f>
        <v>JAVIER ARTURO MIRANDA PEREZEVALUACIÓN</v>
      </c>
      <c r="R270">
        <v>3</v>
      </c>
      <c r="S270" t="s">
        <v>5</v>
      </c>
      <c r="T270" t="s">
        <v>21</v>
      </c>
      <c r="U270" s="20">
        <v>2</v>
      </c>
      <c r="V270" s="20" t="str" cm="1">
        <f t="array" ref="V270">_xlfn.IFS(U270=0,"Prenovato",U270=1,"Novato",U270=2,"Principiante avanzado",U270=3,"Competente",U270=4,"Proficiente",U270=5,"Master")</f>
        <v>Principiante avanzado</v>
      </c>
      <c r="W270" s="20">
        <v>4</v>
      </c>
      <c r="X270" s="20" t="str" cm="1">
        <f t="array" ref="X270">_xlfn.IFS(W270=0,"No evidenciado",W270=1,"Novato",W270=2,"Principiante avanzado",W270=3,"Competente",W270=4,"Proficiente",W270=5,"Master")</f>
        <v>Proficiente</v>
      </c>
      <c r="Y270" s="20">
        <v>3</v>
      </c>
      <c r="Z270" s="20" t="str" cm="1">
        <f t="array" ref="Z270">_xlfn.IFS(Y270=0,"No evidenciado",Y270=1,"Novato",Y270=2,"Principiante avanzado",Y270=3,"Competente",Y270=4,"Proficiente",Y270=5,"Master")</f>
        <v>Competente</v>
      </c>
      <c r="AA270" s="20">
        <v>4</v>
      </c>
      <c r="AB270" s="20" t="str" cm="1">
        <f t="array" ref="AB270">_xlfn.IFS(AA270=0,"No evidenciado",AA270=1,"Novato",AA270=2,"Principiante avanzado",AA270=3,"Competente",AA270=4,"Proficiente",AA270=5,"Master")</f>
        <v>Proficiente</v>
      </c>
      <c r="AC270" s="20">
        <v>2</v>
      </c>
      <c r="AD270" s="20" t="str" cm="1">
        <f t="array" ref="AD270">_xlfn.IFS(AC270=0,"Prenovato",AC270=1,"Novato",AC270=2,"Principiante avanzado",AC270=3,"Competente",AC270=4,"Proficiente",AC270=5,"Master")</f>
        <v>Principiante avanzado</v>
      </c>
      <c r="AE270" s="20" t="str">
        <f t="shared" ref="AE270:AE290" si="29">IF(A270&lt;&gt;E270,"EVALUACIÓN","AUTOEVALUACIÓN")</f>
        <v>EVALUACIÓN</v>
      </c>
    </row>
    <row r="271" spans="1:31" x14ac:dyDescent="0.25">
      <c r="A271" t="s">
        <v>197</v>
      </c>
      <c r="B271" t="s">
        <v>200</v>
      </c>
      <c r="C271" t="s">
        <v>203</v>
      </c>
      <c r="D271" t="s">
        <v>204</v>
      </c>
      <c r="E271" t="s">
        <v>198</v>
      </c>
      <c r="F271" t="s">
        <v>201</v>
      </c>
      <c r="G271" t="s">
        <v>250</v>
      </c>
      <c r="H271" s="4">
        <v>44811</v>
      </c>
      <c r="I271" s="1">
        <f t="shared" ca="1" si="25"/>
        <v>9</v>
      </c>
      <c r="J271" s="1" t="str">
        <f t="shared" ca="1" si="26"/>
        <v>3. Mayor a 6 meses</v>
      </c>
      <c r="K271" t="str">
        <f t="shared" si="27"/>
        <v>NO</v>
      </c>
      <c r="L271" t="s">
        <v>188</v>
      </c>
      <c r="M271" t="s">
        <v>261</v>
      </c>
      <c r="N271" t="s">
        <v>31</v>
      </c>
      <c r="O271" t="s">
        <v>31</v>
      </c>
      <c r="P271" t="str">
        <f t="shared" si="28"/>
        <v>JAVIER ARTURO MIRANDA PEREZNegocio bancarioEVALUACIÓN</v>
      </c>
      <c r="Q271" t="str">
        <f>BASE[[#This Row],[NombresCalificado]]&amp;BASE[[#This Row],[TipoEvaluacion]]</f>
        <v>JAVIER ARTURO MIRANDA PEREZEVALUACIÓN</v>
      </c>
      <c r="R271">
        <v>4</v>
      </c>
      <c r="S271" t="s">
        <v>7</v>
      </c>
      <c r="T271" t="s">
        <v>21</v>
      </c>
      <c r="U271" s="20">
        <v>2</v>
      </c>
      <c r="V271" s="20" t="str" cm="1">
        <f t="array" ref="V271">_xlfn.IFS(U271=0,"Prenovato",U271=1,"Novato",U271=2,"Principiante avanzado",U271=3,"Competente",U271=4,"Proficiente",U271=5,"Master")</f>
        <v>Principiante avanzado</v>
      </c>
      <c r="W271" s="20">
        <v>4</v>
      </c>
      <c r="X271" s="20" t="str" cm="1">
        <f t="array" ref="X271">_xlfn.IFS(W271=0,"No evidenciado",W271=1,"Novato",W271=2,"Principiante avanzado",W271=3,"Competente",W271=4,"Proficiente",W271=5,"Master")</f>
        <v>Proficiente</v>
      </c>
      <c r="Y271" s="20">
        <v>3</v>
      </c>
      <c r="Z271" s="20" t="str" cm="1">
        <f t="array" ref="Z271">_xlfn.IFS(Y271=0,"No evidenciado",Y271=1,"Novato",Y271=2,"Principiante avanzado",Y271=3,"Competente",Y271=4,"Proficiente",Y271=5,"Master")</f>
        <v>Competente</v>
      </c>
      <c r="AA271" s="20">
        <v>4</v>
      </c>
      <c r="AB271" s="20" t="str" cm="1">
        <f t="array" ref="AB271">_xlfn.IFS(AA271=0,"No evidenciado",AA271=1,"Novato",AA271=2,"Principiante avanzado",AA271=3,"Competente",AA271=4,"Proficiente",AA271=5,"Master")</f>
        <v>Proficiente</v>
      </c>
      <c r="AC271" s="20">
        <v>2</v>
      </c>
      <c r="AD271" s="20" t="str" cm="1">
        <f t="array" ref="AD271">_xlfn.IFS(AC271=0,"Prenovato",AC271=1,"Novato",AC271=2,"Principiante avanzado",AC271=3,"Competente",AC271=4,"Proficiente",AC271=5,"Master")</f>
        <v>Principiante avanzado</v>
      </c>
      <c r="AE271" s="20" t="str">
        <f t="shared" si="29"/>
        <v>EVALUACIÓN</v>
      </c>
    </row>
    <row r="272" spans="1:31" x14ac:dyDescent="0.25">
      <c r="A272" t="s">
        <v>197</v>
      </c>
      <c r="B272" t="s">
        <v>200</v>
      </c>
      <c r="C272" t="s">
        <v>203</v>
      </c>
      <c r="D272" t="s">
        <v>204</v>
      </c>
      <c r="E272" t="s">
        <v>198</v>
      </c>
      <c r="F272" t="s">
        <v>201</v>
      </c>
      <c r="G272" t="s">
        <v>250</v>
      </c>
      <c r="H272" s="4">
        <v>44811</v>
      </c>
      <c r="I272" s="1">
        <f t="shared" ca="1" si="25"/>
        <v>9</v>
      </c>
      <c r="J272" s="1" t="str">
        <f t="shared" ca="1" si="26"/>
        <v>3. Mayor a 6 meses</v>
      </c>
      <c r="K272" t="str">
        <f t="shared" si="27"/>
        <v>NO</v>
      </c>
      <c r="L272" t="s">
        <v>188</v>
      </c>
      <c r="M272" t="s">
        <v>259</v>
      </c>
      <c r="N272" t="s">
        <v>190</v>
      </c>
      <c r="O272" t="s">
        <v>191</v>
      </c>
      <c r="P272" t="str">
        <f t="shared" si="28"/>
        <v>JAVIER ARTURO MIRANDA PEREZArquitectura de datos BCPEVALUACIÓN</v>
      </c>
      <c r="Q272" t="str">
        <f>BASE[[#This Row],[NombresCalificado]]&amp;BASE[[#This Row],[TipoEvaluacion]]</f>
        <v>JAVIER ARTURO MIRANDA PEREZEVALUACIÓN</v>
      </c>
      <c r="R272">
        <v>4</v>
      </c>
      <c r="S272" t="s">
        <v>7</v>
      </c>
      <c r="T272" t="s">
        <v>21</v>
      </c>
      <c r="U272" s="20">
        <v>2</v>
      </c>
      <c r="V272" s="20" t="str" cm="1">
        <f t="array" ref="V272">_xlfn.IFS(U272=0,"Prenovato",U272=1,"Novato",U272=2,"Principiante avanzado",U272=3,"Competente",U272=4,"Proficiente",U272=5,"Master")</f>
        <v>Principiante avanzado</v>
      </c>
      <c r="W272" s="20">
        <v>4</v>
      </c>
      <c r="X272" s="20" t="str" cm="1">
        <f t="array" ref="X272">_xlfn.IFS(W272=0,"No evidenciado",W272=1,"Novato",W272=2,"Principiante avanzado",W272=3,"Competente",W272=4,"Proficiente",W272=5,"Master")</f>
        <v>Proficiente</v>
      </c>
      <c r="Y272" s="20">
        <v>3</v>
      </c>
      <c r="Z272" s="20" t="str" cm="1">
        <f t="array" ref="Z272">_xlfn.IFS(Y272=0,"No evidenciado",Y272=1,"Novato",Y272=2,"Principiante avanzado",Y272=3,"Competente",Y272=4,"Proficiente",Y272=5,"Master")</f>
        <v>Competente</v>
      </c>
      <c r="AA272" s="20">
        <v>4</v>
      </c>
      <c r="AB272" s="20" t="str" cm="1">
        <f t="array" ref="AB272">_xlfn.IFS(AA272=0,"No evidenciado",AA272=1,"Novato",AA272=2,"Principiante avanzado",AA272=3,"Competente",AA272=4,"Proficiente",AA272=5,"Master")</f>
        <v>Proficiente</v>
      </c>
      <c r="AC272" s="20">
        <v>2</v>
      </c>
      <c r="AD272" s="20" t="str" cm="1">
        <f t="array" ref="AD272">_xlfn.IFS(AC272=0,"Prenovato",AC272=1,"Novato",AC272=2,"Principiante avanzado",AC272=3,"Competente",AC272=4,"Proficiente",AC272=5,"Master")</f>
        <v>Principiante avanzado</v>
      </c>
      <c r="AE272" s="20" t="str">
        <f t="shared" si="29"/>
        <v>EVALUACIÓN</v>
      </c>
    </row>
    <row r="273" spans="1:31" x14ac:dyDescent="0.25">
      <c r="A273" t="s">
        <v>197</v>
      </c>
      <c r="B273" t="s">
        <v>200</v>
      </c>
      <c r="C273" t="s">
        <v>203</v>
      </c>
      <c r="D273" t="s">
        <v>204</v>
      </c>
      <c r="E273" t="s">
        <v>198</v>
      </c>
      <c r="F273" t="s">
        <v>201</v>
      </c>
      <c r="G273" t="s">
        <v>250</v>
      </c>
      <c r="H273" s="4">
        <v>44811</v>
      </c>
      <c r="I273" s="1">
        <f t="shared" ca="1" si="25"/>
        <v>9</v>
      </c>
      <c r="J273" s="1" t="str">
        <f t="shared" ca="1" si="26"/>
        <v>3. Mayor a 6 meses</v>
      </c>
      <c r="K273" t="str">
        <f t="shared" si="27"/>
        <v>NO</v>
      </c>
      <c r="L273" t="s">
        <v>188</v>
      </c>
      <c r="M273" t="s">
        <v>260</v>
      </c>
      <c r="N273" t="s">
        <v>191</v>
      </c>
      <c r="O273" t="s">
        <v>191</v>
      </c>
      <c r="P273" t="str">
        <f t="shared" si="28"/>
        <v>JAVIER ARTURO MIRANDA PEREZEvolución ágil de productos digitalesEVALUACIÓN</v>
      </c>
      <c r="Q273" t="str">
        <f>BASE[[#This Row],[NombresCalificado]]&amp;BASE[[#This Row],[TipoEvaluacion]]</f>
        <v>JAVIER ARTURO MIRANDA PEREZEVALUACIÓN</v>
      </c>
      <c r="R273">
        <v>3</v>
      </c>
      <c r="S273" t="s">
        <v>5</v>
      </c>
      <c r="T273" t="s">
        <v>21</v>
      </c>
      <c r="U273" s="20">
        <v>2</v>
      </c>
      <c r="V273" s="20" t="str" cm="1">
        <f t="array" ref="V273">_xlfn.IFS(U273=0,"Prenovato",U273=1,"Novato",U273=2,"Principiante avanzado",U273=3,"Competente",U273=4,"Proficiente",U273=5,"Master")</f>
        <v>Principiante avanzado</v>
      </c>
      <c r="W273" s="20">
        <v>4</v>
      </c>
      <c r="X273" s="20" t="str" cm="1">
        <f t="array" ref="X273">_xlfn.IFS(W273=0,"No evidenciado",W273=1,"Novato",W273=2,"Principiante avanzado",W273=3,"Competente",W273=4,"Proficiente",W273=5,"Master")</f>
        <v>Proficiente</v>
      </c>
      <c r="Y273" s="20">
        <v>3</v>
      </c>
      <c r="Z273" s="20" t="str" cm="1">
        <f t="array" ref="Z273">_xlfn.IFS(Y273=0,"No evidenciado",Y273=1,"Novato",Y273=2,"Principiante avanzado",Y273=3,"Competente",Y273=4,"Proficiente",Y273=5,"Master")</f>
        <v>Competente</v>
      </c>
      <c r="AA273" s="20">
        <v>4</v>
      </c>
      <c r="AB273" s="20" t="str" cm="1">
        <f t="array" ref="AB273">_xlfn.IFS(AA273=0,"No evidenciado",AA273=1,"Novato",AA273=2,"Principiante avanzado",AA273=3,"Competente",AA273=4,"Proficiente",AA273=5,"Master")</f>
        <v>Proficiente</v>
      </c>
      <c r="AC273" s="20">
        <v>2</v>
      </c>
      <c r="AD273" s="20" t="str" cm="1">
        <f t="array" ref="AD273">_xlfn.IFS(AC273=0,"Prenovato",AC273=1,"Novato",AC273=2,"Principiante avanzado",AC273=3,"Competente",AC273=4,"Proficiente",AC273=5,"Master")</f>
        <v>Principiante avanzado</v>
      </c>
      <c r="AE273" s="20" t="str">
        <f t="shared" si="29"/>
        <v>EVALUACIÓN</v>
      </c>
    </row>
    <row r="274" spans="1:31" x14ac:dyDescent="0.25">
      <c r="A274" t="s">
        <v>199</v>
      </c>
      <c r="B274" t="s">
        <v>202</v>
      </c>
      <c r="C274" t="s">
        <v>188</v>
      </c>
      <c r="D274" t="s">
        <v>204</v>
      </c>
      <c r="E274" t="s">
        <v>219</v>
      </c>
      <c r="F274" t="s">
        <v>234</v>
      </c>
      <c r="G274" t="s">
        <v>251</v>
      </c>
      <c r="H274" s="4">
        <v>44439</v>
      </c>
      <c r="I274" s="1">
        <f t="shared" ca="1" si="25"/>
        <v>21</v>
      </c>
      <c r="J274" s="1" t="str">
        <f t="shared" ca="1" si="26"/>
        <v>3. Mayor a 6 meses</v>
      </c>
      <c r="K274" t="str">
        <f t="shared" si="27"/>
        <v>NO</v>
      </c>
      <c r="L274" t="s">
        <v>189</v>
      </c>
      <c r="M274" t="s">
        <v>255</v>
      </c>
      <c r="N274" t="s">
        <v>190</v>
      </c>
      <c r="O274" t="s">
        <v>191</v>
      </c>
      <c r="P274" t="str">
        <f t="shared" si="28"/>
        <v>SUSAN SILVA RIVERASoluciones de industriaEVALUACIÓN</v>
      </c>
      <c r="Q274" t="str">
        <f>BASE[[#This Row],[NombresCalificado]]&amp;BASE[[#This Row],[TipoEvaluacion]]</f>
        <v>SUSAN SILVA RIVERAEVALUACIÓN</v>
      </c>
      <c r="R274">
        <v>3</v>
      </c>
      <c r="S274" t="s">
        <v>5</v>
      </c>
      <c r="T274" t="s">
        <v>21</v>
      </c>
      <c r="U274" s="20">
        <v>1</v>
      </c>
      <c r="V274" s="20" t="str" cm="1">
        <f t="array" ref="V274">_xlfn.IFS(U274=0,"Prenovato",U274=1,"Novato",U274=2,"Principiante avanzado",U274=3,"Competente",U274=4,"Proficiente",U274=5,"Master")</f>
        <v>Novato</v>
      </c>
      <c r="W274" s="20">
        <v>3</v>
      </c>
      <c r="X274" s="20" t="str" cm="1">
        <f t="array" ref="X274">_xlfn.IFS(W274=0,"No evidenciado",W274=1,"Novato",W274=2,"Principiante avanzado",W274=3,"Competente",W274=4,"Proficiente",W274=5,"Master")</f>
        <v>Competente</v>
      </c>
      <c r="Y274" s="20">
        <v>2</v>
      </c>
      <c r="Z274" s="20" t="str" cm="1">
        <f t="array" ref="Z274">_xlfn.IFS(Y274=0,"No evidenciado",Y274=1,"Novato",Y274=2,"Principiante avanzado",Y274=3,"Competente",Y274=4,"Proficiente",Y274=5,"Master")</f>
        <v>Principiante avanzado</v>
      </c>
      <c r="AA274" s="20">
        <v>3</v>
      </c>
      <c r="AB274" s="20" t="str" cm="1">
        <f t="array" ref="AB274">_xlfn.IFS(AA274=0,"No evidenciado",AA274=1,"Novato",AA274=2,"Principiante avanzado",AA274=3,"Competente",AA274=4,"Proficiente",AA274=5,"Master")</f>
        <v>Competente</v>
      </c>
      <c r="AC274" s="20">
        <v>1</v>
      </c>
      <c r="AD274" s="20" t="str" cm="1">
        <f t="array" ref="AD274">_xlfn.IFS(AC274=0,"Prenovato",AC274=1,"Novato",AC274=2,"Principiante avanzado",AC274=3,"Competente",AC274=4,"Proficiente",AC274=5,"Master")</f>
        <v>Novato</v>
      </c>
      <c r="AE274" s="20" t="str">
        <f t="shared" si="29"/>
        <v>EVALUACIÓN</v>
      </c>
    </row>
    <row r="275" spans="1:31" x14ac:dyDescent="0.25">
      <c r="A275" t="s">
        <v>199</v>
      </c>
      <c r="B275" t="s">
        <v>202</v>
      </c>
      <c r="C275" t="s">
        <v>188</v>
      </c>
      <c r="D275" t="s">
        <v>204</v>
      </c>
      <c r="E275" t="s">
        <v>219</v>
      </c>
      <c r="F275" t="s">
        <v>234</v>
      </c>
      <c r="G275" t="s">
        <v>251</v>
      </c>
      <c r="H275" s="4">
        <v>44439</v>
      </c>
      <c r="I275" s="1">
        <f t="shared" ca="1" si="25"/>
        <v>21</v>
      </c>
      <c r="J275" s="1" t="str">
        <f t="shared" ca="1" si="26"/>
        <v>3. Mayor a 6 meses</v>
      </c>
      <c r="K275" t="str">
        <f t="shared" si="27"/>
        <v>NO</v>
      </c>
      <c r="L275" t="s">
        <v>189</v>
      </c>
      <c r="M275" t="s">
        <v>252</v>
      </c>
      <c r="N275" t="s">
        <v>191</v>
      </c>
      <c r="O275" t="s">
        <v>191</v>
      </c>
      <c r="P275" t="str">
        <f t="shared" si="28"/>
        <v>SUSAN SILVA RIVERACloudEVALUACIÓN</v>
      </c>
      <c r="Q275" t="str">
        <f>BASE[[#This Row],[NombresCalificado]]&amp;BASE[[#This Row],[TipoEvaluacion]]</f>
        <v>SUSAN SILVA RIVERAEVALUACIÓN</v>
      </c>
      <c r="R275">
        <v>1</v>
      </c>
      <c r="S275" t="s">
        <v>6</v>
      </c>
      <c r="T275" t="s">
        <v>21</v>
      </c>
      <c r="U275" s="20">
        <v>1</v>
      </c>
      <c r="V275" s="20" t="str" cm="1">
        <f t="array" ref="V275">_xlfn.IFS(U275=0,"Prenovato",U275=1,"Novato",U275=2,"Principiante avanzado",U275=3,"Competente",U275=4,"Proficiente",U275=5,"Master")</f>
        <v>Novato</v>
      </c>
      <c r="W275" s="20">
        <v>3</v>
      </c>
      <c r="X275" s="20" t="str" cm="1">
        <f t="array" ref="X275">_xlfn.IFS(W275=0,"No evidenciado",W275=1,"Novato",W275=2,"Principiante avanzado",W275=3,"Competente",W275=4,"Proficiente",W275=5,"Master")</f>
        <v>Competente</v>
      </c>
      <c r="Y275" s="20">
        <v>2</v>
      </c>
      <c r="Z275" s="20" t="str" cm="1">
        <f t="array" ref="Z275">_xlfn.IFS(Y275=0,"No evidenciado",Y275=1,"Novato",Y275=2,"Principiante avanzado",Y275=3,"Competente",Y275=4,"Proficiente",Y275=5,"Master")</f>
        <v>Principiante avanzado</v>
      </c>
      <c r="AA275" s="20">
        <v>3</v>
      </c>
      <c r="AB275" s="20" t="str" cm="1">
        <f t="array" ref="AB275">_xlfn.IFS(AA275=0,"No evidenciado",AA275=1,"Novato",AA275=2,"Principiante avanzado",AA275=3,"Competente",AA275=4,"Proficiente",AA275=5,"Master")</f>
        <v>Competente</v>
      </c>
      <c r="AC275" s="20">
        <v>1</v>
      </c>
      <c r="AD275" s="20" t="str" cm="1">
        <f t="array" ref="AD275">_xlfn.IFS(AC275=0,"Prenovato",AC275=1,"Novato",AC275=2,"Principiante avanzado",AC275=3,"Competente",AC275=4,"Proficiente",AC275=5,"Master")</f>
        <v>Novato</v>
      </c>
      <c r="AE275" s="20" t="str">
        <f t="shared" si="29"/>
        <v>EVALUACIÓN</v>
      </c>
    </row>
    <row r="276" spans="1:31" x14ac:dyDescent="0.25">
      <c r="A276" t="s">
        <v>199</v>
      </c>
      <c r="B276" t="s">
        <v>202</v>
      </c>
      <c r="C276" t="s">
        <v>188</v>
      </c>
      <c r="D276" t="s">
        <v>204</v>
      </c>
      <c r="E276" t="s">
        <v>219</v>
      </c>
      <c r="F276" t="s">
        <v>234</v>
      </c>
      <c r="G276" t="s">
        <v>251</v>
      </c>
      <c r="H276" s="4">
        <v>44439</v>
      </c>
      <c r="I276" s="1">
        <f t="shared" ca="1" si="25"/>
        <v>21</v>
      </c>
      <c r="J276" s="1" t="str">
        <f t="shared" ca="1" si="26"/>
        <v>3. Mayor a 6 meses</v>
      </c>
      <c r="K276" t="str">
        <f t="shared" si="27"/>
        <v>NO</v>
      </c>
      <c r="L276" t="s">
        <v>189</v>
      </c>
      <c r="M276" t="s">
        <v>256</v>
      </c>
      <c r="N276" t="s">
        <v>191</v>
      </c>
      <c r="O276" t="s">
        <v>191</v>
      </c>
      <c r="P276" t="str">
        <f t="shared" si="28"/>
        <v>SUSAN SILVA RIVERAPatrones de arquitectura tecnológicaEVALUACIÓN</v>
      </c>
      <c r="Q276" t="str">
        <f>BASE[[#This Row],[NombresCalificado]]&amp;BASE[[#This Row],[TipoEvaluacion]]</f>
        <v>SUSAN SILVA RIVERAEVALUACIÓN</v>
      </c>
      <c r="R276">
        <v>2</v>
      </c>
      <c r="S276" t="s">
        <v>4</v>
      </c>
      <c r="T276" t="s">
        <v>21</v>
      </c>
      <c r="U276" s="20">
        <v>1</v>
      </c>
      <c r="V276" s="20" t="str" cm="1">
        <f t="array" ref="V276">_xlfn.IFS(U276=0,"Prenovato",U276=1,"Novato",U276=2,"Principiante avanzado",U276=3,"Competente",U276=4,"Proficiente",U276=5,"Master")</f>
        <v>Novato</v>
      </c>
      <c r="W276" s="20">
        <v>3</v>
      </c>
      <c r="X276" s="20" t="str" cm="1">
        <f t="array" ref="X276">_xlfn.IFS(W276=0,"No evidenciado",W276=1,"Novato",W276=2,"Principiante avanzado",W276=3,"Competente",W276=4,"Proficiente",W276=5,"Master")</f>
        <v>Competente</v>
      </c>
      <c r="Y276" s="20">
        <v>2</v>
      </c>
      <c r="Z276" s="20" t="str" cm="1">
        <f t="array" ref="Z276">_xlfn.IFS(Y276=0,"No evidenciado",Y276=1,"Novato",Y276=2,"Principiante avanzado",Y276=3,"Competente",Y276=4,"Proficiente",Y276=5,"Master")</f>
        <v>Principiante avanzado</v>
      </c>
      <c r="AA276" s="20">
        <v>3</v>
      </c>
      <c r="AB276" s="20" t="str" cm="1">
        <f t="array" ref="AB276">_xlfn.IFS(AA276=0,"No evidenciado",AA276=1,"Novato",AA276=2,"Principiante avanzado",AA276=3,"Competente",AA276=4,"Proficiente",AA276=5,"Master")</f>
        <v>Competente</v>
      </c>
      <c r="AC276" s="20">
        <v>1</v>
      </c>
      <c r="AD276" s="20" t="str" cm="1">
        <f t="array" ref="AD276">_xlfn.IFS(AC276=0,"Prenovato",AC276=1,"Novato",AC276=2,"Principiante avanzado",AC276=3,"Competente",AC276=4,"Proficiente",AC276=5,"Master")</f>
        <v>Novato</v>
      </c>
      <c r="AE276" s="20" t="str">
        <f t="shared" si="29"/>
        <v>EVALUACIÓN</v>
      </c>
    </row>
    <row r="277" spans="1:31" x14ac:dyDescent="0.25">
      <c r="A277" t="s">
        <v>199</v>
      </c>
      <c r="B277" t="s">
        <v>202</v>
      </c>
      <c r="C277" t="s">
        <v>188</v>
      </c>
      <c r="D277" t="s">
        <v>204</v>
      </c>
      <c r="E277" t="s">
        <v>219</v>
      </c>
      <c r="F277" t="s">
        <v>234</v>
      </c>
      <c r="G277" t="s">
        <v>251</v>
      </c>
      <c r="H277" s="4">
        <v>44439</v>
      </c>
      <c r="I277" s="1">
        <f t="shared" ca="1" si="25"/>
        <v>21</v>
      </c>
      <c r="J277" s="1" t="str">
        <f t="shared" ca="1" si="26"/>
        <v>3. Mayor a 6 meses</v>
      </c>
      <c r="K277" t="str">
        <f t="shared" si="27"/>
        <v>NO</v>
      </c>
      <c r="L277" t="s">
        <v>189</v>
      </c>
      <c r="M277" t="s">
        <v>258</v>
      </c>
      <c r="N277" t="s">
        <v>190</v>
      </c>
      <c r="O277" t="s">
        <v>191</v>
      </c>
      <c r="P277" t="str">
        <f t="shared" si="28"/>
        <v>SUSAN SILVA RIVERAPlataforma de soluciones BCPEVALUACIÓN</v>
      </c>
      <c r="Q277" t="str">
        <f>BASE[[#This Row],[NombresCalificado]]&amp;BASE[[#This Row],[TipoEvaluacion]]</f>
        <v>SUSAN SILVA RIVERAEVALUACIÓN</v>
      </c>
      <c r="R277">
        <v>3</v>
      </c>
      <c r="S277" t="s">
        <v>5</v>
      </c>
      <c r="T277" t="s">
        <v>21</v>
      </c>
      <c r="U277" s="20">
        <v>1</v>
      </c>
      <c r="V277" s="20" t="str" cm="1">
        <f t="array" ref="V277">_xlfn.IFS(U277=0,"Prenovato",U277=1,"Novato",U277=2,"Principiante avanzado",U277=3,"Competente",U277=4,"Proficiente",U277=5,"Master")</f>
        <v>Novato</v>
      </c>
      <c r="W277" s="20">
        <v>3</v>
      </c>
      <c r="X277" s="20" t="str" cm="1">
        <f t="array" ref="X277">_xlfn.IFS(W277=0,"No evidenciado",W277=1,"Novato",W277=2,"Principiante avanzado",W277=3,"Competente",W277=4,"Proficiente",W277=5,"Master")</f>
        <v>Competente</v>
      </c>
      <c r="Y277" s="20">
        <v>2</v>
      </c>
      <c r="Z277" s="20" t="str" cm="1">
        <f t="array" ref="Z277">_xlfn.IFS(Y277=0,"No evidenciado",Y277=1,"Novato",Y277=2,"Principiante avanzado",Y277=3,"Competente",Y277=4,"Proficiente",Y277=5,"Master")</f>
        <v>Principiante avanzado</v>
      </c>
      <c r="AA277" s="20">
        <v>3</v>
      </c>
      <c r="AB277" s="20" t="str" cm="1">
        <f t="array" ref="AB277">_xlfn.IFS(AA277=0,"No evidenciado",AA277=1,"Novato",AA277=2,"Principiante avanzado",AA277=3,"Competente",AA277=4,"Proficiente",AA277=5,"Master")</f>
        <v>Competente</v>
      </c>
      <c r="AC277" s="20">
        <v>1</v>
      </c>
      <c r="AD277" s="20" t="str" cm="1">
        <f t="array" ref="AD277">_xlfn.IFS(AC277=0,"Prenovato",AC277=1,"Novato",AC277=2,"Principiante avanzado",AC277=3,"Competente",AC277=4,"Proficiente",AC277=5,"Master")</f>
        <v>Novato</v>
      </c>
      <c r="AE277" s="20" t="str">
        <f t="shared" si="29"/>
        <v>EVALUACIÓN</v>
      </c>
    </row>
    <row r="278" spans="1:31" x14ac:dyDescent="0.25">
      <c r="A278" t="s">
        <v>199</v>
      </c>
      <c r="B278" t="s">
        <v>202</v>
      </c>
      <c r="C278" t="s">
        <v>188</v>
      </c>
      <c r="D278" t="s">
        <v>204</v>
      </c>
      <c r="E278" t="s">
        <v>219</v>
      </c>
      <c r="F278" t="s">
        <v>234</v>
      </c>
      <c r="G278" t="s">
        <v>251</v>
      </c>
      <c r="H278" s="4">
        <v>44439</v>
      </c>
      <c r="I278" s="1">
        <f t="shared" ca="1" si="25"/>
        <v>21</v>
      </c>
      <c r="J278" s="1" t="str">
        <f t="shared" ca="1" si="26"/>
        <v>3. Mayor a 6 meses</v>
      </c>
      <c r="K278" t="str">
        <f t="shared" si="27"/>
        <v>NO</v>
      </c>
      <c r="L278" t="s">
        <v>189</v>
      </c>
      <c r="M278" t="s">
        <v>259</v>
      </c>
      <c r="N278" t="s">
        <v>190</v>
      </c>
      <c r="O278" t="s">
        <v>191</v>
      </c>
      <c r="P278" t="str">
        <f t="shared" si="28"/>
        <v>SUSAN SILVA RIVERAArquitectura de datos BCPEVALUACIÓN</v>
      </c>
      <c r="Q278" t="str">
        <f>BASE[[#This Row],[NombresCalificado]]&amp;BASE[[#This Row],[TipoEvaluacion]]</f>
        <v>SUSAN SILVA RIVERAEVALUACIÓN</v>
      </c>
      <c r="R278">
        <v>3</v>
      </c>
      <c r="S278" t="s">
        <v>5</v>
      </c>
      <c r="T278" t="s">
        <v>21</v>
      </c>
      <c r="U278" s="20">
        <v>1</v>
      </c>
      <c r="V278" s="20" t="str" cm="1">
        <f t="array" ref="V278">_xlfn.IFS(U278=0,"Prenovato",U278=1,"Novato",U278=2,"Principiante avanzado",U278=3,"Competente",U278=4,"Proficiente",U278=5,"Master")</f>
        <v>Novato</v>
      </c>
      <c r="W278" s="20">
        <v>3</v>
      </c>
      <c r="X278" s="20" t="str" cm="1">
        <f t="array" ref="X278">_xlfn.IFS(W278=0,"No evidenciado",W278=1,"Novato",W278=2,"Principiante avanzado",W278=3,"Competente",W278=4,"Proficiente",W278=5,"Master")</f>
        <v>Competente</v>
      </c>
      <c r="Y278" s="20">
        <v>2</v>
      </c>
      <c r="Z278" s="20" t="str" cm="1">
        <f t="array" ref="Z278">_xlfn.IFS(Y278=0,"No evidenciado",Y278=1,"Novato",Y278=2,"Principiante avanzado",Y278=3,"Competente",Y278=4,"Proficiente",Y278=5,"Master")</f>
        <v>Principiante avanzado</v>
      </c>
      <c r="AA278" s="20">
        <v>3</v>
      </c>
      <c r="AB278" s="20" t="str" cm="1">
        <f t="array" ref="AB278">_xlfn.IFS(AA278=0,"No evidenciado",AA278=1,"Novato",AA278=2,"Principiante avanzado",AA278=3,"Competente",AA278=4,"Proficiente",AA278=5,"Master")</f>
        <v>Competente</v>
      </c>
      <c r="AC278" s="20">
        <v>1</v>
      </c>
      <c r="AD278" s="20" t="str" cm="1">
        <f t="array" ref="AD278">_xlfn.IFS(AC278=0,"Prenovato",AC278=1,"Novato",AC278=2,"Principiante avanzado",AC278=3,"Competente",AC278=4,"Proficiente",AC278=5,"Master")</f>
        <v>Novato</v>
      </c>
      <c r="AE278" s="20" t="str">
        <f t="shared" si="29"/>
        <v>EVALUACIÓN</v>
      </c>
    </row>
    <row r="279" spans="1:31" x14ac:dyDescent="0.25">
      <c r="A279" t="s">
        <v>199</v>
      </c>
      <c r="B279" t="s">
        <v>202</v>
      </c>
      <c r="C279" t="s">
        <v>188</v>
      </c>
      <c r="D279" t="s">
        <v>204</v>
      </c>
      <c r="E279" t="s">
        <v>219</v>
      </c>
      <c r="F279" t="s">
        <v>234</v>
      </c>
      <c r="G279" t="s">
        <v>251</v>
      </c>
      <c r="H279" s="4">
        <v>44439</v>
      </c>
      <c r="I279" s="1">
        <f t="shared" ca="1" si="25"/>
        <v>21</v>
      </c>
      <c r="J279" s="1" t="str">
        <f t="shared" ca="1" si="26"/>
        <v>3. Mayor a 6 meses</v>
      </c>
      <c r="K279" t="str">
        <f t="shared" si="27"/>
        <v>NO</v>
      </c>
      <c r="L279" t="s">
        <v>189</v>
      </c>
      <c r="M279" t="s">
        <v>257</v>
      </c>
      <c r="N279" t="s">
        <v>31</v>
      </c>
      <c r="O279" t="s">
        <v>31</v>
      </c>
      <c r="P279" t="str">
        <f t="shared" si="28"/>
        <v>SUSAN SILVA RIVERAModeladoEVALUACIÓN</v>
      </c>
      <c r="Q279" t="str">
        <f>BASE[[#This Row],[NombresCalificado]]&amp;BASE[[#This Row],[TipoEvaluacion]]</f>
        <v>SUSAN SILVA RIVERAEVALUACIÓN</v>
      </c>
      <c r="R279">
        <v>2</v>
      </c>
      <c r="S279" t="s">
        <v>4</v>
      </c>
      <c r="T279" t="s">
        <v>21</v>
      </c>
      <c r="U279" s="20">
        <v>1</v>
      </c>
      <c r="V279" s="20" t="str" cm="1">
        <f t="array" ref="V279">_xlfn.IFS(U279=0,"Prenovato",U279=1,"Novato",U279=2,"Principiante avanzado",U279=3,"Competente",U279=4,"Proficiente",U279=5,"Master")</f>
        <v>Novato</v>
      </c>
      <c r="W279" s="20">
        <v>3</v>
      </c>
      <c r="X279" s="20" t="str" cm="1">
        <f t="array" ref="X279">_xlfn.IFS(W279=0,"No evidenciado",W279=1,"Novato",W279=2,"Principiante avanzado",W279=3,"Competente",W279=4,"Proficiente",W279=5,"Master")</f>
        <v>Competente</v>
      </c>
      <c r="Y279" s="20">
        <v>2</v>
      </c>
      <c r="Z279" s="20" t="str" cm="1">
        <f t="array" ref="Z279">_xlfn.IFS(Y279=0,"No evidenciado",Y279=1,"Novato",Y279=2,"Principiante avanzado",Y279=3,"Competente",Y279=4,"Proficiente",Y279=5,"Master")</f>
        <v>Principiante avanzado</v>
      </c>
      <c r="AA279" s="20">
        <v>3</v>
      </c>
      <c r="AB279" s="20" t="str" cm="1">
        <f t="array" ref="AB279">_xlfn.IFS(AA279=0,"No evidenciado",AA279=1,"Novato",AA279=2,"Principiante avanzado",AA279=3,"Competente",AA279=4,"Proficiente",AA279=5,"Master")</f>
        <v>Competente</v>
      </c>
      <c r="AC279" s="20">
        <v>1</v>
      </c>
      <c r="AD279" s="20" t="str" cm="1">
        <f t="array" ref="AD279">_xlfn.IFS(AC279=0,"Prenovato",AC279=1,"Novato",AC279=2,"Principiante avanzado",AC279=3,"Competente",AC279=4,"Proficiente",AC279=5,"Master")</f>
        <v>Novato</v>
      </c>
      <c r="AE279" s="20" t="str">
        <f t="shared" si="29"/>
        <v>EVALUACIÓN</v>
      </c>
    </row>
    <row r="280" spans="1:31" x14ac:dyDescent="0.25">
      <c r="A280" t="s">
        <v>199</v>
      </c>
      <c r="B280" t="s">
        <v>202</v>
      </c>
      <c r="C280" t="s">
        <v>188</v>
      </c>
      <c r="D280" t="s">
        <v>204</v>
      </c>
      <c r="E280" t="s">
        <v>219</v>
      </c>
      <c r="F280" t="s">
        <v>234</v>
      </c>
      <c r="G280" t="s">
        <v>251</v>
      </c>
      <c r="H280" s="4">
        <v>44439</v>
      </c>
      <c r="I280" s="1">
        <f t="shared" ca="1" si="25"/>
        <v>21</v>
      </c>
      <c r="J280" s="1" t="str">
        <f t="shared" ca="1" si="26"/>
        <v>3. Mayor a 6 meses</v>
      </c>
      <c r="K280" t="str">
        <f t="shared" si="27"/>
        <v>NO</v>
      </c>
      <c r="L280" t="s">
        <v>189</v>
      </c>
      <c r="M280" t="s">
        <v>261</v>
      </c>
      <c r="N280" t="s">
        <v>31</v>
      </c>
      <c r="O280" t="s">
        <v>31</v>
      </c>
      <c r="P280" t="str">
        <f t="shared" si="28"/>
        <v>SUSAN SILVA RIVERANegocio bancarioEVALUACIÓN</v>
      </c>
      <c r="Q280" t="str">
        <f>BASE[[#This Row],[NombresCalificado]]&amp;BASE[[#This Row],[TipoEvaluacion]]</f>
        <v>SUSAN SILVA RIVERAEVALUACIÓN</v>
      </c>
      <c r="R280">
        <v>3</v>
      </c>
      <c r="S280" t="s">
        <v>5</v>
      </c>
      <c r="T280" t="s">
        <v>21</v>
      </c>
      <c r="U280" s="20">
        <v>1</v>
      </c>
      <c r="V280" s="20" t="str" cm="1">
        <f t="array" ref="V280">_xlfn.IFS(U280=0,"Prenovato",U280=1,"Novato",U280=2,"Principiante avanzado",U280=3,"Competente",U280=4,"Proficiente",U280=5,"Master")</f>
        <v>Novato</v>
      </c>
      <c r="W280" s="20">
        <v>3</v>
      </c>
      <c r="X280" s="20" t="str" cm="1">
        <f t="array" ref="X280">_xlfn.IFS(W280=0,"No evidenciado",W280=1,"Novato",W280=2,"Principiante avanzado",W280=3,"Competente",W280=4,"Proficiente",W280=5,"Master")</f>
        <v>Competente</v>
      </c>
      <c r="Y280" s="20">
        <v>2</v>
      </c>
      <c r="Z280" s="20" t="str" cm="1">
        <f t="array" ref="Z280">_xlfn.IFS(Y280=0,"No evidenciado",Y280=1,"Novato",Y280=2,"Principiante avanzado",Y280=3,"Competente",Y280=4,"Proficiente",Y280=5,"Master")</f>
        <v>Principiante avanzado</v>
      </c>
      <c r="AA280" s="20">
        <v>3</v>
      </c>
      <c r="AB280" s="20" t="str" cm="1">
        <f t="array" ref="AB280">_xlfn.IFS(AA280=0,"No evidenciado",AA280=1,"Novato",AA280=2,"Principiante avanzado",AA280=3,"Competente",AA280=4,"Proficiente",AA280=5,"Master")</f>
        <v>Competente</v>
      </c>
      <c r="AC280" s="20">
        <v>1</v>
      </c>
      <c r="AD280" s="20" t="str" cm="1">
        <f t="array" ref="AD280">_xlfn.IFS(AC280=0,"Prenovato",AC280=1,"Novato",AC280=2,"Principiante avanzado",AC280=3,"Competente",AC280=4,"Proficiente",AC280=5,"Master")</f>
        <v>Novato</v>
      </c>
      <c r="AE280" s="20" t="str">
        <f t="shared" si="29"/>
        <v>EVALUACIÓN</v>
      </c>
    </row>
    <row r="281" spans="1:31" x14ac:dyDescent="0.25">
      <c r="A281" t="s">
        <v>199</v>
      </c>
      <c r="B281" t="s">
        <v>202</v>
      </c>
      <c r="C281" t="s">
        <v>188</v>
      </c>
      <c r="D281" t="s">
        <v>204</v>
      </c>
      <c r="E281" t="s">
        <v>219</v>
      </c>
      <c r="F281" t="s">
        <v>234</v>
      </c>
      <c r="G281" t="s">
        <v>251</v>
      </c>
      <c r="H281" s="4">
        <v>44439</v>
      </c>
      <c r="I281" s="1">
        <f t="shared" ca="1" si="25"/>
        <v>21</v>
      </c>
      <c r="J281" s="1" t="str">
        <f t="shared" ca="1" si="26"/>
        <v>3. Mayor a 6 meses</v>
      </c>
      <c r="K281" t="str">
        <f t="shared" si="27"/>
        <v>NO</v>
      </c>
      <c r="L281" t="s">
        <v>189</v>
      </c>
      <c r="M281" t="s">
        <v>262</v>
      </c>
      <c r="N281" t="s">
        <v>191</v>
      </c>
      <c r="O281" t="s">
        <v>191</v>
      </c>
      <c r="P281" t="str">
        <f t="shared" si="28"/>
        <v>SUSAN SILVA RIVERAComplianceEVALUACIÓN</v>
      </c>
      <c r="Q281" t="str">
        <f>BASE[[#This Row],[NombresCalificado]]&amp;BASE[[#This Row],[TipoEvaluacion]]</f>
        <v>SUSAN SILVA RIVERAEVALUACIÓN</v>
      </c>
      <c r="R281">
        <v>3</v>
      </c>
      <c r="S281" t="s">
        <v>5</v>
      </c>
      <c r="T281" t="s">
        <v>21</v>
      </c>
      <c r="U281" s="20">
        <v>1</v>
      </c>
      <c r="V281" s="20" t="str" cm="1">
        <f t="array" ref="V281">_xlfn.IFS(U281=0,"Prenovato",U281=1,"Novato",U281=2,"Principiante avanzado",U281=3,"Competente",U281=4,"Proficiente",U281=5,"Master")</f>
        <v>Novato</v>
      </c>
      <c r="W281" s="20">
        <v>3</v>
      </c>
      <c r="X281" s="20" t="str" cm="1">
        <f t="array" ref="X281">_xlfn.IFS(W281=0,"No evidenciado",W281=1,"Novato",W281=2,"Principiante avanzado",W281=3,"Competente",W281=4,"Proficiente",W281=5,"Master")</f>
        <v>Competente</v>
      </c>
      <c r="Y281" s="20">
        <v>2</v>
      </c>
      <c r="Z281" s="20" t="str" cm="1">
        <f t="array" ref="Z281">_xlfn.IFS(Y281=0,"No evidenciado",Y281=1,"Novato",Y281=2,"Principiante avanzado",Y281=3,"Competente",Y281=4,"Proficiente",Y281=5,"Master")</f>
        <v>Principiante avanzado</v>
      </c>
      <c r="AA281" s="20">
        <v>3</v>
      </c>
      <c r="AB281" s="20" t="str" cm="1">
        <f t="array" ref="AB281">_xlfn.IFS(AA281=0,"No evidenciado",AA281=1,"Novato",AA281=2,"Principiante avanzado",AA281=3,"Competente",AA281=4,"Proficiente",AA281=5,"Master")</f>
        <v>Competente</v>
      </c>
      <c r="AC281" s="20">
        <v>1</v>
      </c>
      <c r="AD281" s="20" t="str" cm="1">
        <f t="array" ref="AD281">_xlfn.IFS(AC281=0,"Prenovato",AC281=1,"Novato",AC281=2,"Principiante avanzado",AC281=3,"Competente",AC281=4,"Proficiente",AC281=5,"Master")</f>
        <v>Novato</v>
      </c>
      <c r="AE281" s="20" t="str">
        <f t="shared" si="29"/>
        <v>EVALUACIÓN</v>
      </c>
    </row>
    <row r="282" spans="1:31" x14ac:dyDescent="0.25">
      <c r="A282" t="s">
        <v>199</v>
      </c>
      <c r="B282" t="s">
        <v>202</v>
      </c>
      <c r="C282" t="s">
        <v>188</v>
      </c>
      <c r="D282" t="s">
        <v>204</v>
      </c>
      <c r="E282" t="s">
        <v>219</v>
      </c>
      <c r="F282" t="s">
        <v>234</v>
      </c>
      <c r="G282" t="s">
        <v>251</v>
      </c>
      <c r="H282" s="4">
        <v>44439</v>
      </c>
      <c r="I282" s="1">
        <f t="shared" ca="1" si="25"/>
        <v>21</v>
      </c>
      <c r="J282" s="1" t="str">
        <f t="shared" ca="1" si="26"/>
        <v>3. Mayor a 6 meses</v>
      </c>
      <c r="K282" t="str">
        <f t="shared" si="27"/>
        <v>NO</v>
      </c>
      <c r="L282" t="s">
        <v>189</v>
      </c>
      <c r="M282" t="s">
        <v>260</v>
      </c>
      <c r="N282" t="s">
        <v>191</v>
      </c>
      <c r="O282" t="s">
        <v>191</v>
      </c>
      <c r="P282" t="str">
        <f t="shared" si="28"/>
        <v>SUSAN SILVA RIVERAEvolución ágil de productos digitalesEVALUACIÓN</v>
      </c>
      <c r="Q282" t="str">
        <f>BASE[[#This Row],[NombresCalificado]]&amp;BASE[[#This Row],[TipoEvaluacion]]</f>
        <v>SUSAN SILVA RIVERAEVALUACIÓN</v>
      </c>
      <c r="R282">
        <v>2</v>
      </c>
      <c r="S282" t="s">
        <v>4</v>
      </c>
      <c r="T282" t="s">
        <v>21</v>
      </c>
      <c r="U282" s="20">
        <v>1</v>
      </c>
      <c r="V282" s="20" t="str" cm="1">
        <f t="array" ref="V282">_xlfn.IFS(U282=0,"Prenovato",U282=1,"Novato",U282=2,"Principiante avanzado",U282=3,"Competente",U282=4,"Proficiente",U282=5,"Master")</f>
        <v>Novato</v>
      </c>
      <c r="W282" s="20">
        <v>3</v>
      </c>
      <c r="X282" s="20" t="str" cm="1">
        <f t="array" ref="X282">_xlfn.IFS(W282=0,"No evidenciado",W282=1,"Novato",W282=2,"Principiante avanzado",W282=3,"Competente",W282=4,"Proficiente",W282=5,"Master")</f>
        <v>Competente</v>
      </c>
      <c r="Y282" s="20">
        <v>2</v>
      </c>
      <c r="Z282" s="20" t="str" cm="1">
        <f t="array" ref="Z282">_xlfn.IFS(Y282=0,"No evidenciado",Y282=1,"Novato",Y282=2,"Principiante avanzado",Y282=3,"Competente",Y282=4,"Proficiente",Y282=5,"Master")</f>
        <v>Principiante avanzado</v>
      </c>
      <c r="AA282" s="20">
        <v>3</v>
      </c>
      <c r="AB282" s="20" t="str" cm="1">
        <f t="array" ref="AB282">_xlfn.IFS(AA282=0,"No evidenciado",AA282=1,"Novato",AA282=2,"Principiante avanzado",AA282=3,"Competente",AA282=4,"Proficiente",AA282=5,"Master")</f>
        <v>Competente</v>
      </c>
      <c r="AC282" s="20">
        <v>1</v>
      </c>
      <c r="AD282" s="20" t="str" cm="1">
        <f t="array" ref="AD282">_xlfn.IFS(AC282=0,"Prenovato",AC282=1,"Novato",AC282=2,"Principiante avanzado",AC282=3,"Competente",AC282=4,"Proficiente",AC282=5,"Master")</f>
        <v>Novato</v>
      </c>
      <c r="AE282" s="20" t="str">
        <f t="shared" si="29"/>
        <v>EVALUACIÓN</v>
      </c>
    </row>
    <row r="283" spans="1:31" x14ac:dyDescent="0.25">
      <c r="A283" t="s">
        <v>199</v>
      </c>
      <c r="B283" t="s">
        <v>202</v>
      </c>
      <c r="C283" t="s">
        <v>188</v>
      </c>
      <c r="D283" t="s">
        <v>204</v>
      </c>
      <c r="E283" t="s">
        <v>219</v>
      </c>
      <c r="F283" t="s">
        <v>234</v>
      </c>
      <c r="G283" t="s">
        <v>251</v>
      </c>
      <c r="H283" s="4">
        <v>44439</v>
      </c>
      <c r="I283" s="1">
        <f t="shared" ca="1" si="25"/>
        <v>21</v>
      </c>
      <c r="J283" s="1" t="str">
        <f t="shared" ca="1" si="26"/>
        <v>3. Mayor a 6 meses</v>
      </c>
      <c r="K283" t="str">
        <f t="shared" si="27"/>
        <v>NO</v>
      </c>
      <c r="L283" t="s">
        <v>189</v>
      </c>
      <c r="M283" t="s">
        <v>263</v>
      </c>
      <c r="N283" t="s">
        <v>191</v>
      </c>
      <c r="O283" t="s">
        <v>191</v>
      </c>
      <c r="P283" t="str">
        <f t="shared" si="28"/>
        <v>SUSAN SILVA RIVERAGestión de cambiosEVALUACIÓN</v>
      </c>
      <c r="Q283" t="str">
        <f>BASE[[#This Row],[NombresCalificado]]&amp;BASE[[#This Row],[TipoEvaluacion]]</f>
        <v>SUSAN SILVA RIVERAEVALUACIÓN</v>
      </c>
      <c r="R283">
        <v>1</v>
      </c>
      <c r="S283" t="s">
        <v>6</v>
      </c>
      <c r="T283" t="s">
        <v>21</v>
      </c>
      <c r="U283" s="20">
        <v>1</v>
      </c>
      <c r="V283" s="20" t="str" cm="1">
        <f t="array" ref="V283">_xlfn.IFS(U283=0,"Prenovato",U283=1,"Novato",U283=2,"Principiante avanzado",U283=3,"Competente",U283=4,"Proficiente",U283=5,"Master")</f>
        <v>Novato</v>
      </c>
      <c r="W283" s="20">
        <v>3</v>
      </c>
      <c r="X283" s="20" t="str" cm="1">
        <f t="array" ref="X283">_xlfn.IFS(W283=0,"No evidenciado",W283=1,"Novato",W283=2,"Principiante avanzado",W283=3,"Competente",W283=4,"Proficiente",W283=5,"Master")</f>
        <v>Competente</v>
      </c>
      <c r="Y283" s="20">
        <v>2</v>
      </c>
      <c r="Z283" s="20" t="str" cm="1">
        <f t="array" ref="Z283">_xlfn.IFS(Y283=0,"No evidenciado",Y283=1,"Novato",Y283=2,"Principiante avanzado",Y283=3,"Competente",Y283=4,"Proficiente",Y283=5,"Master")</f>
        <v>Principiante avanzado</v>
      </c>
      <c r="AA283" s="20">
        <v>3</v>
      </c>
      <c r="AB283" s="20" t="str" cm="1">
        <f t="array" ref="AB283">_xlfn.IFS(AA283=0,"No evidenciado",AA283=1,"Novato",AA283=2,"Principiante avanzado",AA283=3,"Competente",AA283=4,"Proficiente",AA283=5,"Master")</f>
        <v>Competente</v>
      </c>
      <c r="AC283" s="20">
        <v>1</v>
      </c>
      <c r="AD283" s="20" t="str" cm="1">
        <f t="array" ref="AD283">_xlfn.IFS(AC283=0,"Prenovato",AC283=1,"Novato",AC283=2,"Principiante avanzado",AC283=3,"Competente",AC283=4,"Proficiente",AC283=5,"Master")</f>
        <v>Novato</v>
      </c>
      <c r="AE283" s="20" t="str">
        <f t="shared" si="29"/>
        <v>EVALUACIÓN</v>
      </c>
    </row>
    <row r="284" spans="1:31" x14ac:dyDescent="0.25">
      <c r="A284" t="s">
        <v>199</v>
      </c>
      <c r="B284" t="s">
        <v>202</v>
      </c>
      <c r="C284" t="s">
        <v>188</v>
      </c>
      <c r="D284" t="s">
        <v>204</v>
      </c>
      <c r="E284" t="s">
        <v>219</v>
      </c>
      <c r="F284" t="s">
        <v>234</v>
      </c>
      <c r="G284" t="s">
        <v>251</v>
      </c>
      <c r="H284" s="4">
        <v>44439</v>
      </c>
      <c r="I284" s="1">
        <f t="shared" ca="1" si="25"/>
        <v>21</v>
      </c>
      <c r="J284" s="1" t="str">
        <f t="shared" ca="1" si="26"/>
        <v>3. Mayor a 6 meses</v>
      </c>
      <c r="K284" t="str">
        <f t="shared" si="27"/>
        <v>NO</v>
      </c>
      <c r="L284" t="s">
        <v>189</v>
      </c>
      <c r="M284" t="s">
        <v>264</v>
      </c>
      <c r="N284" t="s">
        <v>190</v>
      </c>
      <c r="O284" t="s">
        <v>191</v>
      </c>
      <c r="P284" t="str">
        <f t="shared" si="28"/>
        <v>SUSAN SILVA RIVERACustomer ExperienceEVALUACIÓN</v>
      </c>
      <c r="Q284" t="str">
        <f>BASE[[#This Row],[NombresCalificado]]&amp;BASE[[#This Row],[TipoEvaluacion]]</f>
        <v>SUSAN SILVA RIVERAEVALUACIÓN</v>
      </c>
      <c r="R284">
        <v>1</v>
      </c>
      <c r="S284" t="s">
        <v>6</v>
      </c>
      <c r="T284" t="s">
        <v>21</v>
      </c>
      <c r="U284" s="20">
        <v>1</v>
      </c>
      <c r="V284" s="20" t="str" cm="1">
        <f t="array" ref="V284">_xlfn.IFS(U284=0,"Prenovato",U284=1,"Novato",U284=2,"Principiante avanzado",U284=3,"Competente",U284=4,"Proficiente",U284=5,"Master")</f>
        <v>Novato</v>
      </c>
      <c r="W284" s="20">
        <v>3</v>
      </c>
      <c r="X284" s="20" t="str" cm="1">
        <f t="array" ref="X284">_xlfn.IFS(W284=0,"No evidenciado",W284=1,"Novato",W284=2,"Principiante avanzado",W284=3,"Competente",W284=4,"Proficiente",W284=5,"Master")</f>
        <v>Competente</v>
      </c>
      <c r="Y284" s="20">
        <v>2</v>
      </c>
      <c r="Z284" s="20" t="str" cm="1">
        <f t="array" ref="Z284">_xlfn.IFS(Y284=0,"No evidenciado",Y284=1,"Novato",Y284=2,"Principiante avanzado",Y284=3,"Competente",Y284=4,"Proficiente",Y284=5,"Master")</f>
        <v>Principiante avanzado</v>
      </c>
      <c r="AA284" s="20">
        <v>3</v>
      </c>
      <c r="AB284" s="20" t="str" cm="1">
        <f t="array" ref="AB284">_xlfn.IFS(AA284=0,"No evidenciado",AA284=1,"Novato",AA284=2,"Principiante avanzado",AA284=3,"Competente",AA284=4,"Proficiente",AA284=5,"Master")</f>
        <v>Competente</v>
      </c>
      <c r="AC284" s="20">
        <v>1</v>
      </c>
      <c r="AD284" s="20" t="str" cm="1">
        <f t="array" ref="AD284">_xlfn.IFS(AC284=0,"Prenovato",AC284=1,"Novato",AC284=2,"Principiante avanzado",AC284=3,"Competente",AC284=4,"Proficiente",AC284=5,"Master")</f>
        <v>Novato</v>
      </c>
      <c r="AE284" s="20" t="str">
        <f t="shared" si="29"/>
        <v>EVALUACIÓN</v>
      </c>
    </row>
    <row r="285" spans="1:31" x14ac:dyDescent="0.25">
      <c r="A285" t="s">
        <v>199</v>
      </c>
      <c r="B285" t="s">
        <v>202</v>
      </c>
      <c r="C285" t="s">
        <v>188</v>
      </c>
      <c r="D285" t="s">
        <v>204</v>
      </c>
      <c r="E285" t="s">
        <v>219</v>
      </c>
      <c r="F285" t="s">
        <v>234</v>
      </c>
      <c r="G285" t="s">
        <v>251</v>
      </c>
      <c r="H285" s="4">
        <v>44439</v>
      </c>
      <c r="I285" s="1">
        <f t="shared" ca="1" si="25"/>
        <v>21</v>
      </c>
      <c r="J285" s="1" t="str">
        <f t="shared" ca="1" si="26"/>
        <v>3. Mayor a 6 meses</v>
      </c>
      <c r="K285" t="str">
        <f t="shared" si="27"/>
        <v>NO</v>
      </c>
      <c r="L285" t="s">
        <v>189</v>
      </c>
      <c r="M285" t="s">
        <v>266</v>
      </c>
      <c r="N285" t="s">
        <v>31</v>
      </c>
      <c r="O285" t="s">
        <v>31</v>
      </c>
      <c r="P285" t="str">
        <f t="shared" si="28"/>
        <v>SUSAN SILVA RIVERAInnovaciónEVALUACIÓN</v>
      </c>
      <c r="Q285" t="str">
        <f>BASE[[#This Row],[NombresCalificado]]&amp;BASE[[#This Row],[TipoEvaluacion]]</f>
        <v>SUSAN SILVA RIVERAEVALUACIÓN</v>
      </c>
      <c r="R285">
        <v>2</v>
      </c>
      <c r="S285" t="s">
        <v>4</v>
      </c>
      <c r="T285" t="s">
        <v>21</v>
      </c>
      <c r="U285" s="20">
        <v>1</v>
      </c>
      <c r="V285" s="20" t="str" cm="1">
        <f t="array" ref="V285">_xlfn.IFS(U285=0,"Prenovato",U285=1,"Novato",U285=2,"Principiante avanzado",U285=3,"Competente",U285=4,"Proficiente",U285=5,"Master")</f>
        <v>Novato</v>
      </c>
      <c r="W285" s="20">
        <v>3</v>
      </c>
      <c r="X285" s="20" t="str" cm="1">
        <f t="array" ref="X285">_xlfn.IFS(W285=0,"No evidenciado",W285=1,"Novato",W285=2,"Principiante avanzado",W285=3,"Competente",W285=4,"Proficiente",W285=5,"Master")</f>
        <v>Competente</v>
      </c>
      <c r="Y285" s="20">
        <v>2</v>
      </c>
      <c r="Z285" s="20" t="str" cm="1">
        <f t="array" ref="Z285">_xlfn.IFS(Y285=0,"No evidenciado",Y285=1,"Novato",Y285=2,"Principiante avanzado",Y285=3,"Competente",Y285=4,"Proficiente",Y285=5,"Master")</f>
        <v>Principiante avanzado</v>
      </c>
      <c r="AA285" s="20">
        <v>3</v>
      </c>
      <c r="AB285" s="20" t="str" cm="1">
        <f t="array" ref="AB285">_xlfn.IFS(AA285=0,"No evidenciado",AA285=1,"Novato",AA285=2,"Principiante avanzado",AA285=3,"Competente",AA285=4,"Proficiente",AA285=5,"Master")</f>
        <v>Competente</v>
      </c>
      <c r="AC285" s="20">
        <v>1</v>
      </c>
      <c r="AD285" s="20" t="str" cm="1">
        <f t="array" ref="AD285">_xlfn.IFS(AC285=0,"Prenovato",AC285=1,"Novato",AC285=2,"Principiante avanzado",AC285=3,"Competente",AC285=4,"Proficiente",AC285=5,"Master")</f>
        <v>Novato</v>
      </c>
      <c r="AE285" s="20" t="str">
        <f t="shared" si="29"/>
        <v>EVALUACIÓN</v>
      </c>
    </row>
    <row r="286" spans="1:31" x14ac:dyDescent="0.25">
      <c r="A286" t="s">
        <v>199</v>
      </c>
      <c r="B286" t="s">
        <v>202</v>
      </c>
      <c r="C286" t="s">
        <v>188</v>
      </c>
      <c r="D286" t="s">
        <v>204</v>
      </c>
      <c r="E286" t="s">
        <v>219</v>
      </c>
      <c r="F286" t="s">
        <v>234</v>
      </c>
      <c r="G286" t="s">
        <v>251</v>
      </c>
      <c r="H286" s="4">
        <v>44439</v>
      </c>
      <c r="I286" s="1">
        <f t="shared" ca="1" si="25"/>
        <v>21</v>
      </c>
      <c r="J286" s="1" t="str">
        <f t="shared" ca="1" si="26"/>
        <v>3. Mayor a 6 meses</v>
      </c>
      <c r="K286" t="str">
        <f t="shared" si="27"/>
        <v>NO</v>
      </c>
      <c r="L286" t="s">
        <v>189</v>
      </c>
      <c r="M286" t="s">
        <v>265</v>
      </c>
      <c r="N286" t="s">
        <v>191</v>
      </c>
      <c r="O286" t="s">
        <v>191</v>
      </c>
      <c r="P286" t="str">
        <f t="shared" si="28"/>
        <v>SUSAN SILVA RIVERAPrincipios de seguridadEVALUACIÓN</v>
      </c>
      <c r="Q286" t="str">
        <f>BASE[[#This Row],[NombresCalificado]]&amp;BASE[[#This Row],[TipoEvaluacion]]</f>
        <v>SUSAN SILVA RIVERAEVALUACIÓN</v>
      </c>
      <c r="R286">
        <v>1</v>
      </c>
      <c r="S286" t="s">
        <v>6</v>
      </c>
      <c r="T286" t="s">
        <v>21</v>
      </c>
      <c r="U286" s="20">
        <v>1</v>
      </c>
      <c r="V286" s="20" t="str" cm="1">
        <f t="array" ref="V286">_xlfn.IFS(U286=0,"Prenovato",U286=1,"Novato",U286=2,"Principiante avanzado",U286=3,"Competente",U286=4,"Proficiente",U286=5,"Master")</f>
        <v>Novato</v>
      </c>
      <c r="W286" s="20">
        <v>3</v>
      </c>
      <c r="X286" s="20" t="str" cm="1">
        <f t="array" ref="X286">_xlfn.IFS(W286=0,"No evidenciado",W286=1,"Novato",W286=2,"Principiante avanzado",W286=3,"Competente",W286=4,"Proficiente",W286=5,"Master")</f>
        <v>Competente</v>
      </c>
      <c r="Y286" s="20">
        <v>2</v>
      </c>
      <c r="Z286" s="20" t="str" cm="1">
        <f t="array" ref="Z286">_xlfn.IFS(Y286=0,"No evidenciado",Y286=1,"Novato",Y286=2,"Principiante avanzado",Y286=3,"Competente",Y286=4,"Proficiente",Y286=5,"Master")</f>
        <v>Principiante avanzado</v>
      </c>
      <c r="AA286" s="20">
        <v>3</v>
      </c>
      <c r="AB286" s="20" t="str" cm="1">
        <f t="array" ref="AB286">_xlfn.IFS(AA286=0,"No evidenciado",AA286=1,"Novato",AA286=2,"Principiante avanzado",AA286=3,"Competente",AA286=4,"Proficiente",AA286=5,"Master")</f>
        <v>Competente</v>
      </c>
      <c r="AC286" s="20">
        <v>1</v>
      </c>
      <c r="AD286" s="20" t="str" cm="1">
        <f t="array" ref="AD286">_xlfn.IFS(AC286=0,"Prenovato",AC286=1,"Novato",AC286=2,"Principiante avanzado",AC286=3,"Competente",AC286=4,"Proficiente",AC286=5,"Master")</f>
        <v>Novato</v>
      </c>
      <c r="AE286" s="20" t="str">
        <f t="shared" si="29"/>
        <v>EVALUACIÓN</v>
      </c>
    </row>
    <row r="287" spans="1:31" x14ac:dyDescent="0.25">
      <c r="A287" t="s">
        <v>199</v>
      </c>
      <c r="B287" t="s">
        <v>202</v>
      </c>
      <c r="C287" t="s">
        <v>188</v>
      </c>
      <c r="D287" t="s">
        <v>204</v>
      </c>
      <c r="E287" t="s">
        <v>219</v>
      </c>
      <c r="F287" t="s">
        <v>234</v>
      </c>
      <c r="G287" t="s">
        <v>251</v>
      </c>
      <c r="H287" s="4">
        <v>44439</v>
      </c>
      <c r="I287" s="1">
        <f t="shared" ca="1" si="25"/>
        <v>21</v>
      </c>
      <c r="J287" s="1" t="str">
        <f t="shared" ca="1" si="26"/>
        <v>3. Mayor a 6 meses</v>
      </c>
      <c r="K287" t="str">
        <f t="shared" si="27"/>
        <v>NO</v>
      </c>
      <c r="L287" t="s">
        <v>189</v>
      </c>
      <c r="M287" t="s">
        <v>267</v>
      </c>
      <c r="N287" t="s">
        <v>190</v>
      </c>
      <c r="O287" t="s">
        <v>191</v>
      </c>
      <c r="P287" t="str">
        <f t="shared" si="28"/>
        <v>SUSAN SILVA RIVERAStory TellingEVALUACIÓN</v>
      </c>
      <c r="Q287" t="str">
        <f>BASE[[#This Row],[NombresCalificado]]&amp;BASE[[#This Row],[TipoEvaluacion]]</f>
        <v>SUSAN SILVA RIVERAEVALUACIÓN</v>
      </c>
      <c r="R287">
        <v>3</v>
      </c>
      <c r="S287" t="s">
        <v>5</v>
      </c>
      <c r="T287" t="s">
        <v>21</v>
      </c>
      <c r="U287" s="20">
        <v>1</v>
      </c>
      <c r="V287" s="20" t="str" cm="1">
        <f t="array" ref="V287">_xlfn.IFS(U287=0,"Prenovato",U287=1,"Novato",U287=2,"Principiante avanzado",U287=3,"Competente",U287=4,"Proficiente",U287=5,"Master")</f>
        <v>Novato</v>
      </c>
      <c r="W287" s="20">
        <v>3</v>
      </c>
      <c r="X287" s="20" t="str" cm="1">
        <f t="array" ref="X287">_xlfn.IFS(W287=0,"No evidenciado",W287=1,"Novato",W287=2,"Principiante avanzado",W287=3,"Competente",W287=4,"Proficiente",W287=5,"Master")</f>
        <v>Competente</v>
      </c>
      <c r="Y287" s="20">
        <v>2</v>
      </c>
      <c r="Z287" s="20" t="str" cm="1">
        <f t="array" ref="Z287">_xlfn.IFS(Y287=0,"No evidenciado",Y287=1,"Novato",Y287=2,"Principiante avanzado",Y287=3,"Competente",Y287=4,"Proficiente",Y287=5,"Master")</f>
        <v>Principiante avanzado</v>
      </c>
      <c r="AA287" s="20">
        <v>3</v>
      </c>
      <c r="AB287" s="20" t="str" cm="1">
        <f t="array" ref="AB287">_xlfn.IFS(AA287=0,"No evidenciado",AA287=1,"Novato",AA287=2,"Principiante avanzado",AA287=3,"Competente",AA287=4,"Proficiente",AA287=5,"Master")</f>
        <v>Competente</v>
      </c>
      <c r="AC287" s="20">
        <v>1</v>
      </c>
      <c r="AD287" s="20" t="str" cm="1">
        <f t="array" ref="AD287">_xlfn.IFS(AC287=0,"Prenovato",AC287=1,"Novato",AC287=2,"Principiante avanzado",AC287=3,"Competente",AC287=4,"Proficiente",AC287=5,"Master")</f>
        <v>Novato</v>
      </c>
      <c r="AE287" s="20" t="str">
        <f t="shared" si="29"/>
        <v>EVALUACIÓN</v>
      </c>
    </row>
    <row r="288" spans="1:31" x14ac:dyDescent="0.25">
      <c r="A288" t="s">
        <v>199</v>
      </c>
      <c r="B288" t="s">
        <v>202</v>
      </c>
      <c r="C288" t="s">
        <v>188</v>
      </c>
      <c r="D288" t="s">
        <v>204</v>
      </c>
      <c r="E288" t="s">
        <v>219</v>
      </c>
      <c r="F288" t="s">
        <v>234</v>
      </c>
      <c r="G288" t="s">
        <v>251</v>
      </c>
      <c r="H288" s="4">
        <v>44439</v>
      </c>
      <c r="I288" s="1">
        <f t="shared" ca="1" si="25"/>
        <v>21</v>
      </c>
      <c r="J288" s="1" t="str">
        <f t="shared" ca="1" si="26"/>
        <v>3. Mayor a 6 meses</v>
      </c>
      <c r="K288" t="str">
        <f t="shared" si="27"/>
        <v>NO</v>
      </c>
      <c r="L288" t="s">
        <v>189</v>
      </c>
      <c r="M288" t="s">
        <v>268</v>
      </c>
      <c r="N288" t="s">
        <v>190</v>
      </c>
      <c r="O288" t="s">
        <v>191</v>
      </c>
      <c r="P288" t="str">
        <f t="shared" si="28"/>
        <v>SUSAN SILVA RIVERACaptura de valorEVALUACIÓN</v>
      </c>
      <c r="Q288" t="str">
        <f>BASE[[#This Row],[NombresCalificado]]&amp;BASE[[#This Row],[TipoEvaluacion]]</f>
        <v>SUSAN SILVA RIVERAEVALUACIÓN</v>
      </c>
      <c r="R288">
        <v>2</v>
      </c>
      <c r="S288" t="s">
        <v>4</v>
      </c>
      <c r="T288" t="s">
        <v>21</v>
      </c>
      <c r="U288" s="20">
        <v>1</v>
      </c>
      <c r="V288" s="20" t="str" cm="1">
        <f t="array" ref="V288">_xlfn.IFS(U288=0,"Prenovato",U288=1,"Novato",U288=2,"Principiante avanzado",U288=3,"Competente",U288=4,"Proficiente",U288=5,"Master")</f>
        <v>Novato</v>
      </c>
      <c r="W288" s="20">
        <v>3</v>
      </c>
      <c r="X288" s="20" t="str" cm="1">
        <f t="array" ref="X288">_xlfn.IFS(W288=0,"No evidenciado",W288=1,"Novato",W288=2,"Principiante avanzado",W288=3,"Competente",W288=4,"Proficiente",W288=5,"Master")</f>
        <v>Competente</v>
      </c>
      <c r="Y288" s="20">
        <v>2</v>
      </c>
      <c r="Z288" s="20" t="str" cm="1">
        <f t="array" ref="Z288">_xlfn.IFS(Y288=0,"No evidenciado",Y288=1,"Novato",Y288=2,"Principiante avanzado",Y288=3,"Competente",Y288=4,"Proficiente",Y288=5,"Master")</f>
        <v>Principiante avanzado</v>
      </c>
      <c r="AA288" s="20">
        <v>3</v>
      </c>
      <c r="AB288" s="20" t="str" cm="1">
        <f t="array" ref="AB288">_xlfn.IFS(AA288=0,"No evidenciado",AA288=1,"Novato",AA288=2,"Principiante avanzado",AA288=3,"Competente",AA288=4,"Proficiente",AA288=5,"Master")</f>
        <v>Competente</v>
      </c>
      <c r="AC288" s="20">
        <v>1</v>
      </c>
      <c r="AD288" s="20" t="str" cm="1">
        <f t="array" ref="AD288">_xlfn.IFS(AC288=0,"Prenovato",AC288=1,"Novato",AC288=2,"Principiante avanzado",AC288=3,"Competente",AC288=4,"Proficiente",AC288=5,"Master")</f>
        <v>Novato</v>
      </c>
      <c r="AE288" s="20" t="str">
        <f t="shared" si="29"/>
        <v>EVALUACIÓN</v>
      </c>
    </row>
    <row r="289" spans="1:31" x14ac:dyDescent="0.25">
      <c r="A289" t="s">
        <v>199</v>
      </c>
      <c r="B289" t="s">
        <v>202</v>
      </c>
      <c r="C289" t="s">
        <v>188</v>
      </c>
      <c r="D289" t="s">
        <v>204</v>
      </c>
      <c r="E289" t="s">
        <v>219</v>
      </c>
      <c r="F289" t="s">
        <v>234</v>
      </c>
      <c r="G289" t="s">
        <v>251</v>
      </c>
      <c r="H289" s="4">
        <v>44439</v>
      </c>
      <c r="I289" s="1">
        <f t="shared" ca="1" si="25"/>
        <v>21</v>
      </c>
      <c r="J289" s="1" t="str">
        <f t="shared" ca="1" si="26"/>
        <v>3. Mayor a 6 meses</v>
      </c>
      <c r="K289" t="str">
        <f t="shared" si="27"/>
        <v>NO</v>
      </c>
      <c r="L289" t="s">
        <v>189</v>
      </c>
      <c r="M289" t="s">
        <v>253</v>
      </c>
      <c r="N289" t="s">
        <v>31</v>
      </c>
      <c r="O289" t="s">
        <v>31</v>
      </c>
      <c r="P289" t="str">
        <f t="shared" si="28"/>
        <v>SUSAN SILVA RIVERAFrameworks de arquitectura empresarialEVALUACIÓN</v>
      </c>
      <c r="Q289" t="str">
        <f>BASE[[#This Row],[NombresCalificado]]&amp;BASE[[#This Row],[TipoEvaluacion]]</f>
        <v>SUSAN SILVA RIVERAEVALUACIÓN</v>
      </c>
      <c r="R289">
        <v>2</v>
      </c>
      <c r="S289" t="s">
        <v>4</v>
      </c>
      <c r="T289" t="s">
        <v>21</v>
      </c>
      <c r="U289" s="20">
        <v>1</v>
      </c>
      <c r="V289" s="20" t="str" cm="1">
        <f t="array" ref="V289">_xlfn.IFS(U289=0,"Prenovato",U289=1,"Novato",U289=2,"Principiante avanzado",U289=3,"Competente",U289=4,"Proficiente",U289=5,"Master")</f>
        <v>Novato</v>
      </c>
      <c r="W289" s="20">
        <v>3</v>
      </c>
      <c r="X289" s="20" t="str" cm="1">
        <f t="array" ref="X289">_xlfn.IFS(W289=0,"No evidenciado",W289=1,"Novato",W289=2,"Principiante avanzado",W289=3,"Competente",W289=4,"Proficiente",W289=5,"Master")</f>
        <v>Competente</v>
      </c>
      <c r="Y289" s="20">
        <v>2</v>
      </c>
      <c r="Z289" s="20" t="str" cm="1">
        <f t="array" ref="Z289">_xlfn.IFS(Y289=0,"No evidenciado",Y289=1,"Novato",Y289=2,"Principiante avanzado",Y289=3,"Competente",Y289=4,"Proficiente",Y289=5,"Master")</f>
        <v>Principiante avanzado</v>
      </c>
      <c r="AA289" s="20">
        <v>3</v>
      </c>
      <c r="AB289" s="20" t="str" cm="1">
        <f t="array" ref="AB289">_xlfn.IFS(AA289=0,"No evidenciado",AA289=1,"Novato",AA289=2,"Principiante avanzado",AA289=3,"Competente",AA289=4,"Proficiente",AA289=5,"Master")</f>
        <v>Competente</v>
      </c>
      <c r="AC289" s="20">
        <v>1</v>
      </c>
      <c r="AD289" s="20" t="str" cm="1">
        <f t="array" ref="AD289">_xlfn.IFS(AC289=0,"Prenovato",AC289=1,"Novato",AC289=2,"Principiante avanzado",AC289=3,"Competente",AC289=4,"Proficiente",AC289=5,"Master")</f>
        <v>Novato</v>
      </c>
      <c r="AE289" s="20" t="str">
        <f t="shared" si="29"/>
        <v>EVALUACIÓN</v>
      </c>
    </row>
    <row r="290" spans="1:31" x14ac:dyDescent="0.25">
      <c r="A290" t="s">
        <v>199</v>
      </c>
      <c r="B290" t="s">
        <v>202</v>
      </c>
      <c r="C290" t="s">
        <v>188</v>
      </c>
      <c r="D290" t="s">
        <v>204</v>
      </c>
      <c r="E290" t="s">
        <v>219</v>
      </c>
      <c r="F290" t="s">
        <v>234</v>
      </c>
      <c r="G290" t="s">
        <v>251</v>
      </c>
      <c r="H290" s="4">
        <v>44439</v>
      </c>
      <c r="I290" s="1">
        <f t="shared" ca="1" si="25"/>
        <v>21</v>
      </c>
      <c r="J290" s="1" t="str">
        <f t="shared" ca="1" si="26"/>
        <v>3. Mayor a 6 meses</v>
      </c>
      <c r="K290" t="str">
        <f t="shared" si="27"/>
        <v>NO</v>
      </c>
      <c r="L290" t="s">
        <v>189</v>
      </c>
      <c r="M290" t="s">
        <v>254</v>
      </c>
      <c r="N290" t="s">
        <v>31</v>
      </c>
      <c r="O290" t="s">
        <v>31</v>
      </c>
      <c r="P290" t="str">
        <f t="shared" si="28"/>
        <v>SUSAN SILVA RIVERAModelos BancariosEVALUACIÓN</v>
      </c>
      <c r="Q290" t="str">
        <f>BASE[[#This Row],[NombresCalificado]]&amp;BASE[[#This Row],[TipoEvaluacion]]</f>
        <v>SUSAN SILVA RIVERAEVALUACIÓN</v>
      </c>
      <c r="R290">
        <v>3</v>
      </c>
      <c r="S290" t="s">
        <v>5</v>
      </c>
      <c r="T290" t="s">
        <v>21</v>
      </c>
      <c r="U290" s="20">
        <v>1</v>
      </c>
      <c r="V290" s="20" t="str" cm="1">
        <f t="array" ref="V290">_xlfn.IFS(U290=0,"Prenovato",U290=1,"Novato",U290=2,"Principiante avanzado",U290=3,"Competente",U290=4,"Proficiente",U290=5,"Master")</f>
        <v>Novato</v>
      </c>
      <c r="W290" s="20">
        <v>3</v>
      </c>
      <c r="X290" s="20" t="str" cm="1">
        <f t="array" ref="X290">_xlfn.IFS(W290=0,"No evidenciado",W290=1,"Novato",W290=2,"Principiante avanzado",W290=3,"Competente",W290=4,"Proficiente",W290=5,"Master")</f>
        <v>Competente</v>
      </c>
      <c r="Y290" s="20">
        <v>2</v>
      </c>
      <c r="Z290" s="20" t="str" cm="1">
        <f t="array" ref="Z290">_xlfn.IFS(Y290=0,"No evidenciado",Y290=1,"Novato",Y290=2,"Principiante avanzado",Y290=3,"Competente",Y290=4,"Proficiente",Y290=5,"Master")</f>
        <v>Principiante avanzado</v>
      </c>
      <c r="AA290" s="20">
        <v>3</v>
      </c>
      <c r="AB290" s="20" t="str" cm="1">
        <f t="array" ref="AB290">_xlfn.IFS(AA290=0,"No evidenciado",AA290=1,"Novato",AA290=2,"Principiante avanzado",AA290=3,"Competente",AA290=4,"Proficiente",AA290=5,"Master")</f>
        <v>Competente</v>
      </c>
      <c r="AC290" s="20">
        <v>1</v>
      </c>
      <c r="AD290" s="20" t="str" cm="1">
        <f t="array" ref="AD290">_xlfn.IFS(AC290=0,"Prenovato",AC290=1,"Novato",AC290=2,"Principiante avanzado",AC290=3,"Competente",AC290=4,"Proficiente",AC290=5,"Master")</f>
        <v>Novato</v>
      </c>
      <c r="AE290" s="20" t="str">
        <f t="shared" si="29"/>
        <v>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G52"/>
  <sheetViews>
    <sheetView showGridLines="0" zoomScale="80" zoomScaleNormal="80" workbookViewId="0">
      <selection activeCell="G9" sqref="G9"/>
    </sheetView>
  </sheetViews>
  <sheetFormatPr baseColWidth="10" defaultRowHeight="15" x14ac:dyDescent="0.25"/>
  <cols>
    <col min="1" max="1" width="37.7109375" bestFit="1" customWidth="1"/>
    <col min="2" max="2" width="42" bestFit="1" customWidth="1"/>
    <col min="3" max="3" width="23.140625" bestFit="1" customWidth="1"/>
    <col min="4" max="4" width="20.7109375" bestFit="1" customWidth="1"/>
    <col min="5" max="5" width="12.140625" bestFit="1" customWidth="1"/>
    <col min="6" max="6" width="10.85546875" bestFit="1" customWidth="1"/>
    <col min="7" max="8" width="12.85546875" bestFit="1" customWidth="1"/>
  </cols>
  <sheetData>
    <row r="16" spans="1:1" x14ac:dyDescent="0.25">
      <c r="A16" t="s">
        <v>25</v>
      </c>
    </row>
    <row r="17" spans="1:3" x14ac:dyDescent="0.25">
      <c r="A17">
        <v>17</v>
      </c>
    </row>
    <row r="20" spans="1:3" x14ac:dyDescent="0.25">
      <c r="A20" s="2" t="s">
        <v>29</v>
      </c>
      <c r="B20" t="s">
        <v>25</v>
      </c>
      <c r="C20" t="s">
        <v>28</v>
      </c>
    </row>
    <row r="21" spans="1:3" x14ac:dyDescent="0.25">
      <c r="A21" s="5" t="s">
        <v>195</v>
      </c>
      <c r="B21">
        <v>1</v>
      </c>
      <c r="C21" s="3">
        <v>5.8823529411764705E-2</v>
      </c>
    </row>
    <row r="22" spans="1:3" x14ac:dyDescent="0.25">
      <c r="A22" s="5" t="s">
        <v>6</v>
      </c>
      <c r="B22">
        <v>8</v>
      </c>
      <c r="C22" s="3">
        <v>0.47058823529411764</v>
      </c>
    </row>
    <row r="23" spans="1:3" x14ac:dyDescent="0.25">
      <c r="A23" s="5" t="s">
        <v>4</v>
      </c>
      <c r="B23">
        <v>7</v>
      </c>
      <c r="C23" s="3">
        <v>0.41176470588235292</v>
      </c>
    </row>
    <row r="24" spans="1:3" x14ac:dyDescent="0.25">
      <c r="A24" s="5" t="s">
        <v>5</v>
      </c>
      <c r="B24">
        <v>1</v>
      </c>
      <c r="C24" s="3">
        <v>5.8823529411764705E-2</v>
      </c>
    </row>
    <row r="25" spans="1:3" x14ac:dyDescent="0.25">
      <c r="A25" s="5" t="s">
        <v>24</v>
      </c>
      <c r="B25">
        <v>17</v>
      </c>
      <c r="C25" s="3">
        <v>1</v>
      </c>
    </row>
    <row r="29" spans="1:3" x14ac:dyDescent="0.25">
      <c r="A29" s="2" t="s">
        <v>25</v>
      </c>
      <c r="B29" s="2" t="s">
        <v>30</v>
      </c>
    </row>
    <row r="30" spans="1:3" x14ac:dyDescent="0.25">
      <c r="A30" s="2" t="s">
        <v>29</v>
      </c>
      <c r="B30" t="s">
        <v>21</v>
      </c>
      <c r="C30" t="s">
        <v>24</v>
      </c>
    </row>
    <row r="31" spans="1:3" x14ac:dyDescent="0.25">
      <c r="A31" s="5" t="s">
        <v>195</v>
      </c>
      <c r="B31">
        <v>1</v>
      </c>
      <c r="C31">
        <v>1</v>
      </c>
    </row>
    <row r="32" spans="1:3" x14ac:dyDescent="0.25">
      <c r="A32" s="5" t="s">
        <v>6</v>
      </c>
      <c r="B32">
        <v>8</v>
      </c>
      <c r="C32">
        <v>8</v>
      </c>
    </row>
    <row r="33" spans="1:7" x14ac:dyDescent="0.25">
      <c r="A33" s="5" t="s">
        <v>4</v>
      </c>
      <c r="B33">
        <v>7</v>
      </c>
      <c r="C33">
        <v>7</v>
      </c>
    </row>
    <row r="34" spans="1:7" x14ac:dyDescent="0.25">
      <c r="A34" s="5" t="s">
        <v>5</v>
      </c>
      <c r="B34">
        <v>1</v>
      </c>
      <c r="C34">
        <v>1</v>
      </c>
    </row>
    <row r="35" spans="1:7" x14ac:dyDescent="0.25">
      <c r="A35" s="5" t="s">
        <v>24</v>
      </c>
      <c r="B35">
        <v>17</v>
      </c>
      <c r="C35">
        <v>17</v>
      </c>
    </row>
    <row r="37" spans="1:7" x14ac:dyDescent="0.25">
      <c r="A37" s="2" t="s">
        <v>8</v>
      </c>
      <c r="B37" t="s" vm="4">
        <v>40</v>
      </c>
    </row>
    <row r="38" spans="1:7" x14ac:dyDescent="0.25">
      <c r="A38" s="2" t="s">
        <v>27</v>
      </c>
      <c r="B38" t="s" vm="5">
        <v>31</v>
      </c>
    </row>
    <row r="40" spans="1:7" x14ac:dyDescent="0.25">
      <c r="A40" s="2" t="s">
        <v>25</v>
      </c>
      <c r="C40" s="2" t="s">
        <v>30</v>
      </c>
    </row>
    <row r="41" spans="1:7" x14ac:dyDescent="0.25">
      <c r="A41" s="2" t="s">
        <v>29</v>
      </c>
      <c r="B41" s="2" t="s">
        <v>3</v>
      </c>
      <c r="C41" t="s">
        <v>6</v>
      </c>
      <c r="D41" t="s">
        <v>4</v>
      </c>
      <c r="E41" t="s">
        <v>5</v>
      </c>
      <c r="F41" t="s">
        <v>7</v>
      </c>
      <c r="G41" t="s">
        <v>24</v>
      </c>
    </row>
    <row r="42" spans="1:7" x14ac:dyDescent="0.25">
      <c r="A42" t="s">
        <v>188</v>
      </c>
      <c r="B42" t="s">
        <v>253</v>
      </c>
      <c r="E42">
        <v>2</v>
      </c>
      <c r="G42">
        <v>2</v>
      </c>
    </row>
    <row r="43" spans="1:7" x14ac:dyDescent="0.25">
      <c r="B43" t="s">
        <v>266</v>
      </c>
      <c r="D43">
        <v>2</v>
      </c>
      <c r="G43">
        <v>2</v>
      </c>
    </row>
    <row r="44" spans="1:7" x14ac:dyDescent="0.25">
      <c r="B44" t="s">
        <v>257</v>
      </c>
      <c r="E44">
        <v>1</v>
      </c>
      <c r="F44">
        <v>1</v>
      </c>
      <c r="G44">
        <v>2</v>
      </c>
    </row>
    <row r="45" spans="1:7" x14ac:dyDescent="0.25">
      <c r="B45" t="s">
        <v>254</v>
      </c>
      <c r="E45">
        <v>2</v>
      </c>
      <c r="G45">
        <v>2</v>
      </c>
    </row>
    <row r="46" spans="1:7" x14ac:dyDescent="0.25">
      <c r="B46" t="s">
        <v>261</v>
      </c>
      <c r="F46">
        <v>2</v>
      </c>
      <c r="G46">
        <v>2</v>
      </c>
    </row>
    <row r="47" spans="1:7" x14ac:dyDescent="0.25">
      <c r="A47" t="s">
        <v>189</v>
      </c>
      <c r="B47" t="s">
        <v>253</v>
      </c>
      <c r="C47">
        <v>1</v>
      </c>
      <c r="D47">
        <v>9</v>
      </c>
      <c r="E47">
        <v>5</v>
      </c>
      <c r="G47">
        <v>15</v>
      </c>
    </row>
    <row r="48" spans="1:7" x14ac:dyDescent="0.25">
      <c r="B48" t="s">
        <v>266</v>
      </c>
      <c r="C48">
        <v>2</v>
      </c>
      <c r="D48">
        <v>12</v>
      </c>
      <c r="E48">
        <v>1</v>
      </c>
      <c r="G48">
        <v>15</v>
      </c>
    </row>
    <row r="49" spans="1:7" x14ac:dyDescent="0.25">
      <c r="B49" t="s">
        <v>257</v>
      </c>
      <c r="D49">
        <v>7</v>
      </c>
      <c r="E49">
        <v>8</v>
      </c>
      <c r="G49">
        <v>15</v>
      </c>
    </row>
    <row r="50" spans="1:7" x14ac:dyDescent="0.25">
      <c r="B50" t="s">
        <v>254</v>
      </c>
      <c r="C50">
        <v>1</v>
      </c>
      <c r="D50">
        <v>4</v>
      </c>
      <c r="E50">
        <v>9</v>
      </c>
      <c r="F50">
        <v>1</v>
      </c>
      <c r="G50">
        <v>15</v>
      </c>
    </row>
    <row r="51" spans="1:7" x14ac:dyDescent="0.25">
      <c r="B51" t="s">
        <v>261</v>
      </c>
      <c r="D51">
        <v>5</v>
      </c>
      <c r="E51">
        <v>7</v>
      </c>
      <c r="F51">
        <v>3</v>
      </c>
      <c r="G51">
        <v>15</v>
      </c>
    </row>
    <row r="52" spans="1:7" x14ac:dyDescent="0.25">
      <c r="A52" t="s">
        <v>24</v>
      </c>
      <c r="C52">
        <v>2</v>
      </c>
      <c r="D52">
        <v>16</v>
      </c>
      <c r="E52">
        <v>13</v>
      </c>
      <c r="F52">
        <v>5</v>
      </c>
      <c r="G52">
        <v>17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4"/>
  <sheetViews>
    <sheetView showGridLines="0" topLeftCell="A33" zoomScale="80" zoomScaleNormal="80" workbookViewId="0">
      <selection activeCell="A50" sqref="A50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>
        <v>17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195</v>
      </c>
      <c r="B27">
        <v>1</v>
      </c>
      <c r="C27" s="3">
        <v>5.8823529411764705E-2</v>
      </c>
    </row>
    <row r="28" spans="1:3" x14ac:dyDescent="0.25">
      <c r="A28" s="5" t="s">
        <v>6</v>
      </c>
      <c r="B28">
        <v>8</v>
      </c>
      <c r="C28" s="3">
        <v>0.47058823529411764</v>
      </c>
    </row>
    <row r="29" spans="1:3" x14ac:dyDescent="0.25">
      <c r="A29" s="5" t="s">
        <v>4</v>
      </c>
      <c r="B29">
        <v>7</v>
      </c>
      <c r="C29" s="3">
        <v>0.41176470588235292</v>
      </c>
    </row>
    <row r="30" spans="1:3" x14ac:dyDescent="0.25">
      <c r="A30" s="5" t="s">
        <v>5</v>
      </c>
      <c r="B30">
        <v>1</v>
      </c>
      <c r="C30" s="3">
        <v>5.8823529411764705E-2</v>
      </c>
    </row>
    <row r="31" spans="1:3" x14ac:dyDescent="0.25">
      <c r="A31" s="5" t="s">
        <v>24</v>
      </c>
      <c r="B31">
        <v>17</v>
      </c>
      <c r="C31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195</v>
      </c>
      <c r="B39">
        <v>1</v>
      </c>
      <c r="C39" s="3">
        <v>5.8823529411764705E-2</v>
      </c>
    </row>
    <row r="40" spans="1:20" x14ac:dyDescent="0.25">
      <c r="A40" s="5" t="s">
        <v>6</v>
      </c>
      <c r="B40">
        <v>8</v>
      </c>
      <c r="C40" s="3">
        <v>0.47058823529411764</v>
      </c>
    </row>
    <row r="41" spans="1:20" x14ac:dyDescent="0.25">
      <c r="A41" s="5" t="s">
        <v>4</v>
      </c>
      <c r="B41">
        <v>7</v>
      </c>
      <c r="C41" s="3">
        <v>0.41176470588235292</v>
      </c>
    </row>
    <row r="42" spans="1:20" x14ac:dyDescent="0.25">
      <c r="A42" s="5" t="s">
        <v>5</v>
      </c>
      <c r="B42">
        <v>1</v>
      </c>
      <c r="C42" s="3">
        <v>5.8823529411764705E-2</v>
      </c>
    </row>
    <row r="43" spans="1:20" x14ac:dyDescent="0.25">
      <c r="A43" s="5" t="s">
        <v>24</v>
      </c>
      <c r="B43">
        <v>17</v>
      </c>
      <c r="C43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193</v>
      </c>
    </row>
    <row r="49" spans="1:3" x14ac:dyDescent="0.25">
      <c r="A49" s="5" t="s">
        <v>4</v>
      </c>
      <c r="B49">
        <v>6</v>
      </c>
      <c r="C49" s="3">
        <v>0.35294117647058826</v>
      </c>
    </row>
    <row r="50" spans="1:3" x14ac:dyDescent="0.25">
      <c r="A50" s="5" t="s">
        <v>5</v>
      </c>
      <c r="B50">
        <v>8</v>
      </c>
      <c r="C50" s="3">
        <v>0.47058823529411764</v>
      </c>
    </row>
    <row r="51" spans="1:3" x14ac:dyDescent="0.25">
      <c r="A51" s="5" t="s">
        <v>7</v>
      </c>
      <c r="B51">
        <v>3</v>
      </c>
      <c r="C51" s="3">
        <v>0.17647058823529413</v>
      </c>
    </row>
    <row r="52" spans="1:3" x14ac:dyDescent="0.25">
      <c r="A52" s="5" t="s">
        <v>24</v>
      </c>
      <c r="B52">
        <v>17</v>
      </c>
      <c r="C52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192</v>
      </c>
    </row>
    <row r="61" spans="1:3" x14ac:dyDescent="0.25">
      <c r="A61" s="5" t="s">
        <v>4</v>
      </c>
      <c r="B61">
        <v>9</v>
      </c>
      <c r="C61" s="3">
        <v>0.52941176470588236</v>
      </c>
    </row>
    <row r="62" spans="1:3" x14ac:dyDescent="0.25">
      <c r="A62" s="5" t="s">
        <v>5</v>
      </c>
      <c r="B62">
        <v>8</v>
      </c>
      <c r="C62" s="3">
        <v>0.47058823529411764</v>
      </c>
    </row>
    <row r="63" spans="1:3" x14ac:dyDescent="0.25">
      <c r="A63" s="5" t="s">
        <v>24</v>
      </c>
      <c r="B63">
        <v>17</v>
      </c>
      <c r="C63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4</v>
      </c>
      <c r="B71">
        <v>3</v>
      </c>
      <c r="C71" s="3">
        <v>0.17647058823529413</v>
      </c>
    </row>
    <row r="72" spans="1:3" x14ac:dyDescent="0.25">
      <c r="A72" s="5" t="s">
        <v>5</v>
      </c>
      <c r="B72">
        <v>7</v>
      </c>
      <c r="C72" s="3">
        <v>0.41176470588235292</v>
      </c>
    </row>
    <row r="73" spans="1:3" x14ac:dyDescent="0.25">
      <c r="A73" s="5" t="s">
        <v>7</v>
      </c>
      <c r="B73">
        <v>7</v>
      </c>
      <c r="C73" s="3">
        <v>0.41176470588235292</v>
      </c>
    </row>
    <row r="74" spans="1:3" x14ac:dyDescent="0.25">
      <c r="A74" s="5" t="s">
        <v>24</v>
      </c>
      <c r="B74">
        <v>17</v>
      </c>
      <c r="C74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H22"/>
  <sheetViews>
    <sheetView showGridLines="0" tabSelected="1" zoomScale="80" zoomScaleNormal="80" workbookViewId="0">
      <selection activeCell="AB6" sqref="AB6"/>
    </sheetView>
  </sheetViews>
  <sheetFormatPr baseColWidth="10" defaultRowHeight="15" x14ac:dyDescent="0.25"/>
  <cols>
    <col min="1" max="1" width="5.42578125" customWidth="1"/>
    <col min="2" max="2" width="30.140625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4" width="4.85546875" bestFit="1" customWidth="1"/>
    <col min="15" max="15" width="4.85546875" customWidth="1"/>
    <col min="16" max="23" width="4.85546875" bestFit="1" customWidth="1"/>
    <col min="24" max="27" width="4.85546875" customWidth="1"/>
    <col min="28" max="33" width="4.85546875" bestFit="1" customWidth="1"/>
    <col min="34" max="34" width="21.140625" bestFit="1" customWidth="1"/>
  </cols>
  <sheetData>
    <row r="2" spans="2:34" ht="15.75" thickBot="1" x14ac:dyDescent="0.3"/>
    <row r="3" spans="2:34" ht="17.25" thickBot="1" x14ac:dyDescent="0.3">
      <c r="K3" s="27" t="s">
        <v>52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6"/>
      <c r="AC3" s="27" t="s">
        <v>53</v>
      </c>
      <c r="AD3" s="28"/>
      <c r="AE3" s="28"/>
      <c r="AF3" s="29"/>
    </row>
    <row r="4" spans="2:34" ht="15.75" x14ac:dyDescent="0.25">
      <c r="K4" s="12">
        <f t="shared" ref="K4:AA4" si="0">AVERAGEIFS(K6:K22,$J$6:$J$22,"EVALUACIÓN")</f>
        <v>2.3529411764705883</v>
      </c>
      <c r="L4" s="12">
        <f t="shared" si="0"/>
        <v>2.7058823529411766</v>
      </c>
      <c r="M4" s="12">
        <f t="shared" si="0"/>
        <v>2.6470588235294117</v>
      </c>
      <c r="N4" s="12">
        <f t="shared" si="0"/>
        <v>3</v>
      </c>
      <c r="O4" s="12">
        <f t="shared" si="0"/>
        <v>1.9411764705882353</v>
      </c>
      <c r="P4" s="12">
        <f t="shared" si="0"/>
        <v>1.588235294117647</v>
      </c>
      <c r="Q4" s="12">
        <f t="shared" si="0"/>
        <v>2.8823529411764706</v>
      </c>
      <c r="R4" s="12">
        <f t="shared" si="0"/>
        <v>2.5294117647058822</v>
      </c>
      <c r="S4" s="12">
        <f t="shared" si="0"/>
        <v>3</v>
      </c>
      <c r="T4" s="12">
        <f t="shared" si="0"/>
        <v>2.7647058823529411</v>
      </c>
      <c r="U4" s="12">
        <f t="shared" si="0"/>
        <v>2.6470588235294117</v>
      </c>
      <c r="V4" s="12">
        <f t="shared" si="0"/>
        <v>2.4117647058823528</v>
      </c>
      <c r="W4" s="12">
        <f t="shared" si="0"/>
        <v>1.2941176470588236</v>
      </c>
      <c r="X4" s="12">
        <f t="shared" si="0"/>
        <v>1.8823529411764706</v>
      </c>
      <c r="Y4" s="12">
        <f t="shared" si="0"/>
        <v>1.8235294117647058</v>
      </c>
      <c r="Z4" s="12">
        <f t="shared" si="0"/>
        <v>2.3529411764705883</v>
      </c>
      <c r="AA4" s="12">
        <f t="shared" si="0"/>
        <v>1.5294117647058822</v>
      </c>
      <c r="AB4" s="12"/>
      <c r="AC4" s="12">
        <f>AVERAGEIFS(AC6:AC22,$J$6:$J$22,"EVALUACIÓN")</f>
        <v>1.4705882352941178</v>
      </c>
      <c r="AD4" s="12">
        <f>AVERAGEIFS(AD6:AD22,$J$6:$J$22,"EVALUACIÓN")</f>
        <v>2.8235294117647061</v>
      </c>
      <c r="AE4" s="12">
        <f>AVERAGEIFS(AE6:AE22,$J$6:$J$22,"EVALUACIÓN")</f>
        <v>2.4705882352941178</v>
      </c>
      <c r="AF4" s="12">
        <f>AVERAGEIFS(AF6:AF22,$J$6:$J$22,"EVALUACIÓN")</f>
        <v>3.2352941176470589</v>
      </c>
    </row>
    <row r="5" spans="2:34" ht="221.25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59</v>
      </c>
      <c r="J5" s="13" t="s">
        <v>187</v>
      </c>
      <c r="K5" s="21" t="s">
        <v>253</v>
      </c>
      <c r="L5" s="21" t="s">
        <v>254</v>
      </c>
      <c r="M5" s="21" t="s">
        <v>257</v>
      </c>
      <c r="N5" s="21" t="s">
        <v>261</v>
      </c>
      <c r="O5" s="21" t="s">
        <v>266</v>
      </c>
      <c r="P5" s="14" t="s">
        <v>252</v>
      </c>
      <c r="Q5" s="14" t="s">
        <v>255</v>
      </c>
      <c r="R5" s="14" t="s">
        <v>256</v>
      </c>
      <c r="S5" s="14" t="s">
        <v>258</v>
      </c>
      <c r="T5" s="14" t="s">
        <v>259</v>
      </c>
      <c r="U5" s="14" t="s">
        <v>260</v>
      </c>
      <c r="V5" s="14" t="s">
        <v>262</v>
      </c>
      <c r="W5" s="14" t="s">
        <v>263</v>
      </c>
      <c r="X5" s="25" t="s">
        <v>264</v>
      </c>
      <c r="Y5" s="25" t="s">
        <v>265</v>
      </c>
      <c r="Z5" s="25" t="s">
        <v>267</v>
      </c>
      <c r="AA5" s="25" t="s">
        <v>268</v>
      </c>
      <c r="AB5" s="22" t="s">
        <v>54</v>
      </c>
      <c r="AC5" s="15" t="s">
        <v>8</v>
      </c>
      <c r="AD5" s="15" t="s">
        <v>62</v>
      </c>
      <c r="AE5" s="15" t="s">
        <v>55</v>
      </c>
      <c r="AF5" s="15" t="s">
        <v>56</v>
      </c>
      <c r="AG5" s="16" t="s">
        <v>57</v>
      </c>
      <c r="AH5" s="17" t="s">
        <v>58</v>
      </c>
    </row>
    <row r="6" spans="2:34" ht="15.75" x14ac:dyDescent="0.3">
      <c r="B6" s="18" t="str">
        <f>BASE!$D$2</f>
        <v>ARQUITECTURA DE NEGOCIOS</v>
      </c>
      <c r="C6" s="18" t="s">
        <v>197</v>
      </c>
      <c r="D6" s="18" t="s">
        <v>200</v>
      </c>
      <c r="E6" s="18" t="s">
        <v>203</v>
      </c>
      <c r="F6" s="18" t="s">
        <v>199</v>
      </c>
      <c r="G6" s="18" t="s">
        <v>202</v>
      </c>
      <c r="H6" s="23" t="s">
        <v>188</v>
      </c>
      <c r="I6" s="18" t="s">
        <v>269</v>
      </c>
      <c r="J6" s="18" t="s">
        <v>273</v>
      </c>
      <c r="K6" s="24">
        <v>3</v>
      </c>
      <c r="L6" s="24">
        <v>3</v>
      </c>
      <c r="M6" s="24">
        <v>3</v>
      </c>
      <c r="N6" s="24">
        <v>4</v>
      </c>
      <c r="O6" s="24">
        <v>2</v>
      </c>
      <c r="P6" s="24">
        <v>2</v>
      </c>
      <c r="Q6" s="24">
        <v>4</v>
      </c>
      <c r="R6" s="24">
        <v>3</v>
      </c>
      <c r="S6" s="24">
        <v>4</v>
      </c>
      <c r="T6" s="24">
        <v>3</v>
      </c>
      <c r="U6" s="24">
        <v>2</v>
      </c>
      <c r="V6" s="24">
        <v>4</v>
      </c>
      <c r="W6" s="24">
        <v>2</v>
      </c>
      <c r="X6" s="24">
        <v>2</v>
      </c>
      <c r="Y6" s="24">
        <v>2</v>
      </c>
      <c r="Z6" s="24">
        <v>2</v>
      </c>
      <c r="AA6" s="24">
        <v>2</v>
      </c>
      <c r="AB6" s="19">
        <f>AVERAGE(K6:AA6)</f>
        <v>2.7647058823529411</v>
      </c>
      <c r="AC6" s="24">
        <v>2</v>
      </c>
      <c r="AD6" s="24">
        <v>3</v>
      </c>
      <c r="AE6" s="24">
        <v>3</v>
      </c>
      <c r="AF6" s="24">
        <v>3</v>
      </c>
      <c r="AG6" s="24">
        <v>2</v>
      </c>
      <c r="AH6" s="18"/>
    </row>
    <row r="7" spans="2:34" ht="15.75" x14ac:dyDescent="0.3">
      <c r="B7" s="18" t="str">
        <f>BASE!$D$2</f>
        <v>ARQUITECTURA DE NEGOCIOS</v>
      </c>
      <c r="C7" s="18" t="s">
        <v>198</v>
      </c>
      <c r="D7" s="18" t="s">
        <v>201</v>
      </c>
      <c r="E7" s="18" t="s">
        <v>188</v>
      </c>
      <c r="F7" s="18" t="s">
        <v>205</v>
      </c>
      <c r="G7" s="18" t="s">
        <v>220</v>
      </c>
      <c r="H7" s="18" t="s">
        <v>189</v>
      </c>
      <c r="I7" s="18" t="s">
        <v>270</v>
      </c>
      <c r="J7" s="18" t="s">
        <v>273</v>
      </c>
      <c r="K7" s="24">
        <v>3</v>
      </c>
      <c r="L7" s="24">
        <v>3</v>
      </c>
      <c r="M7" s="24">
        <v>3</v>
      </c>
      <c r="N7" s="24">
        <v>4</v>
      </c>
      <c r="O7" s="24">
        <v>2</v>
      </c>
      <c r="P7" s="24">
        <v>1</v>
      </c>
      <c r="Q7" s="24">
        <v>3</v>
      </c>
      <c r="R7" s="24">
        <v>2</v>
      </c>
      <c r="S7" s="24">
        <v>3</v>
      </c>
      <c r="T7" s="24">
        <v>3</v>
      </c>
      <c r="U7" s="24">
        <v>3</v>
      </c>
      <c r="V7" s="24">
        <v>2</v>
      </c>
      <c r="W7" s="24">
        <v>1</v>
      </c>
      <c r="X7" s="24">
        <v>2</v>
      </c>
      <c r="Y7" s="24">
        <v>1</v>
      </c>
      <c r="Z7" s="24">
        <v>3</v>
      </c>
      <c r="AA7" s="24">
        <v>2</v>
      </c>
      <c r="AB7" s="19">
        <f t="shared" ref="AB7:AB22" si="1">AVERAGE(K7:AA7)</f>
        <v>2.4117647058823528</v>
      </c>
      <c r="AC7" s="24">
        <v>2</v>
      </c>
      <c r="AD7" s="24">
        <v>3</v>
      </c>
      <c r="AE7" s="24">
        <v>3</v>
      </c>
      <c r="AF7" s="24">
        <v>4</v>
      </c>
      <c r="AG7" s="24">
        <v>2</v>
      </c>
      <c r="AH7" s="18"/>
    </row>
    <row r="8" spans="2:34" ht="15.75" x14ac:dyDescent="0.3">
      <c r="B8" s="18" t="str">
        <f>BASE!$D$2</f>
        <v>ARQUITECTURA DE NEGOCIOS</v>
      </c>
      <c r="C8" s="18" t="s">
        <v>199</v>
      </c>
      <c r="D8" s="18" t="s">
        <v>202</v>
      </c>
      <c r="E8" s="18" t="s">
        <v>188</v>
      </c>
      <c r="F8" s="18" t="s">
        <v>206</v>
      </c>
      <c r="G8" s="18" t="s">
        <v>221</v>
      </c>
      <c r="H8" s="23" t="s">
        <v>189</v>
      </c>
      <c r="I8" s="18" t="s">
        <v>271</v>
      </c>
      <c r="J8" s="18" t="s">
        <v>273</v>
      </c>
      <c r="K8" s="24">
        <v>2</v>
      </c>
      <c r="L8" s="24">
        <v>2</v>
      </c>
      <c r="M8" s="24">
        <v>2</v>
      </c>
      <c r="N8" s="24">
        <v>2</v>
      </c>
      <c r="O8" s="24">
        <v>2</v>
      </c>
      <c r="P8" s="24">
        <v>1</v>
      </c>
      <c r="Q8" s="24">
        <v>3</v>
      </c>
      <c r="R8" s="24">
        <v>2</v>
      </c>
      <c r="S8" s="24">
        <v>3</v>
      </c>
      <c r="T8" s="24">
        <v>3</v>
      </c>
      <c r="U8" s="24">
        <v>2</v>
      </c>
      <c r="V8" s="24">
        <v>3</v>
      </c>
      <c r="W8" s="24">
        <v>1</v>
      </c>
      <c r="X8" s="24">
        <v>1</v>
      </c>
      <c r="Y8" s="24">
        <v>2</v>
      </c>
      <c r="Z8" s="24">
        <v>2</v>
      </c>
      <c r="AA8" s="24">
        <v>1</v>
      </c>
      <c r="AB8" s="19">
        <f t="shared" si="1"/>
        <v>2</v>
      </c>
      <c r="AC8" s="24">
        <v>1</v>
      </c>
      <c r="AD8" s="24">
        <v>2</v>
      </c>
      <c r="AE8" s="24">
        <v>2</v>
      </c>
      <c r="AF8" s="24">
        <v>2</v>
      </c>
      <c r="AG8" s="24">
        <v>1</v>
      </c>
      <c r="AH8" s="18"/>
    </row>
    <row r="9" spans="2:34" ht="15.75" x14ac:dyDescent="0.3">
      <c r="B9" s="18" t="str">
        <f>BASE!$D$2</f>
        <v>ARQUITECTURA DE NEGOCIOS</v>
      </c>
      <c r="C9" s="18" t="s">
        <v>199</v>
      </c>
      <c r="D9" s="18" t="s">
        <v>202</v>
      </c>
      <c r="E9" s="18" t="s">
        <v>188</v>
      </c>
      <c r="F9" s="18" t="s">
        <v>207</v>
      </c>
      <c r="G9" s="18" t="s">
        <v>222</v>
      </c>
      <c r="H9" s="23" t="s">
        <v>189</v>
      </c>
      <c r="I9" s="18" t="s">
        <v>270</v>
      </c>
      <c r="J9" s="18" t="s">
        <v>273</v>
      </c>
      <c r="K9" s="24">
        <v>2</v>
      </c>
      <c r="L9" s="24">
        <v>2</v>
      </c>
      <c r="M9" s="24">
        <v>2</v>
      </c>
      <c r="N9" s="24">
        <v>2</v>
      </c>
      <c r="O9" s="24">
        <v>2</v>
      </c>
      <c r="P9" s="24">
        <v>1</v>
      </c>
      <c r="Q9" s="24">
        <v>3</v>
      </c>
      <c r="R9" s="24">
        <v>3</v>
      </c>
      <c r="S9" s="24">
        <v>3</v>
      </c>
      <c r="T9" s="24">
        <v>3</v>
      </c>
      <c r="U9" s="24">
        <v>2</v>
      </c>
      <c r="V9" s="24">
        <v>3</v>
      </c>
      <c r="W9" s="24">
        <v>1</v>
      </c>
      <c r="X9" s="24">
        <v>2</v>
      </c>
      <c r="Y9" s="24">
        <v>2</v>
      </c>
      <c r="Z9" s="24">
        <v>2</v>
      </c>
      <c r="AA9" s="24">
        <v>2</v>
      </c>
      <c r="AB9" s="19">
        <f t="shared" si="1"/>
        <v>2.1764705882352939</v>
      </c>
      <c r="AC9" s="24">
        <v>1</v>
      </c>
      <c r="AD9" s="24">
        <v>3</v>
      </c>
      <c r="AE9" s="24">
        <v>2</v>
      </c>
      <c r="AF9" s="24">
        <v>3</v>
      </c>
      <c r="AG9" s="24">
        <v>1</v>
      </c>
      <c r="AH9" s="18"/>
    </row>
    <row r="10" spans="2:34" ht="15.75" x14ac:dyDescent="0.3">
      <c r="B10" s="18" t="str">
        <f>BASE!$D$2</f>
        <v>ARQUITECTURA DE NEGOCIOS</v>
      </c>
      <c r="C10" s="18" t="s">
        <v>198</v>
      </c>
      <c r="D10" s="18" t="s">
        <v>201</v>
      </c>
      <c r="E10" s="18" t="s">
        <v>188</v>
      </c>
      <c r="F10" s="18" t="s">
        <v>208</v>
      </c>
      <c r="G10" s="18" t="s">
        <v>223</v>
      </c>
      <c r="H10" s="23" t="s">
        <v>189</v>
      </c>
      <c r="I10" s="18" t="s">
        <v>270</v>
      </c>
      <c r="J10" s="18" t="s">
        <v>273</v>
      </c>
      <c r="K10" s="24">
        <v>2</v>
      </c>
      <c r="L10" s="24">
        <v>3</v>
      </c>
      <c r="M10" s="24">
        <v>3</v>
      </c>
      <c r="N10" s="24">
        <v>3</v>
      </c>
      <c r="O10" s="24">
        <v>2</v>
      </c>
      <c r="P10" s="24">
        <v>2</v>
      </c>
      <c r="Q10" s="24">
        <v>2</v>
      </c>
      <c r="R10" s="24">
        <v>3</v>
      </c>
      <c r="S10" s="24">
        <v>4</v>
      </c>
      <c r="T10" s="24">
        <v>3</v>
      </c>
      <c r="U10" s="24">
        <v>3</v>
      </c>
      <c r="V10" s="24">
        <v>2</v>
      </c>
      <c r="W10" s="24">
        <v>1</v>
      </c>
      <c r="X10" s="24">
        <v>2</v>
      </c>
      <c r="Y10" s="24">
        <v>2</v>
      </c>
      <c r="Z10" s="24">
        <v>2</v>
      </c>
      <c r="AA10" s="24">
        <v>1</v>
      </c>
      <c r="AB10" s="19">
        <f t="shared" si="1"/>
        <v>2.3529411764705883</v>
      </c>
      <c r="AC10" s="24">
        <v>2</v>
      </c>
      <c r="AD10" s="24">
        <v>3</v>
      </c>
      <c r="AE10" s="24">
        <v>2</v>
      </c>
      <c r="AF10" s="24">
        <v>4</v>
      </c>
      <c r="AG10" s="24">
        <v>2</v>
      </c>
      <c r="AH10" s="18"/>
    </row>
    <row r="11" spans="2:34" ht="15.75" x14ac:dyDescent="0.3">
      <c r="B11" s="18" t="str">
        <f>BASE!$D$2</f>
        <v>ARQUITECTURA DE NEGOCIOS</v>
      </c>
      <c r="C11" s="18" t="s">
        <v>198</v>
      </c>
      <c r="D11" s="18" t="s">
        <v>201</v>
      </c>
      <c r="E11" s="18" t="s">
        <v>188</v>
      </c>
      <c r="F11" s="18" t="s">
        <v>209</v>
      </c>
      <c r="G11" s="18" t="s">
        <v>224</v>
      </c>
      <c r="H11" s="23" t="s">
        <v>189</v>
      </c>
      <c r="I11" s="18" t="s">
        <v>270</v>
      </c>
      <c r="J11" s="18" t="s">
        <v>273</v>
      </c>
      <c r="K11" s="24">
        <v>3</v>
      </c>
      <c r="L11" s="24">
        <v>3</v>
      </c>
      <c r="M11" s="24">
        <v>3</v>
      </c>
      <c r="N11" s="24">
        <v>3</v>
      </c>
      <c r="O11" s="24">
        <v>2</v>
      </c>
      <c r="P11" s="24">
        <v>1</v>
      </c>
      <c r="Q11" s="24">
        <v>2</v>
      </c>
      <c r="R11" s="24">
        <v>2</v>
      </c>
      <c r="S11" s="24">
        <v>3</v>
      </c>
      <c r="T11" s="24">
        <v>2</v>
      </c>
      <c r="U11" s="24">
        <v>3</v>
      </c>
      <c r="V11" s="24">
        <v>2</v>
      </c>
      <c r="W11" s="24">
        <v>1</v>
      </c>
      <c r="X11" s="24">
        <v>2</v>
      </c>
      <c r="Y11" s="24">
        <v>2</v>
      </c>
      <c r="Z11" s="24">
        <v>2</v>
      </c>
      <c r="AA11" s="24">
        <v>2</v>
      </c>
      <c r="AB11" s="19">
        <f t="shared" si="1"/>
        <v>2.2352941176470589</v>
      </c>
      <c r="AC11" s="24">
        <v>2</v>
      </c>
      <c r="AD11" s="24">
        <v>3</v>
      </c>
      <c r="AE11" s="24">
        <v>3</v>
      </c>
      <c r="AF11" s="24">
        <v>3</v>
      </c>
      <c r="AG11" s="24">
        <v>2</v>
      </c>
      <c r="AH11" s="18"/>
    </row>
    <row r="12" spans="2:34" ht="15.75" x14ac:dyDescent="0.3">
      <c r="B12" s="18" t="str">
        <f>BASE!$D$2</f>
        <v>ARQUITECTURA DE NEGOCIOS</v>
      </c>
      <c r="C12" s="18" t="s">
        <v>198</v>
      </c>
      <c r="D12" s="18" t="s">
        <v>201</v>
      </c>
      <c r="E12" s="18" t="s">
        <v>188</v>
      </c>
      <c r="F12" s="18" t="s">
        <v>210</v>
      </c>
      <c r="G12" s="18" t="s">
        <v>225</v>
      </c>
      <c r="H12" s="23" t="s">
        <v>189</v>
      </c>
      <c r="I12" s="18" t="s">
        <v>271</v>
      </c>
      <c r="J12" s="18" t="s">
        <v>273</v>
      </c>
      <c r="K12" s="24">
        <v>2</v>
      </c>
      <c r="L12" s="24">
        <v>3</v>
      </c>
      <c r="M12" s="24">
        <v>3</v>
      </c>
      <c r="N12" s="24">
        <v>2</v>
      </c>
      <c r="O12" s="24">
        <v>2</v>
      </c>
      <c r="P12" s="24">
        <v>2</v>
      </c>
      <c r="Q12" s="24">
        <v>3</v>
      </c>
      <c r="R12" s="24">
        <v>3</v>
      </c>
      <c r="S12" s="24">
        <v>3</v>
      </c>
      <c r="T12" s="24">
        <v>3</v>
      </c>
      <c r="U12" s="24">
        <v>3</v>
      </c>
      <c r="V12" s="24">
        <v>3</v>
      </c>
      <c r="W12" s="24">
        <v>1</v>
      </c>
      <c r="X12" s="24">
        <v>2</v>
      </c>
      <c r="Y12" s="24">
        <v>2</v>
      </c>
      <c r="Z12" s="24">
        <v>2</v>
      </c>
      <c r="AA12" s="24">
        <v>1</v>
      </c>
      <c r="AB12" s="19">
        <f t="shared" si="1"/>
        <v>2.3529411764705883</v>
      </c>
      <c r="AC12" s="24">
        <v>1</v>
      </c>
      <c r="AD12" s="24">
        <v>3</v>
      </c>
      <c r="AE12" s="24">
        <v>2</v>
      </c>
      <c r="AF12" s="24">
        <v>4</v>
      </c>
      <c r="AG12" s="24">
        <v>1</v>
      </c>
      <c r="AH12" s="18"/>
    </row>
    <row r="13" spans="2:34" ht="15.75" x14ac:dyDescent="0.3">
      <c r="B13" s="18" t="str">
        <f>BASE!$D$2</f>
        <v>ARQUITECTURA DE NEGOCIOS</v>
      </c>
      <c r="C13" s="18" t="s">
        <v>198</v>
      </c>
      <c r="D13" s="18" t="s">
        <v>201</v>
      </c>
      <c r="E13" s="18" t="s">
        <v>188</v>
      </c>
      <c r="F13" s="18" t="s">
        <v>211</v>
      </c>
      <c r="G13" s="18" t="s">
        <v>226</v>
      </c>
      <c r="H13" s="23" t="s">
        <v>189</v>
      </c>
      <c r="I13" s="18" t="s">
        <v>271</v>
      </c>
      <c r="J13" s="18" t="s">
        <v>273</v>
      </c>
      <c r="K13" s="24">
        <v>2</v>
      </c>
      <c r="L13" s="24">
        <v>2</v>
      </c>
      <c r="M13" s="24">
        <v>3</v>
      </c>
      <c r="N13" s="24">
        <v>3</v>
      </c>
      <c r="O13" s="24">
        <v>2</v>
      </c>
      <c r="P13" s="24">
        <v>3</v>
      </c>
      <c r="Q13" s="24">
        <v>3</v>
      </c>
      <c r="R13" s="24">
        <v>3</v>
      </c>
      <c r="S13" s="24">
        <v>3</v>
      </c>
      <c r="T13" s="24">
        <v>3</v>
      </c>
      <c r="U13" s="24">
        <v>3</v>
      </c>
      <c r="V13" s="24">
        <v>1</v>
      </c>
      <c r="W13" s="24">
        <v>1</v>
      </c>
      <c r="X13" s="24">
        <v>2</v>
      </c>
      <c r="Y13" s="24">
        <v>2</v>
      </c>
      <c r="Z13" s="24">
        <v>2</v>
      </c>
      <c r="AA13" s="24">
        <v>1</v>
      </c>
      <c r="AB13" s="19">
        <f t="shared" si="1"/>
        <v>2.2941176470588234</v>
      </c>
      <c r="AC13" s="24">
        <v>1</v>
      </c>
      <c r="AD13" s="24">
        <v>2</v>
      </c>
      <c r="AE13" s="24">
        <v>2</v>
      </c>
      <c r="AF13" s="24">
        <v>4</v>
      </c>
      <c r="AG13" s="24">
        <v>1</v>
      </c>
      <c r="AH13" s="18"/>
    </row>
    <row r="14" spans="2:34" ht="15.75" x14ac:dyDescent="0.3">
      <c r="B14" s="18" t="str">
        <f>BASE!$D$2</f>
        <v>ARQUITECTURA DE NEGOCIOS</v>
      </c>
      <c r="C14" s="18" t="s">
        <v>198</v>
      </c>
      <c r="D14" s="18" t="s">
        <v>201</v>
      </c>
      <c r="E14" s="18" t="s">
        <v>188</v>
      </c>
      <c r="F14" s="18" t="s">
        <v>212</v>
      </c>
      <c r="G14" s="18" t="s">
        <v>227</v>
      </c>
      <c r="H14" s="23" t="s">
        <v>189</v>
      </c>
      <c r="I14" s="18" t="s">
        <v>271</v>
      </c>
      <c r="J14" s="18" t="s">
        <v>273</v>
      </c>
      <c r="K14" s="24">
        <v>2</v>
      </c>
      <c r="L14" s="24">
        <v>2</v>
      </c>
      <c r="M14" s="24">
        <v>2</v>
      </c>
      <c r="N14" s="24">
        <v>2</v>
      </c>
      <c r="O14" s="24">
        <v>1</v>
      </c>
      <c r="P14" s="24">
        <v>1</v>
      </c>
      <c r="Q14" s="24">
        <v>2</v>
      </c>
      <c r="R14" s="24">
        <v>2</v>
      </c>
      <c r="S14" s="24">
        <v>2</v>
      </c>
      <c r="T14" s="24">
        <v>2</v>
      </c>
      <c r="U14" s="24">
        <v>2</v>
      </c>
      <c r="V14" s="24">
        <v>2</v>
      </c>
      <c r="W14" s="24">
        <v>1</v>
      </c>
      <c r="X14" s="24">
        <v>1</v>
      </c>
      <c r="Y14" s="24">
        <v>1</v>
      </c>
      <c r="Z14" s="24">
        <v>2</v>
      </c>
      <c r="AA14" s="24">
        <v>1</v>
      </c>
      <c r="AB14" s="19">
        <f t="shared" si="1"/>
        <v>1.6470588235294117</v>
      </c>
      <c r="AC14" s="24">
        <v>1</v>
      </c>
      <c r="AD14" s="24">
        <v>2</v>
      </c>
      <c r="AE14" s="24">
        <v>2</v>
      </c>
      <c r="AF14" s="24">
        <v>3</v>
      </c>
      <c r="AG14" s="24">
        <v>1</v>
      </c>
      <c r="AH14" s="18"/>
    </row>
    <row r="15" spans="2:34" ht="15.75" x14ac:dyDescent="0.3">
      <c r="B15" s="18" t="str">
        <f>BASE!$D$2</f>
        <v>ARQUITECTURA DE NEGOCIOS</v>
      </c>
      <c r="C15" s="18" t="s">
        <v>198</v>
      </c>
      <c r="D15" s="18" t="s">
        <v>201</v>
      </c>
      <c r="E15" s="18" t="s">
        <v>188</v>
      </c>
      <c r="F15" s="18" t="s">
        <v>213</v>
      </c>
      <c r="G15" s="18" t="s">
        <v>228</v>
      </c>
      <c r="H15" s="23" t="s">
        <v>189</v>
      </c>
      <c r="I15" s="18" t="s">
        <v>270</v>
      </c>
      <c r="J15" s="18" t="s">
        <v>273</v>
      </c>
      <c r="K15" s="24">
        <v>3</v>
      </c>
      <c r="L15" s="24">
        <v>3</v>
      </c>
      <c r="M15" s="24">
        <v>3</v>
      </c>
      <c r="N15" s="24">
        <v>3</v>
      </c>
      <c r="O15" s="24">
        <v>2</v>
      </c>
      <c r="P15" s="24">
        <v>3</v>
      </c>
      <c r="Q15" s="24">
        <v>2</v>
      </c>
      <c r="R15" s="24">
        <v>3</v>
      </c>
      <c r="S15" s="24">
        <v>3</v>
      </c>
      <c r="T15" s="24">
        <v>3</v>
      </c>
      <c r="U15" s="24">
        <v>3</v>
      </c>
      <c r="V15" s="24">
        <v>2</v>
      </c>
      <c r="W15" s="24">
        <v>1</v>
      </c>
      <c r="X15" s="24">
        <v>2</v>
      </c>
      <c r="Y15" s="24">
        <v>3</v>
      </c>
      <c r="Z15" s="24">
        <v>2</v>
      </c>
      <c r="AA15" s="24">
        <v>2</v>
      </c>
      <c r="AB15" s="19">
        <f t="shared" si="1"/>
        <v>2.5294117647058822</v>
      </c>
      <c r="AC15" s="24">
        <v>2</v>
      </c>
      <c r="AD15" s="24">
        <v>3</v>
      </c>
      <c r="AE15" s="24">
        <v>3</v>
      </c>
      <c r="AF15" s="24">
        <v>3</v>
      </c>
      <c r="AG15" s="24">
        <v>2</v>
      </c>
      <c r="AH15" s="18"/>
    </row>
    <row r="16" spans="2:34" ht="15.75" x14ac:dyDescent="0.3">
      <c r="B16" s="18" t="str">
        <f>BASE!$D$2</f>
        <v>ARQUITECTURA DE NEGOCIOS</v>
      </c>
      <c r="C16" s="18" t="s">
        <v>199</v>
      </c>
      <c r="D16" s="18" t="s">
        <v>202</v>
      </c>
      <c r="E16" s="18" t="s">
        <v>188</v>
      </c>
      <c r="F16" s="18" t="s">
        <v>214</v>
      </c>
      <c r="G16" s="18" t="s">
        <v>229</v>
      </c>
      <c r="H16" s="23" t="s">
        <v>189</v>
      </c>
      <c r="I16" s="18" t="s">
        <v>270</v>
      </c>
      <c r="J16" s="18" t="s">
        <v>273</v>
      </c>
      <c r="K16" s="24">
        <v>3</v>
      </c>
      <c r="L16" s="24">
        <v>4</v>
      </c>
      <c r="M16" s="24">
        <v>3</v>
      </c>
      <c r="N16" s="24">
        <v>4</v>
      </c>
      <c r="O16" s="24">
        <v>3</v>
      </c>
      <c r="P16" s="24">
        <v>2</v>
      </c>
      <c r="Q16" s="24">
        <v>4</v>
      </c>
      <c r="R16" s="24">
        <v>3</v>
      </c>
      <c r="S16" s="24">
        <v>4</v>
      </c>
      <c r="T16" s="24">
        <v>3</v>
      </c>
      <c r="U16" s="24">
        <v>4</v>
      </c>
      <c r="V16" s="24">
        <v>3</v>
      </c>
      <c r="W16" s="24">
        <v>2</v>
      </c>
      <c r="X16" s="24">
        <v>3</v>
      </c>
      <c r="Y16" s="24">
        <v>2</v>
      </c>
      <c r="Z16" s="24">
        <v>4</v>
      </c>
      <c r="AA16" s="24">
        <v>3</v>
      </c>
      <c r="AB16" s="19">
        <f t="shared" si="1"/>
        <v>3.1764705882352939</v>
      </c>
      <c r="AC16" s="24">
        <v>3</v>
      </c>
      <c r="AD16" s="24">
        <v>4</v>
      </c>
      <c r="AE16" s="24">
        <v>3</v>
      </c>
      <c r="AF16" s="24">
        <v>4</v>
      </c>
      <c r="AG16" s="24">
        <v>3</v>
      </c>
      <c r="AH16" s="18"/>
    </row>
    <row r="17" spans="2:34" ht="15.75" x14ac:dyDescent="0.3">
      <c r="B17" s="18" t="str">
        <f>BASE!$D$2</f>
        <v>ARQUITECTURA DE NEGOCIOS</v>
      </c>
      <c r="C17" s="18" t="s">
        <v>198</v>
      </c>
      <c r="D17" s="18" t="s">
        <v>201</v>
      </c>
      <c r="E17" s="18" t="s">
        <v>188</v>
      </c>
      <c r="F17" s="18" t="s">
        <v>215</v>
      </c>
      <c r="G17" s="18" t="s">
        <v>230</v>
      </c>
      <c r="H17" s="23" t="s">
        <v>189</v>
      </c>
      <c r="I17" s="18" t="s">
        <v>270</v>
      </c>
      <c r="J17" s="18" t="s">
        <v>273</v>
      </c>
      <c r="K17" s="24">
        <v>2</v>
      </c>
      <c r="L17" s="24">
        <v>3</v>
      </c>
      <c r="M17" s="24">
        <v>2</v>
      </c>
      <c r="N17" s="24">
        <v>4</v>
      </c>
      <c r="O17" s="24">
        <v>2</v>
      </c>
      <c r="P17" s="24">
        <v>1</v>
      </c>
      <c r="Q17" s="24">
        <v>4</v>
      </c>
      <c r="R17" s="24">
        <v>2</v>
      </c>
      <c r="S17" s="24">
        <v>2</v>
      </c>
      <c r="T17" s="24">
        <v>2</v>
      </c>
      <c r="U17" s="24">
        <v>4</v>
      </c>
      <c r="V17" s="24">
        <v>2</v>
      </c>
      <c r="W17" s="24">
        <v>2</v>
      </c>
      <c r="X17" s="24">
        <v>2</v>
      </c>
      <c r="Y17" s="24">
        <v>1</v>
      </c>
      <c r="Z17" s="24">
        <v>3</v>
      </c>
      <c r="AA17" s="24">
        <v>1</v>
      </c>
      <c r="AB17" s="19">
        <f t="shared" si="1"/>
        <v>2.2941176470588234</v>
      </c>
      <c r="AC17" s="24">
        <v>1</v>
      </c>
      <c r="AD17" s="24">
        <v>4</v>
      </c>
      <c r="AE17" s="24">
        <v>3</v>
      </c>
      <c r="AF17" s="24">
        <v>4</v>
      </c>
      <c r="AG17" s="24">
        <v>1</v>
      </c>
      <c r="AH17" s="18"/>
    </row>
    <row r="18" spans="2:34" ht="15.75" x14ac:dyDescent="0.3">
      <c r="B18" s="18" t="str">
        <f>BASE!$D$2</f>
        <v>ARQUITECTURA DE NEGOCIOS</v>
      </c>
      <c r="C18" s="18" t="s">
        <v>199</v>
      </c>
      <c r="D18" s="18" t="s">
        <v>202</v>
      </c>
      <c r="E18" s="18" t="s">
        <v>188</v>
      </c>
      <c r="F18" s="18" t="s">
        <v>216</v>
      </c>
      <c r="G18" s="18" t="s">
        <v>231</v>
      </c>
      <c r="H18" s="23" t="s">
        <v>189</v>
      </c>
      <c r="I18" s="18" t="s">
        <v>270</v>
      </c>
      <c r="J18" s="18" t="s">
        <v>273</v>
      </c>
      <c r="K18" s="24">
        <v>3</v>
      </c>
      <c r="L18" s="24">
        <v>3</v>
      </c>
      <c r="M18" s="24">
        <v>3</v>
      </c>
      <c r="N18" s="24">
        <v>3</v>
      </c>
      <c r="O18" s="24">
        <v>2</v>
      </c>
      <c r="P18" s="24">
        <v>1</v>
      </c>
      <c r="Q18" s="24">
        <v>3</v>
      </c>
      <c r="R18" s="24">
        <v>2</v>
      </c>
      <c r="S18" s="24">
        <v>2</v>
      </c>
      <c r="T18" s="24">
        <v>2</v>
      </c>
      <c r="U18" s="24">
        <v>2</v>
      </c>
      <c r="V18" s="24">
        <v>2</v>
      </c>
      <c r="W18" s="24">
        <v>1</v>
      </c>
      <c r="X18" s="24">
        <v>2</v>
      </c>
      <c r="Y18" s="24">
        <v>1</v>
      </c>
      <c r="Z18" s="24">
        <v>2</v>
      </c>
      <c r="AA18" s="24">
        <v>1</v>
      </c>
      <c r="AB18" s="19">
        <f t="shared" si="1"/>
        <v>2.0588235294117645</v>
      </c>
      <c r="AC18" s="24">
        <v>2</v>
      </c>
      <c r="AD18" s="24">
        <v>2</v>
      </c>
      <c r="AE18" s="24">
        <v>2</v>
      </c>
      <c r="AF18" s="24">
        <v>2</v>
      </c>
      <c r="AG18" s="24">
        <v>2</v>
      </c>
      <c r="AH18" s="18"/>
    </row>
    <row r="19" spans="2:34" ht="15.75" x14ac:dyDescent="0.3">
      <c r="B19" s="18" t="str">
        <f>BASE!$D$2</f>
        <v>ARQUITECTURA DE NEGOCIOS</v>
      </c>
      <c r="C19" s="18" t="s">
        <v>199</v>
      </c>
      <c r="D19" s="18" t="s">
        <v>202</v>
      </c>
      <c r="E19" s="18" t="s">
        <v>188</v>
      </c>
      <c r="F19" s="18" t="s">
        <v>217</v>
      </c>
      <c r="G19" s="18" t="s">
        <v>232</v>
      </c>
      <c r="H19" s="23" t="s">
        <v>189</v>
      </c>
      <c r="I19" s="18" t="s">
        <v>271</v>
      </c>
      <c r="J19" s="18" t="s">
        <v>273</v>
      </c>
      <c r="K19" s="24">
        <v>1</v>
      </c>
      <c r="L19" s="24">
        <v>1</v>
      </c>
      <c r="M19" s="24">
        <v>2</v>
      </c>
      <c r="N19" s="24">
        <v>2</v>
      </c>
      <c r="O19" s="24">
        <v>1</v>
      </c>
      <c r="P19" s="24">
        <v>1</v>
      </c>
      <c r="Q19" s="24">
        <v>2</v>
      </c>
      <c r="R19" s="24">
        <v>2</v>
      </c>
      <c r="S19" s="24">
        <v>2</v>
      </c>
      <c r="T19" s="24">
        <v>2</v>
      </c>
      <c r="U19" s="24">
        <v>1</v>
      </c>
      <c r="V19" s="24">
        <v>2</v>
      </c>
      <c r="W19" s="24">
        <v>1</v>
      </c>
      <c r="X19" s="24">
        <v>1</v>
      </c>
      <c r="Y19" s="24">
        <v>2</v>
      </c>
      <c r="Z19" s="24">
        <v>2</v>
      </c>
      <c r="AA19" s="24">
        <v>1</v>
      </c>
      <c r="AB19" s="19">
        <f t="shared" si="1"/>
        <v>1.5294117647058822</v>
      </c>
      <c r="AC19" s="24">
        <v>0</v>
      </c>
      <c r="AD19" s="24">
        <v>2</v>
      </c>
      <c r="AE19" s="24">
        <v>2</v>
      </c>
      <c r="AF19" s="24">
        <v>2</v>
      </c>
      <c r="AG19" s="24">
        <v>0</v>
      </c>
      <c r="AH19" s="18"/>
    </row>
    <row r="20" spans="2:34" ht="15.75" x14ac:dyDescent="0.3">
      <c r="B20" s="18" t="str">
        <f>BASE!$D$2</f>
        <v>ARQUITECTURA DE NEGOCIOS</v>
      </c>
      <c r="C20" s="18" t="s">
        <v>199</v>
      </c>
      <c r="D20" s="18" t="s">
        <v>202</v>
      </c>
      <c r="E20" s="18" t="s">
        <v>188</v>
      </c>
      <c r="F20" s="18" t="s">
        <v>218</v>
      </c>
      <c r="G20" s="18" t="s">
        <v>233</v>
      </c>
      <c r="H20" s="23" t="s">
        <v>189</v>
      </c>
      <c r="I20" s="18" t="s">
        <v>271</v>
      </c>
      <c r="J20" s="18" t="s">
        <v>273</v>
      </c>
      <c r="K20" s="24">
        <v>2</v>
      </c>
      <c r="L20" s="24">
        <v>3</v>
      </c>
      <c r="M20" s="24">
        <v>2</v>
      </c>
      <c r="N20" s="24">
        <v>3</v>
      </c>
      <c r="O20" s="24">
        <v>2</v>
      </c>
      <c r="P20" s="24">
        <v>1</v>
      </c>
      <c r="Q20" s="24">
        <v>2</v>
      </c>
      <c r="R20" s="24">
        <v>2</v>
      </c>
      <c r="S20" s="24">
        <v>3</v>
      </c>
      <c r="T20" s="24">
        <v>3</v>
      </c>
      <c r="U20" s="24">
        <v>3</v>
      </c>
      <c r="V20" s="24">
        <v>2</v>
      </c>
      <c r="W20" s="24">
        <v>1</v>
      </c>
      <c r="X20" s="24">
        <v>2</v>
      </c>
      <c r="Y20" s="24">
        <v>2</v>
      </c>
      <c r="Z20" s="24">
        <v>2</v>
      </c>
      <c r="AA20" s="24">
        <v>1</v>
      </c>
      <c r="AB20" s="19">
        <f t="shared" si="1"/>
        <v>2.1176470588235294</v>
      </c>
      <c r="AC20" s="24">
        <v>1</v>
      </c>
      <c r="AD20" s="24">
        <v>2</v>
      </c>
      <c r="AE20" s="24">
        <v>3</v>
      </c>
      <c r="AF20" s="24">
        <v>3</v>
      </c>
      <c r="AG20" s="24">
        <v>1</v>
      </c>
      <c r="AH20" s="18"/>
    </row>
    <row r="21" spans="2:34" ht="15.75" x14ac:dyDescent="0.3">
      <c r="B21" s="18" t="str">
        <f>BASE!$D$2</f>
        <v>ARQUITECTURA DE NEGOCIOS</v>
      </c>
      <c r="C21" s="18" t="s">
        <v>197</v>
      </c>
      <c r="D21" s="18" t="s">
        <v>200</v>
      </c>
      <c r="E21" s="18" t="s">
        <v>203</v>
      </c>
      <c r="F21" s="18" t="s">
        <v>198</v>
      </c>
      <c r="G21" s="18" t="s">
        <v>201</v>
      </c>
      <c r="H21" s="23" t="s">
        <v>188</v>
      </c>
      <c r="I21" s="18" t="s">
        <v>272</v>
      </c>
      <c r="J21" s="18" t="s">
        <v>273</v>
      </c>
      <c r="K21" s="24">
        <v>3</v>
      </c>
      <c r="L21" s="24">
        <v>3</v>
      </c>
      <c r="M21" s="24">
        <v>4</v>
      </c>
      <c r="N21" s="24">
        <v>4</v>
      </c>
      <c r="O21" s="24">
        <v>2</v>
      </c>
      <c r="P21" s="24">
        <v>3</v>
      </c>
      <c r="Q21" s="24">
        <v>4</v>
      </c>
      <c r="R21" s="24">
        <v>4</v>
      </c>
      <c r="S21" s="24">
        <v>4</v>
      </c>
      <c r="T21" s="24">
        <v>4</v>
      </c>
      <c r="U21" s="24">
        <v>3</v>
      </c>
      <c r="V21" s="24">
        <v>3</v>
      </c>
      <c r="W21" s="24">
        <v>3</v>
      </c>
      <c r="X21" s="24">
        <v>3</v>
      </c>
      <c r="Y21" s="24">
        <v>3</v>
      </c>
      <c r="Z21" s="24">
        <v>3</v>
      </c>
      <c r="AA21" s="24">
        <v>2</v>
      </c>
      <c r="AB21" s="19">
        <f t="shared" si="1"/>
        <v>3.2352941176470589</v>
      </c>
      <c r="AC21" s="24">
        <v>2</v>
      </c>
      <c r="AD21" s="24">
        <v>4</v>
      </c>
      <c r="AE21" s="24">
        <v>3</v>
      </c>
      <c r="AF21" s="24">
        <v>4</v>
      </c>
      <c r="AG21" s="24">
        <v>2</v>
      </c>
      <c r="AH21" s="18"/>
    </row>
    <row r="22" spans="2:34" ht="15.75" x14ac:dyDescent="0.3">
      <c r="B22" s="18" t="str">
        <f>BASE!$D$2</f>
        <v>ARQUITECTURA DE NEGOCIOS</v>
      </c>
      <c r="C22" s="18" t="s">
        <v>199</v>
      </c>
      <c r="D22" s="18" t="s">
        <v>202</v>
      </c>
      <c r="E22" s="18" t="s">
        <v>188</v>
      </c>
      <c r="F22" s="18" t="s">
        <v>219</v>
      </c>
      <c r="G22" s="18" t="s">
        <v>234</v>
      </c>
      <c r="H22" s="23" t="s">
        <v>189</v>
      </c>
      <c r="I22" s="18" t="s">
        <v>270</v>
      </c>
      <c r="J22" s="18" t="s">
        <v>273</v>
      </c>
      <c r="K22" s="24">
        <v>2</v>
      </c>
      <c r="L22" s="24">
        <v>3</v>
      </c>
      <c r="M22" s="24">
        <v>2</v>
      </c>
      <c r="N22" s="24">
        <v>3</v>
      </c>
      <c r="O22" s="24">
        <v>2</v>
      </c>
      <c r="P22" s="24">
        <v>1</v>
      </c>
      <c r="Q22" s="24">
        <v>3</v>
      </c>
      <c r="R22" s="24">
        <v>2</v>
      </c>
      <c r="S22" s="24">
        <v>3</v>
      </c>
      <c r="T22" s="24">
        <v>3</v>
      </c>
      <c r="U22" s="24">
        <v>2</v>
      </c>
      <c r="V22" s="24">
        <v>3</v>
      </c>
      <c r="W22" s="24">
        <v>1</v>
      </c>
      <c r="X22" s="24">
        <v>1</v>
      </c>
      <c r="Y22" s="24">
        <v>1</v>
      </c>
      <c r="Z22" s="24">
        <v>3</v>
      </c>
      <c r="AA22" s="24">
        <v>2</v>
      </c>
      <c r="AB22" s="19">
        <f t="shared" si="1"/>
        <v>2.1764705882352939</v>
      </c>
      <c r="AC22" s="24">
        <v>1</v>
      </c>
      <c r="AD22" s="24">
        <v>3</v>
      </c>
      <c r="AE22" s="24">
        <v>2</v>
      </c>
      <c r="AF22" s="24">
        <v>3</v>
      </c>
      <c r="AG22" s="24">
        <v>1</v>
      </c>
      <c r="AH22" s="18"/>
    </row>
  </sheetData>
  <mergeCells count="2">
    <mergeCell ref="AC3:AF3"/>
    <mergeCell ref="K3:AA3"/>
  </mergeCells>
  <phoneticPr fontId="8" type="noConversion"/>
  <conditionalFormatting sqref="K6:AA2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6:AG2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5.855468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40</v>
      </c>
    </row>
    <row r="2" spans="1:14" x14ac:dyDescent="0.25">
      <c r="A2" s="2" t="s">
        <v>2</v>
      </c>
      <c r="B2" t="s" vm="1">
        <v>40</v>
      </c>
    </row>
    <row r="4" spans="1:14" x14ac:dyDescent="0.25">
      <c r="A4" s="2" t="s">
        <v>47</v>
      </c>
      <c r="C4" s="2" t="s">
        <v>3</v>
      </c>
    </row>
    <row r="5" spans="1:14" ht="186.75" x14ac:dyDescent="0.25">
      <c r="A5" s="2" t="s">
        <v>8</v>
      </c>
      <c r="B5" s="2" t="s">
        <v>14</v>
      </c>
      <c r="C5" s="8" t="s">
        <v>259</v>
      </c>
      <c r="D5" s="8" t="s">
        <v>252</v>
      </c>
      <c r="E5" s="8" t="s">
        <v>262</v>
      </c>
      <c r="F5" s="8" t="s">
        <v>260</v>
      </c>
      <c r="G5" s="8" t="s">
        <v>253</v>
      </c>
      <c r="H5" s="8" t="s">
        <v>263</v>
      </c>
      <c r="I5" s="8" t="s">
        <v>257</v>
      </c>
      <c r="J5" s="8" t="s">
        <v>254</v>
      </c>
      <c r="K5" s="8" t="s">
        <v>261</v>
      </c>
      <c r="L5" s="8" t="s">
        <v>256</v>
      </c>
      <c r="M5" s="8" t="s">
        <v>258</v>
      </c>
      <c r="N5" s="8" t="s">
        <v>255</v>
      </c>
    </row>
    <row r="6" spans="1:14" x14ac:dyDescent="0.25">
      <c r="A6" t="s">
        <v>4</v>
      </c>
      <c r="B6" t="s">
        <v>202</v>
      </c>
      <c r="C6">
        <v>3</v>
      </c>
      <c r="D6">
        <v>2</v>
      </c>
      <c r="E6">
        <v>4</v>
      </c>
      <c r="F6">
        <v>2</v>
      </c>
      <c r="G6">
        <v>3</v>
      </c>
      <c r="H6">
        <v>2</v>
      </c>
      <c r="I6">
        <v>3</v>
      </c>
      <c r="J6">
        <v>3</v>
      </c>
      <c r="K6">
        <v>4</v>
      </c>
      <c r="L6">
        <v>3</v>
      </c>
      <c r="M6">
        <v>4</v>
      </c>
      <c r="N6">
        <v>4</v>
      </c>
    </row>
  </sheetData>
  <conditionalFormatting pivot="1" sqref="C6:N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61</v>
      </c>
      <c r="C5" s="8" t="s">
        <v>60</v>
      </c>
      <c r="D5" s="8" t="s">
        <v>174</v>
      </c>
      <c r="E5" s="8" t="s">
        <v>175</v>
      </c>
      <c r="F5" s="8" t="s">
        <v>171</v>
      </c>
      <c r="G5" s="8" t="s">
        <v>173</v>
      </c>
      <c r="H5" s="8" t="s">
        <v>176</v>
      </c>
      <c r="I5" s="8" t="s">
        <v>177</v>
      </c>
      <c r="J5" s="8" t="s">
        <v>172</v>
      </c>
      <c r="K5" s="8" t="s">
        <v>178</v>
      </c>
      <c r="L5" s="8" t="s">
        <v>179</v>
      </c>
      <c r="M5" s="8" t="s">
        <v>164</v>
      </c>
      <c r="N5" s="8" t="s">
        <v>165</v>
      </c>
      <c r="O5" s="8" t="s">
        <v>166</v>
      </c>
      <c r="P5" s="8" t="s">
        <v>167</v>
      </c>
      <c r="Q5" s="8" t="s">
        <v>168</v>
      </c>
      <c r="R5" s="8" t="s">
        <v>169</v>
      </c>
      <c r="S5" s="8" t="s">
        <v>170</v>
      </c>
      <c r="T5" s="8" t="s">
        <v>163</v>
      </c>
    </row>
    <row r="6" spans="1:20" x14ac:dyDescent="0.25">
      <c r="A6" s="5" t="s">
        <v>82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136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95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105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83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96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97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100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70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156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104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128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139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154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81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110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65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107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109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118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143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135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108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161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157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66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119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120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159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131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75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88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140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76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87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125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124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73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130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144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74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93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158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122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94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71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127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137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150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138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91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77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142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72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116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78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99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98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126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67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111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141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63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70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75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78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67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79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68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64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160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89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79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129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132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80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68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69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101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148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146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86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92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64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183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182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186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184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181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185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114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115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155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147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153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152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84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117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151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85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112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113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162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102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145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106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103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123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180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82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65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119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73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93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71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114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84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112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102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133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89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90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133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134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149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82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136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95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105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83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96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97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100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70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156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104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128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139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154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81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110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65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107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109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118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143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135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108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161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157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66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119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120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159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131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75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88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140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76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87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125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124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73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130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144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74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93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158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122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94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71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127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137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150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138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91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77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142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72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116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78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99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98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126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67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111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141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63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70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75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78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67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79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68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64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160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89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79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121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129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132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80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68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69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101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148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146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86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92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64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183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182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186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184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181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185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114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115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155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147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153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152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84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117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151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85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112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113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162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102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145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106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103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123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180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82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65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119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73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93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71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114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84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112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102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133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89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90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133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134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149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2023-06-15T23:19:59Z</dcterms:modified>
</cp:coreProperties>
</file>