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8D27B336-B503-4ECF-B5CD-82E6B7411368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BASE!$A$1:$AC$16</definedName>
    <definedName name="_xlnm._FilterDatabase" localSheetId="3" hidden="1">'Resumen TMs'!$D$5:$J$16</definedName>
    <definedName name="_xlcn.WorksheetConnection_BASE_04042022A1V53221" hidden="1">BASE!$A$1:$AC$16</definedName>
    <definedName name="_xlcn.WorksheetConnection_PLANTILLA_RESULTADOS_POSTCALIBRACION.xlsxBASE1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33" r:id="rId8"/>
    <pivotCache cacheId="34" r:id="rId9"/>
    <pivotCache cacheId="35" r:id="rId10"/>
    <pivotCache cacheId="36" r:id="rId11"/>
    <pivotCache cacheId="37" r:id="rId12"/>
    <pivotCache cacheId="38" r:id="rId13"/>
    <pivotCache cacheId="39" r:id="rId14"/>
    <pivotCache cacheId="40" r:id="rId15"/>
    <pivotCache cacheId="41" r:id="rId16"/>
    <pivotCache cacheId="42" r:id="rId17"/>
    <pivotCache cacheId="43" r:id="rId18"/>
    <pivotCache cacheId="44" r:id="rId19"/>
    <pivotCache cacheId="45" r:id="rId20"/>
  </pivotCaches>
  <extLst>
    <ext xmlns:x14="http://schemas.microsoft.com/office/spreadsheetml/2009/9/main" uri="{876F7934-8845-4945-9796-88D515C7AA90}">
      <x14:pivotCaches>
        <pivotCache cacheId="46" r:id="rId21"/>
        <pivotCache cacheId="47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6" l="1"/>
  <c r="AA4" i="16"/>
  <c r="AB4" i="16"/>
  <c r="AC4" i="16"/>
  <c r="AD4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5" i="16"/>
  <c r="AE26" i="16"/>
  <c r="AE27" i="16"/>
  <c r="AE28" i="16"/>
  <c r="AE29" i="16"/>
  <c r="AE30" i="16"/>
  <c r="AE31" i="16"/>
  <c r="AE32" i="16"/>
  <c r="AE33" i="16"/>
  <c r="AE34" i="16"/>
  <c r="AE35" i="16"/>
  <c r="AE36" i="16"/>
  <c r="AE37" i="16"/>
  <c r="AE38" i="16"/>
  <c r="AE39" i="16"/>
  <c r="AE40" i="16"/>
  <c r="AE41" i="16"/>
  <c r="AE42" i="16"/>
  <c r="AE43" i="16"/>
  <c r="AE44" i="16"/>
  <c r="AE45" i="16"/>
  <c r="AE46" i="16"/>
  <c r="AE47" i="16"/>
  <c r="AE48" i="16"/>
  <c r="AE49" i="16"/>
  <c r="AE50" i="16"/>
  <c r="AE51" i="16"/>
  <c r="AE52" i="16"/>
  <c r="AE53" i="16"/>
  <c r="AE54" i="16"/>
  <c r="AE55" i="16"/>
  <c r="AE56" i="16"/>
  <c r="AE57" i="16"/>
  <c r="AE58" i="16"/>
  <c r="AE59" i="16"/>
  <c r="AE60" i="16"/>
  <c r="AE61" i="16"/>
  <c r="AE62" i="16"/>
  <c r="AE63" i="16"/>
  <c r="AE64" i="16"/>
  <c r="AE65" i="16"/>
  <c r="AE66" i="16"/>
  <c r="AE67" i="16"/>
  <c r="AE68" i="16"/>
  <c r="AE69" i="16"/>
  <c r="AE70" i="16"/>
  <c r="AE71" i="16"/>
  <c r="AE72" i="16"/>
  <c r="AE73" i="16"/>
  <c r="AE74" i="16"/>
  <c r="AE75" i="16"/>
  <c r="AE76" i="16"/>
  <c r="AE6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6" i="16"/>
  <c r="J17" i="16"/>
  <c r="AF17" i="16"/>
  <c r="AG17" i="16"/>
  <c r="AH17" i="16"/>
  <c r="AI17" i="16"/>
  <c r="AJ17" i="16"/>
  <c r="J18" i="16"/>
  <c r="AF18" i="16"/>
  <c r="AG18" i="16"/>
  <c r="AH18" i="16"/>
  <c r="AI18" i="16"/>
  <c r="AJ18" i="16"/>
  <c r="J19" i="16"/>
  <c r="AF19" i="16"/>
  <c r="AG19" i="16"/>
  <c r="AH19" i="16"/>
  <c r="AI19" i="16"/>
  <c r="AJ19" i="16"/>
  <c r="J20" i="16"/>
  <c r="AF20" i="16"/>
  <c r="AG20" i="16"/>
  <c r="AH20" i="16"/>
  <c r="AI20" i="16"/>
  <c r="AJ20" i="16"/>
  <c r="J21" i="16"/>
  <c r="AF21" i="16"/>
  <c r="AG21" i="16"/>
  <c r="AH21" i="16"/>
  <c r="AI21" i="16"/>
  <c r="AJ21" i="16"/>
  <c r="J22" i="16"/>
  <c r="AF22" i="16"/>
  <c r="AG22" i="16"/>
  <c r="AH22" i="16"/>
  <c r="AI22" i="16"/>
  <c r="AJ22" i="16"/>
  <c r="J23" i="16"/>
  <c r="AF23" i="16"/>
  <c r="AG23" i="16"/>
  <c r="AH23" i="16"/>
  <c r="AI23" i="16"/>
  <c r="AJ23" i="16"/>
  <c r="J24" i="16"/>
  <c r="AF24" i="16"/>
  <c r="AG24" i="16"/>
  <c r="AH24" i="16"/>
  <c r="AI24" i="16"/>
  <c r="AJ24" i="16"/>
  <c r="J25" i="16"/>
  <c r="AF25" i="16"/>
  <c r="AG25" i="16"/>
  <c r="AH25" i="16"/>
  <c r="AI25" i="16"/>
  <c r="AJ25" i="16"/>
  <c r="J26" i="16"/>
  <c r="AF26" i="16"/>
  <c r="AG26" i="16"/>
  <c r="AH26" i="16"/>
  <c r="AI26" i="16"/>
  <c r="AJ26" i="16"/>
  <c r="J27" i="16"/>
  <c r="AF27" i="16"/>
  <c r="AG27" i="16"/>
  <c r="AH27" i="16"/>
  <c r="AI27" i="16"/>
  <c r="AJ27" i="16"/>
  <c r="J28" i="16"/>
  <c r="AF28" i="16"/>
  <c r="AG28" i="16"/>
  <c r="AH28" i="16"/>
  <c r="AI28" i="16"/>
  <c r="AJ28" i="16"/>
  <c r="J29" i="16"/>
  <c r="AF29" i="16"/>
  <c r="AG29" i="16"/>
  <c r="AH29" i="16"/>
  <c r="AI29" i="16"/>
  <c r="AJ29" i="16"/>
  <c r="J30" i="16"/>
  <c r="AF30" i="16"/>
  <c r="AG30" i="16"/>
  <c r="AH30" i="16"/>
  <c r="AI30" i="16"/>
  <c r="AJ30" i="16"/>
  <c r="J31" i="16"/>
  <c r="AF31" i="16"/>
  <c r="AG31" i="16"/>
  <c r="AH31" i="16"/>
  <c r="AI31" i="16"/>
  <c r="AJ31" i="16"/>
  <c r="J32" i="16"/>
  <c r="AF32" i="16"/>
  <c r="AG32" i="16"/>
  <c r="AH32" i="16"/>
  <c r="AI32" i="16"/>
  <c r="AJ32" i="16"/>
  <c r="J33" i="16"/>
  <c r="AF33" i="16"/>
  <c r="AG33" i="16"/>
  <c r="AH33" i="16"/>
  <c r="AI33" i="16"/>
  <c r="AJ33" i="16"/>
  <c r="J34" i="16"/>
  <c r="AF34" i="16"/>
  <c r="AG34" i="16"/>
  <c r="AH34" i="16"/>
  <c r="AI34" i="16"/>
  <c r="AJ34" i="16"/>
  <c r="J35" i="16"/>
  <c r="AF35" i="16"/>
  <c r="AG35" i="16"/>
  <c r="AH35" i="16"/>
  <c r="AI35" i="16"/>
  <c r="AJ35" i="16"/>
  <c r="J36" i="16"/>
  <c r="AF36" i="16"/>
  <c r="AG36" i="16"/>
  <c r="AH36" i="16"/>
  <c r="AI36" i="16"/>
  <c r="AJ36" i="16"/>
  <c r="J37" i="16"/>
  <c r="AF37" i="16"/>
  <c r="AG37" i="16"/>
  <c r="AH37" i="16"/>
  <c r="AI37" i="16"/>
  <c r="AJ37" i="16"/>
  <c r="J38" i="16"/>
  <c r="AF38" i="16"/>
  <c r="AG38" i="16"/>
  <c r="AH38" i="16"/>
  <c r="AI38" i="16"/>
  <c r="AJ38" i="16"/>
  <c r="J39" i="16"/>
  <c r="AF39" i="16"/>
  <c r="AG39" i="16"/>
  <c r="AH39" i="16"/>
  <c r="AI39" i="16"/>
  <c r="AJ39" i="16"/>
  <c r="J40" i="16"/>
  <c r="AF40" i="16"/>
  <c r="AG40" i="16"/>
  <c r="AH40" i="16"/>
  <c r="AI40" i="16"/>
  <c r="AJ40" i="16"/>
  <c r="J41" i="16"/>
  <c r="AF41" i="16"/>
  <c r="AG41" i="16"/>
  <c r="AH41" i="16"/>
  <c r="AI41" i="16"/>
  <c r="AJ41" i="16"/>
  <c r="J42" i="16"/>
  <c r="AF42" i="16"/>
  <c r="AG42" i="16"/>
  <c r="AH42" i="16"/>
  <c r="AI42" i="16"/>
  <c r="AJ42" i="16"/>
  <c r="J43" i="16"/>
  <c r="AF43" i="16"/>
  <c r="AG43" i="16"/>
  <c r="AH43" i="16"/>
  <c r="AI43" i="16"/>
  <c r="AJ43" i="16"/>
  <c r="J44" i="16"/>
  <c r="AF44" i="16"/>
  <c r="AG44" i="16"/>
  <c r="AH44" i="16"/>
  <c r="AI44" i="16"/>
  <c r="AJ44" i="16"/>
  <c r="J45" i="16"/>
  <c r="AF45" i="16"/>
  <c r="AG45" i="16"/>
  <c r="AH45" i="16"/>
  <c r="AI45" i="16"/>
  <c r="AJ45" i="16"/>
  <c r="J46" i="16"/>
  <c r="AF46" i="16"/>
  <c r="AG46" i="16"/>
  <c r="AH46" i="16"/>
  <c r="AI46" i="16"/>
  <c r="AJ46" i="16"/>
  <c r="J47" i="16"/>
  <c r="AF47" i="16"/>
  <c r="AG47" i="16"/>
  <c r="AH47" i="16"/>
  <c r="AI47" i="16"/>
  <c r="AJ47" i="16"/>
  <c r="J48" i="16"/>
  <c r="AF48" i="16"/>
  <c r="AG48" i="16"/>
  <c r="AH48" i="16"/>
  <c r="AI48" i="16"/>
  <c r="AJ48" i="16"/>
  <c r="J49" i="16"/>
  <c r="AF49" i="16"/>
  <c r="AG49" i="16"/>
  <c r="AH49" i="16"/>
  <c r="AI49" i="16"/>
  <c r="AJ49" i="16"/>
  <c r="J50" i="16"/>
  <c r="AF50" i="16"/>
  <c r="AG50" i="16"/>
  <c r="AH50" i="16"/>
  <c r="AI50" i="16"/>
  <c r="AJ50" i="16"/>
  <c r="J51" i="16"/>
  <c r="AF51" i="16"/>
  <c r="AG51" i="16"/>
  <c r="AH51" i="16"/>
  <c r="AI51" i="16"/>
  <c r="AJ51" i="16"/>
  <c r="J52" i="16"/>
  <c r="AF52" i="16"/>
  <c r="AG52" i="16"/>
  <c r="AH52" i="16"/>
  <c r="AI52" i="16"/>
  <c r="AJ52" i="16"/>
  <c r="J53" i="16"/>
  <c r="AF53" i="16"/>
  <c r="AG53" i="16"/>
  <c r="AH53" i="16"/>
  <c r="AI53" i="16"/>
  <c r="AJ53" i="16"/>
  <c r="J54" i="16"/>
  <c r="AF54" i="16"/>
  <c r="AG54" i="16"/>
  <c r="AH54" i="16"/>
  <c r="AI54" i="16"/>
  <c r="AJ54" i="16"/>
  <c r="J55" i="16"/>
  <c r="AF55" i="16"/>
  <c r="AG55" i="16"/>
  <c r="AH55" i="16"/>
  <c r="AI55" i="16"/>
  <c r="AJ55" i="16"/>
  <c r="J56" i="16"/>
  <c r="AF56" i="16"/>
  <c r="AG56" i="16"/>
  <c r="AH56" i="16"/>
  <c r="AI56" i="16"/>
  <c r="AJ56" i="16"/>
  <c r="J57" i="16"/>
  <c r="AF57" i="16"/>
  <c r="AG57" i="16"/>
  <c r="AH57" i="16"/>
  <c r="AI57" i="16"/>
  <c r="AJ57" i="16"/>
  <c r="J58" i="16"/>
  <c r="AF58" i="16"/>
  <c r="AG58" i="16"/>
  <c r="AH58" i="16"/>
  <c r="AI58" i="16"/>
  <c r="AJ58" i="16"/>
  <c r="J59" i="16"/>
  <c r="AF59" i="16"/>
  <c r="AG59" i="16"/>
  <c r="AH59" i="16"/>
  <c r="AI59" i="16"/>
  <c r="AJ59" i="16"/>
  <c r="J60" i="16"/>
  <c r="AF60" i="16"/>
  <c r="AG60" i="16"/>
  <c r="AH60" i="16"/>
  <c r="AI60" i="16"/>
  <c r="AJ60" i="16"/>
  <c r="J61" i="16"/>
  <c r="AF61" i="16"/>
  <c r="AG61" i="16"/>
  <c r="AH61" i="16"/>
  <c r="AI61" i="16"/>
  <c r="AJ61" i="16"/>
  <c r="J62" i="16"/>
  <c r="AF62" i="16"/>
  <c r="AG62" i="16"/>
  <c r="AH62" i="16"/>
  <c r="AI62" i="16"/>
  <c r="AJ62" i="16"/>
  <c r="J63" i="16"/>
  <c r="AF63" i="16"/>
  <c r="AG63" i="16"/>
  <c r="AH63" i="16"/>
  <c r="AI63" i="16"/>
  <c r="AJ63" i="16"/>
  <c r="J64" i="16"/>
  <c r="AF64" i="16"/>
  <c r="AG64" i="16"/>
  <c r="AH64" i="16"/>
  <c r="AI64" i="16"/>
  <c r="AJ64" i="16"/>
  <c r="J65" i="16"/>
  <c r="AF65" i="16"/>
  <c r="AG65" i="16"/>
  <c r="AH65" i="16"/>
  <c r="AI65" i="16"/>
  <c r="AJ65" i="16"/>
  <c r="J66" i="16"/>
  <c r="AF66" i="16"/>
  <c r="AG66" i="16"/>
  <c r="AH66" i="16"/>
  <c r="AI66" i="16"/>
  <c r="AJ66" i="16"/>
  <c r="J67" i="16"/>
  <c r="AF67" i="16"/>
  <c r="AG67" i="16"/>
  <c r="AH67" i="16"/>
  <c r="AI67" i="16"/>
  <c r="AJ67" i="16"/>
  <c r="J68" i="16"/>
  <c r="AF68" i="16"/>
  <c r="AG68" i="16"/>
  <c r="AH68" i="16"/>
  <c r="AI68" i="16"/>
  <c r="AJ68" i="16"/>
  <c r="J69" i="16"/>
  <c r="AF69" i="16"/>
  <c r="AG69" i="16"/>
  <c r="AH69" i="16"/>
  <c r="AI69" i="16"/>
  <c r="AJ69" i="16"/>
  <c r="J70" i="16"/>
  <c r="AF70" i="16"/>
  <c r="AG70" i="16"/>
  <c r="AH70" i="16"/>
  <c r="AI70" i="16"/>
  <c r="AJ70" i="16"/>
  <c r="J71" i="16"/>
  <c r="AF71" i="16"/>
  <c r="AG71" i="16"/>
  <c r="AH71" i="16"/>
  <c r="AI71" i="16"/>
  <c r="AJ71" i="16"/>
  <c r="J72" i="16"/>
  <c r="AF72" i="16"/>
  <c r="AG72" i="16"/>
  <c r="AH72" i="16"/>
  <c r="AI72" i="16"/>
  <c r="AJ72" i="16"/>
  <c r="J73" i="16"/>
  <c r="AF73" i="16"/>
  <c r="AG73" i="16"/>
  <c r="AH73" i="16"/>
  <c r="AI73" i="16"/>
  <c r="AJ73" i="16"/>
  <c r="J74" i="16"/>
  <c r="AF74" i="16"/>
  <c r="AG74" i="16"/>
  <c r="AH74" i="16"/>
  <c r="AI74" i="16"/>
  <c r="AJ74" i="16"/>
  <c r="J75" i="16"/>
  <c r="AF75" i="16"/>
  <c r="AG75" i="16"/>
  <c r="AH75" i="16"/>
  <c r="AI75" i="16"/>
  <c r="AJ75" i="16"/>
  <c r="J76" i="16"/>
  <c r="AF76" i="16"/>
  <c r="AG76" i="16"/>
  <c r="AH76" i="16"/>
  <c r="AI76" i="16"/>
  <c r="AJ76" i="16"/>
  <c r="AG7" i="16"/>
  <c r="AH7" i="16"/>
  <c r="AI7" i="16"/>
  <c r="AJ7" i="16"/>
  <c r="AG8" i="16"/>
  <c r="AH8" i="16"/>
  <c r="AI8" i="16"/>
  <c r="AJ8" i="16"/>
  <c r="AG9" i="16"/>
  <c r="AH9" i="16"/>
  <c r="AI9" i="16"/>
  <c r="AJ9" i="16"/>
  <c r="AG10" i="16"/>
  <c r="AH10" i="16"/>
  <c r="AI10" i="16"/>
  <c r="AJ10" i="16"/>
  <c r="AG11" i="16"/>
  <c r="AH11" i="16"/>
  <c r="AI11" i="16"/>
  <c r="AJ11" i="16"/>
  <c r="AG12" i="16"/>
  <c r="AH12" i="16"/>
  <c r="AI12" i="16"/>
  <c r="AJ12" i="16"/>
  <c r="AG13" i="16"/>
  <c r="AH13" i="16"/>
  <c r="AI13" i="16"/>
  <c r="AJ13" i="16"/>
  <c r="AG14" i="16"/>
  <c r="AH14" i="16"/>
  <c r="AI14" i="16"/>
  <c r="AJ14" i="16"/>
  <c r="AG15" i="16"/>
  <c r="AH15" i="16"/>
  <c r="AI15" i="16"/>
  <c r="AJ15" i="16"/>
  <c r="AG16" i="16"/>
  <c r="AH16" i="16"/>
  <c r="AI16" i="16"/>
  <c r="AJ16" i="16"/>
  <c r="AF7" i="16"/>
  <c r="AF8" i="16"/>
  <c r="AF9" i="16"/>
  <c r="AF10" i="16"/>
  <c r="AF11" i="16"/>
  <c r="AF12" i="16"/>
  <c r="AF13" i="16"/>
  <c r="AF14" i="16"/>
  <c r="AF15" i="16"/>
  <c r="AF16" i="16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AA13" i="1" l="1" a="1"/>
  <c r="AA13" i="1" s="1"/>
  <c r="Y13" i="1" a="1"/>
  <c r="Y13" i="1" s="1"/>
  <c r="Y11" i="1" a="1"/>
  <c r="Y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U2" i="1" a="1"/>
  <c r="U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W2" i="1" a="1"/>
  <c r="W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2" i="1" a="1"/>
  <c r="Y12" i="1" s="1"/>
  <c r="Y14" i="1" a="1"/>
  <c r="Y14" i="1" s="1"/>
  <c r="Y15" i="1" a="1"/>
  <c r="Y15" i="1" s="1"/>
  <c r="Y16" i="1" a="1"/>
  <c r="Y16" i="1" s="1"/>
  <c r="AA2" i="1" a="1"/>
  <c r="AA2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4" i="1" a="1"/>
  <c r="AA14" i="1" s="1"/>
  <c r="AA15" i="1" a="1"/>
  <c r="AA15" i="1" s="1"/>
  <c r="AA16" i="1" a="1"/>
  <c r="AA16" i="1" s="1"/>
  <c r="AC2" i="1" a="1"/>
  <c r="AC2" i="1" s="1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K6" i="16" l="1"/>
  <c r="AJ6" i="16"/>
  <c r="AI6" i="16"/>
  <c r="AH6" i="16"/>
  <c r="AF6" i="16"/>
  <c r="AG6" i="16"/>
  <c r="J6" i="16"/>
  <c r="J13" i="16" l="1"/>
  <c r="J7" i="16"/>
  <c r="J12" i="16"/>
  <c r="J11" i="16"/>
  <c r="J10" i="16"/>
  <c r="J8" i="16"/>
  <c r="J9" i="16"/>
  <c r="J15" i="16"/>
  <c r="J14" i="16"/>
  <c r="J16" i="16"/>
  <c r="L4" i="16" l="1"/>
  <c r="S4" i="16"/>
  <c r="N4" i="16"/>
  <c r="W4" i="16"/>
  <c r="X4" i="16"/>
  <c r="O4" i="16"/>
  <c r="M4" i="16"/>
  <c r="V4" i="16"/>
  <c r="AF4" i="16"/>
  <c r="T4" i="16"/>
  <c r="U4" i="16"/>
  <c r="AH4" i="16"/>
  <c r="R4" i="16"/>
  <c r="AI4" i="16"/>
  <c r="P4" i="16"/>
  <c r="AG4" i="16"/>
  <c r="Y4" i="16"/>
  <c r="Q4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<sst xmlns="http://schemas.openxmlformats.org/spreadsheetml/2006/main" count="668" uniqueCount="224">
  <si>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</si>
  <si>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</si>
  <si>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</si>
  <si>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</si>
  <si>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</si>
  <si>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</si>
  <si>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</si>
  <si>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</si>
  <si>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</si>
  <si>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</si>
  <si>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</si>
  <si>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</si>
  <si>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</si>
  <si>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</si>
  <si>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</si>
  <si>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</si>
  <si>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</si>
  <si>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</si>
  <si>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</si>
  <si>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</si>
  <si>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</si>
  <si>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</si>
  <si>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</si>
  <si>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</si>
  <si>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</si>
  <si>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</si>
  <si>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</si>
  <si>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</si>
  <si>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</si>
  <si>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</si>
  <si>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</si>
  <si>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</si>
  <si>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</si>
  <si>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</si>
  <si>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</si>
  <si>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</si>
  <si>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</si>
  <si>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</si>
  <si>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</si>
  <si>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</si>
  <si>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</si>
  <si>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</si>
  <si>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</si>
  <si>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</si>
  <si>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</si>
  <si>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</si>
  <si>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</si>
  <si>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</si>
  <si>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</si>
  <si>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</si>
  <si>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</si>
  <si>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</si>
  <si>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</si>
  <si>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</si>
  <si>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</si>
  <si>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</si>
  <si>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</si>
  <si>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</si>
  <si>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</si>
  <si>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</si>
  <si>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</si>
  <si>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</si>
  <si>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</si>
  <si>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</si>
  <si>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</si>
  <si>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</si>
  <si>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</si>
  <si>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</si>
  <si>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</si>
  <si>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</si>
  <si>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</si>
  <si>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</si>
  <si>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</si>
  <si>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</si>
  <si>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</si>
  <si>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</si>
  <si>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</si>
  <si>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</si>
  <si>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</si>
  <si>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</si>
  <si>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</si>
  <si>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</si>
  <si>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</si>
  <si>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</si>
  <si>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</si>
  <si>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</si>
  <si>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</si>
  <si>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</si>
  <si>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</si>
  <si>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</si>
  <si>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</si>
  <si>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</si>
  <si>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</si>
  <si>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</si>
  <si>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</si>
  <si>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</si>
  <si>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</si>
  <si>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</si>
  <si>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</si>
  <si>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</si>
  <si>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</si>
  <si>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</si>
  <si>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</si>
  <si>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</si>
  <si>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</si>
  <si>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</si>
  <si>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</si>
  <si>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</si>
  <si>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</si>
  <si>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</si>
  <si>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</si>
  <si>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</si>
  <si>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</si>
  <si>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</si>
  <si>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</si>
  <si>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</si>
  <si>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</si>
  <si>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</si>
  <si>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</si>
  <si>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</si>
  <si>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</si>
  <si>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</si>
  <si>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</si>
  <si>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</si>
  <si>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</si>
  <si>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</si>
  <si>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</si>
  <si>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</si>
  <si>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</si>
  <si>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</si>
  <si>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</si>
  <si>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</si>
  <si>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</si>
  <si>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</si>
  <si>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</si>
  <si>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</si>
  <si>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</si>
  <si>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</si>
  <si>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</si>
  <si>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</si>
  <si>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</si>
  <si>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</si>
  <si>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</si>
  <si>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</si>
  <si>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</si>
  <si>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</si>
  <si>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</si>
  <si>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</si>
  <si>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</si>
  <si>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</si>
  <si>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</si>
  <si>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</si>
  <si>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</si>
  <si>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</si>
  <si>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</si>
  <si>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</si>
  <si>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</si>
  <si>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</si>
  <si>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</si>
  <si>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</si>
  <si>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</si>
  <si>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</si>
  <si>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</si>
  <si>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</si>
  <si>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</si>
  <si>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</si>
  <si>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</si>
  <si>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</si>
  <si>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</si>
  <si>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</si>
  <si>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</si>
  <si>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</si>
  <si>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</si>
  <si>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</si>
  <si>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</si>
  <si>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</si>
  <si>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</si>
  <si>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</si>
  <si>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</si>
  <si>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</si>
  <si>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</si>
  <si>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</si>
  <si>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</si>
  <si>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</si>
  <si>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</si>
  <si>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</si>
  <si>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</si>
  <si>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</si>
  <si>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T29862</t>
  </si>
  <si>
    <t>LUIS BALTAZAR VELA OBREGON</t>
  </si>
  <si>
    <t>RENATO MANUEL FERNANDEZ SOTO</t>
  </si>
  <si>
    <t>JORGE FRANCISCO MARAVI CABRERA</t>
  </si>
  <si>
    <t>FREDDY OSCAR CARDENAS GALLARDO</t>
  </si>
  <si>
    <t>KATIA OLENKA GARCIA TIPISMANA</t>
  </si>
  <si>
    <t>YOSELIN MARISOL CARBAJAL FLORES</t>
  </si>
  <si>
    <t>PIERO MARTIN SUAREZ VIGO</t>
  </si>
  <si>
    <t>ANDREA DEL CARMEN CHAICO LEVANO</t>
  </si>
  <si>
    <t>JAKELYNE INES MARTINEZ CUELLAR</t>
  </si>
  <si>
    <t>CARLOS ERNESTO MORANTE COLINA</t>
  </si>
  <si>
    <t>VANESSA MILAGROS MAYORCA REATEGUI</t>
  </si>
  <si>
    <t>CL</t>
  </si>
  <si>
    <t>TM</t>
  </si>
  <si>
    <t>RIESGO DE FRAUDE</t>
  </si>
  <si>
    <t>andreachaico@bcp.com.pe</t>
  </si>
  <si>
    <t>Tecnología</t>
  </si>
  <si>
    <t>Toma de decisiones basada en datos</t>
  </si>
  <si>
    <t>Riesgos y Controles Internos</t>
  </si>
  <si>
    <t>Prevención de Fraude y SID en BackOffice</t>
  </si>
  <si>
    <t>Prevención de Fraude y SID en Canales, Productos y Servicios</t>
  </si>
  <si>
    <t>Gobernanza, Regulaciones y Marco Normativo</t>
  </si>
  <si>
    <t>Gestión del Riesgo de Fraude y SID</t>
  </si>
  <si>
    <t>Gestión del talento y de los recursos</t>
  </si>
  <si>
    <t>Gestión de proyectos e iniciativas</t>
  </si>
  <si>
    <t>Entrevistas y negociación</t>
  </si>
  <si>
    <t>Calidad</t>
  </si>
  <si>
    <t>Ciberseguridad</t>
  </si>
  <si>
    <t>Ciberfraude</t>
  </si>
  <si>
    <t>Ciencias económicas, contables, administrativas y legal</t>
  </si>
  <si>
    <t>RELEVANTE</t>
  </si>
  <si>
    <t>COMPLEMENTARIA</t>
  </si>
  <si>
    <t>Master</t>
  </si>
  <si>
    <t>Recuento de MatriculaCalificado</t>
  </si>
  <si>
    <t>Recuento de MatriculaCalificado2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</si>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</sst>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6" xfId="0" applyFont="1" applyFill="1" applyBorder="1" applyAlignment="1">
      <alignment textRotation="90"/>
    </xf>
  </cellXfs>
  <cellStyles count="1">
    <cellStyle name="Normal" xfId="0" builtinId="0"/>
  </cellStyles>
  <dxfs count="22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ANALISIS_DIMENSIONES!$B$27:$B$30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ANALISIS_DIMENSIONES!$C$27:$C$30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ANALISIS_DIMENSIONES!$B$39:$B$42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ANALISIS_DIMENSIONES!$C$39:$C$42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ANALISIS_DIMENSIONES!$B$49:$B$53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ANALISIS_DIMENSIONES!$C$49:$C$53</c:f>
              <c:numCache>
                <c:formatCode>0.00%</c:formatCode>
                <c:ptCount val="4"/>
                <c:pt idx="0">
                  <c:v>0.47619047619047616</c:v>
                </c:pt>
                <c:pt idx="1">
                  <c:v>9.5238095238095233E-2</c:v>
                </c:pt>
                <c:pt idx="2">
                  <c:v>9.5238095238095233E-2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ANALISIS_DIMENSIONES!$B$61:$B$64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ANALISIS_DIMENSIONES!$C$61:$C$64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ANALISIS_DIMENSIONES!$B$71:$B$75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ANALISIS_DIMENSIONES!$C$71:$C$75</c:f>
              <c:numCache>
                <c:formatCode>0.00%</c:formatCode>
                <c:ptCount val="4"/>
                <c:pt idx="0">
                  <c:v>0.54545454545454541</c:v>
                </c:pt>
                <c:pt idx="1">
                  <c:v>0.27272727272727271</c:v>
                </c:pt>
                <c:pt idx="2">
                  <c:v>0.27272727272727271</c:v>
                </c:pt>
                <c:pt idx="3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1295398</xdr:colOff>
      <xdr:row>0</xdr:row>
      <xdr:rowOff>104775</xdr:rowOff>
    </xdr:from>
    <xdr:to>
      <xdr:col>2</xdr:col>
      <xdr:colOff>611980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3211" y="104775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1116806</xdr:colOff>
      <xdr:row>0</xdr:row>
      <xdr:rowOff>116681</xdr:rowOff>
    </xdr:from>
    <xdr:to>
      <xdr:col>3</xdr:col>
      <xdr:colOff>361949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6837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4762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5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1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69" level="32767"/>
    <cacheField name="[Measures].[Promedio de IdNivelResolucion]" caption="Promedio de IdNivelResolucion" numFmtId="0" hierarchy="70" level="32767"/>
    <cacheField name="[Measures].[Promedio de IdNivelLiderazgo]" caption="Promedio de IdNivelLiderazgo" numFmtId="0" hierarchy="71" level="32767"/>
    <cacheField name="[Measures].[Promedio de IdNivelCultural]" caption="Promedio de IdNivelCultural" numFmtId="0" hierarchy="72" level="32767"/>
    <cacheField name="[Rango].[RangoMesesCalificado].[RangoMesesCalificado]" caption="RangoMesesCalificado" numFmtId="0" hierarchy="39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580243055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0" level="1">
      <sharedItems count="3">
        <s v="Competente"/>
        <s v="Novato"/>
        <s v="Principiante avanzado"/>
      </sharedItems>
    </cacheField>
    <cacheField name="[Rango].[RolCalificado].[RolCalificado]" caption="RolCalificado" numFmtId="0" hierarchy="41" level="1">
      <sharedItems containsSemiMixedTypes="0" containsNonDate="0" containsString="0"/>
    </cacheField>
    <cacheField name="[Rango].[NombresCalificado].[NombresCalificado]" caption="NombresCalificado" numFmtId="0" hierarchy="35" level="1">
      <sharedItems count="11">
        <s v="LUIS BALTAZAR VELA OBREGON"/>
        <s v="VANESSA MILAGROS MAYORCA REATEGUI"/>
        <s v="ANDREA DEL CARMEN CHAICO LEVANO"/>
        <s v="CARLOS ERNESTO MORANTE COLINA"/>
        <s v="JAKELYNE INES MARTINEZ CUELLAR"/>
        <s v="JORGE FRANCISCO MARAVI CABRERA"/>
        <s v="PIERO MARTIN SUAREZ VIGO"/>
        <s v="RENATO MANUEL FERNANDEZ SOTO"/>
        <s v="YOSELIN MARISOL CARBAJAL FLORES"/>
        <s v="FREDDY OSCAR CARDENAS GALLARDO"/>
        <s v="KATIA OLENKA GARCIA TIPISMANA"/>
      </sharedItems>
    </cacheField>
    <cacheField name="[Rango].[Capability].[Capability]" caption="Capability" numFmtId="0" hierarchy="42" level="1">
      <sharedItems count="15">
        <s v="Análisis de datos"/>
        <s v="Calidad"/>
        <s v="Ciberfraude"/>
        <s v="Ciberseguridad"/>
        <s v="Ciencias económicas, contables, administrativas y legal"/>
        <s v="Entrevistas y negociación"/>
        <s v="Gestión de proyectos e iniciativas"/>
        <s v="Gestión del Riesgo de Fraude y SID"/>
        <s v="Gestión del talento y de los recursos"/>
        <s v="Gobernanza, Regulaciones y Marco Normativo"/>
        <s v="Prevención de Fraude y SID en BackOffice"/>
        <s v="Prevención de Fraude y SID en Canales, Productos y Servicios"/>
        <s v="Riesgos y Controles Internos"/>
        <s v="Tecnología"/>
        <s v="Toma de decisiones basada en datos"/>
      </sharedItems>
    </cacheField>
    <cacheField name="[Measures].[Promedio de IdNivelCapability]" caption="Promedio de IdNivelCapability" numFmtId="0" hierarchy="65" level="32767"/>
    <cacheField name="[Rango].[IdNivelCapability].[IdNivelCapability]" caption="IdNivelCapability" numFmtId="0" hierarchy="46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5578703" backgroundQuery="1" createdVersion="8" refreshedVersion="8" minRefreshableVersion="3" recordCount="0" supportSubquery="1" supportAdvancedDrill="1" xr:uid="{B766093B-481E-41A6-AA36-85C51A817C57}">
  <cacheSource type="external" connectionId="1"/>
  <cacheFields count="4"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2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2" memberValueDatatype="130" unbalanced="0"/>
    <cacheHierarchy uniqueName="[BASE].[Chapter]" caption="Chapter" attribute="1" defaultMemberUniqueName="[BASE].[Chapter].[All]" allUniqueName="[BASE].[Chapter].[All]" dimensionUniqueName="[BASE]" displayFolder="" count="2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2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2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2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2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2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2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/>
    <cacheHierarchy uniqueName="[BASE].[LLAVE]" caption="LLAVE" attribute="1" defaultMemberUniqueName="[BASE].[LLAVE].[All]" allUniqueName="[BASE].[LLAVE].[All]" dimensionUniqueName="[BASE]" displayFolder="" count="2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2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2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2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2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2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2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/>
    <cacheHierarchy uniqueName="[BASE].[IdNivel]" caption="IdNivel" attribute="1" defaultMemberUniqueName="[BASE].[IdNivel].[All]" allUniqueName="[BASE].[IdNivel].[All]" dimensionUniqueName="[BASE]" displayFolder="" count="2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2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2" memberValueDatatype="130" unbalanced="0"/>
    <cacheHierarchy uniqueName="[Rango].[Chapter]" caption="Chapter" attribute="1" defaultMemberUniqueName="[Rango].[Chapter].[All]" allUniqueName="[Rango].[Chapter].[All]" dimensionUniqueName="[Rango]" displayFolder="" count="2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2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2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2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2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2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2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2" memberValueDatatype="130" unbalanced="0"/>
    <cacheHierarchy uniqueName="[Rango].[LLAVE]" caption="LLAVE" attribute="1" defaultMemberUniqueName="[Rango].[LLAVE].[All]" allUniqueName="[Rango].[LLAVE].[All]" dimensionUniqueName="[Rango]" displayFolder="" count="2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2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2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2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2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2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2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2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2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2" memberValueDatatype="130" unbalanced="0"/>
    <cacheHierarchy uniqueName="[Rango].[IdNivel]" caption="IdNivel" attribute="1" defaultMemberUniqueName="[Rango].[IdNivel].[All]" allUniqueName="[Rango].[IdNivel].[All]" dimensionUniqueName="[Rango]" displayFolder="" count="2" memberValueDatatype="20" unbalanced="0"/>
    <cacheHierarchy uniqueName="[Rango].[Nivel]" caption="Nivel" attribute="1" defaultMemberUniqueName="[Rango].[Nivel].[All]" allUniqueName="[Rango].[Nivel].[All]" dimensionUniqueName="[Rango]" displayFolder="" count="2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3263886" backgroundQuery="1" createdVersion="8" refreshedVersion="8" minRefreshableVersion="3" recordCount="0" supportSubquery="1" supportAdvancedDrill="1" xr:uid="{7C01827E-010B-4BDB-BDC6-1393060D6D72}">
  <cacheSource type="external" connectionId="1"/>
  <cacheFields count="2"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4074071" backgroundQuery="1" createdVersion="8" refreshedVersion="8" minRefreshableVersion="3" recordCount="0" supportSubquery="1" supportAdvancedDrill="1" xr:uid="{D09A325C-78FE-46CC-B3AE-D408E2E2DBC9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4884256" backgroundQuery="1" createdVersion="8" refreshedVersion="8" minRefreshableVersion="3" recordCount="0" supportSubquery="1" supportAdvancedDrill="1" xr:uid="{8524A2D0-7ED3-4BC5-9F95-F0BF481480CC}">
  <cacheSource type="external" connectionId="1"/>
  <cacheFields count="7">
    <cacheField name="[Measures].[Recuento distinto de MatriculaCalificado 2]" caption="Recuento distinto de MatriculaCalificado 2" numFmtId="0" hierarchy="75" level="32767"/>
    <cacheField name="[BASE].[NivelDomainExpertise].[NivelDomainExpertise]" caption="NivelDomainExpertise" numFmtId="0" hierarchy="20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5">
        <s v="Ciberfraude"/>
        <s v="Gestión del Riesgo de Fraude y SID"/>
        <s v="Prevención de Fraude y SID en BackOffice"/>
        <s v="Prevención de Fraude y SID en Canales, Productos y Servicios"/>
        <s v="Riesgos y Controles Internos"/>
      </sharedItems>
    </cacheField>
    <cacheField name="[BASE].[NivelCapability].[NivelCapability]" caption="NivelCapability" numFmtId="0" hierarchy="17" level="1">
      <sharedItems count="4">
        <s v="Competente"/>
        <s v="Novato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1412038" backgroundQuery="1" createdVersion="8" refreshedVersion="8" minRefreshableVersion="3" recordCount="0" supportSubquery="1" supportAdvancedDrill="1" xr:uid="{9683EACF-544D-4295-9B67-17B66A34314C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Liderazgo].[NivelLiderazgo]" caption="NivelLiderazgo" numFmtId="0" hierarchy="24" level="1">
      <sharedItems count="3">
        <s v="Competente"/>
        <s v="Principiante avanzado"/>
        <s v="Proficiente"/>
      </sharedItems>
    </cacheField>
    <cacheField name="[Measures].[Recuento de MatriculaCalificado 2]" caption="Recuento de MatriculaCalificado 2" numFmtId="0" hierarchy="74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1875" backgroundQuery="1" createdVersion="8" refreshedVersion="8" minRefreshableVersion="3" recordCount="0" supportSubquery="1" supportAdvancedDrill="1" xr:uid="{FE76B0FF-97EC-4717-BB22-D6421DEE4867}">
  <cacheSource type="external" connectionId="1"/>
  <cacheFields count="4">
    <cacheField name="[Measures].[Recuento de MatriculaCalificado 2]" caption="Recuento de MatriculaCalificado 2" numFmtId="0" hierarchy="74" level="32767"/>
    <cacheField name="[Measures].[Recuento distinto de MatriculaCalificado 2]" caption="Recuento distinto de MatriculaCalificado 2" numFmtId="0" hierarchy="75" level="32767"/>
    <cacheField name="[BASE].[NivelResolucion].[NivelResolucion]" caption="NivelResolucion" numFmtId="0" hierarchy="22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337962" backgroundQuery="1" createdVersion="8" refreshedVersion="8" minRefreshableVersion="3" recordCount="0" supportSubquery="1" supportAdvancedDrill="1" xr:uid="{EBFFBD12-D6F1-4698-A15F-2FF45057D1B9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453701" backgroundQuery="1" createdVersion="8" refreshedVersion="8" minRefreshableVersion="3" recordCount="0" supportSubquery="1" supportAdvancedDrill="1" xr:uid="{638A6975-40AF-4616-9CF6-FADDD3750AEE}">
  <cacheSource type="external" connectionId="1"/>
  <cacheFields count="2"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800924" backgroundQuery="1" createdVersion="8" refreshedVersion="8" minRefreshableVersion="3" recordCount="0" supportSubquery="1" supportAdvancedDrill="1" xr:uid="{A1CEAC3A-C1E6-471F-844F-9E0D1FD49B51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Cultural].[NivelCultural]" caption="NivelCultural" numFmtId="0" hierarchy="26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3263886" backgroundQuery="1" createdVersion="8" refreshedVersion="8" minRefreshableVersion="3" recordCount="0" supportSubquery="1" supportAdvancedDrill="1" xr:uid="{8D655DAA-A69C-48E9-A00F-169430AB6FF0}">
  <cacheSource type="external" connectionId="1"/>
  <cacheFields count="4">
    <cacheField name="[BASE].[Nivel].[Nivel]" caption="Nivel" numFmtId="0" hierarchy="28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5861921295" backgroundQuery="1" createdVersion="3" refreshedVersion="8" minRefreshableVersion="3" recordCount="0" supportSubquery="1" supportAdvancedDrill="1" xr:uid="{13EE6256-B1D8-440D-82C5-B11528087AE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7285991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4" firstHeaderRow="1" firstDataRow="2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4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2"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G52" firstHeaderRow="1" firstDataRow="2" firstDataCol="2" rowPageCount="2" colPageCount="1"/>
  <pivotFields count="7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</pivotFields>
  <rowFields count="2">
    <field x="3"/>
    <field x="4"/>
  </rowFields>
  <rowItems count="1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" hier="20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0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2"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5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4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3" firstHeaderRow="0" firstDataRow="1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2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Q21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3">
        <item x="2"/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Col" compact="0" allDrilled="1" outline="0" subtotalTop="0" showAll="0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6">
    <i>
      <x/>
      <x v="3"/>
    </i>
    <i r="1">
      <x v="9"/>
    </i>
    <i r="1">
      <x v="5"/>
    </i>
    <i r="1">
      <x v="10"/>
    </i>
    <i r="1">
      <x/>
    </i>
    <i r="1">
      <x v="7"/>
    </i>
    <i r="1">
      <x v="1"/>
    </i>
    <i>
      <x v="1"/>
      <x/>
    </i>
    <i r="1">
      <x v="1"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2">
    <pageField fld="1" hier="41" name="[Rango].[RolCalificado].[All]" cap="All"/>
    <pageField fld="5" hier="46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5"/>
  </rowHierarchiesUsage>
  <colHierarchiesUsage count="1">
    <colHierarchyUsage hierarchyUsage="4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33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34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1"/>
    <rowHierarchyUsage hierarchyUsage="3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RangoMesesCalificado].[(All)]" sourceCaption="(All)" count="0"/>
        <level uniqueName="[BASE].[RangoMesesCalificado].[RangoMesesCalificado]" sourceCaption="RangoMesesCalificado" count="2">
          <ranges>
            <range startItem="0">
              <i n="[BASE].[RangoMesesCalificado].&amp;[2. Entre 4 - 6 meses]" c="2. Entre 4 - 6 meses"/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D16" totalsRowShown="0" headerRowDxfId="21" dataDxfId="20">
  <autoFilter ref="A1:AD16" xr:uid="{383D5771-3993-44C1-A88A-4CF8FCD92721}"/>
  <sortState xmlns:xlrd2="http://schemas.microsoft.com/office/spreadsheetml/2017/richdata2" ref="A2:AD16">
    <sortCondition ref="F1:F16"/>
  </sortState>
  <tableColumns count="30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19"/>
    <tableColumn id="8" xr3:uid="{B91F411B-14AD-4FBD-93AD-89ABE1AABF98}" name="FechaIngresoCalificado" dataDxfId="18"/>
    <tableColumn id="9" xr3:uid="{C5D6C2BD-1F98-41D4-8A60-5AD24B4257B0}" name="DiffMesesCalificado" dataDxfId="17">
      <calculatedColumnFormula>DATEDIF(H2,TODAY(),"m")</calculatedColumnFormula>
    </tableColumn>
    <tableColumn id="10" xr3:uid="{9C3BD2EA-AD99-4C04-8593-CFD093591172}" name="RangoMesesCalificado" dataDxfId="16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IF(COUNTIFS($E$2:$E$16,E2,$O$2:$O$16,"PRINCIPAL",$Q$2:$Q$16,0)&gt;0,"SI","NO")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5">
      <calculatedColumnFormula>F2&amp;M2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_xlfn.IFS(T2=0,"Prenovato",T2=1,"Novato",T2=2,"Principiante avanzado",T2=3,"Competente",T2=4,"Proficiente",T2=5,"Master")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_xlfn.IFS(V2=0,"No evidenciado",V2=1,"Novato",V2=2,"Principiante avanzado",V2=3,"Competente",V2=4,"Proficiente",V2=5,"Master")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_xlfn.IFS(X2=0,"No evidenciado",X2=1,"Novato",X2=2,"Principiante avanzado",X2=3,"Competente",X2=4,"Proficiente",X2=5,"Master")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_xlfn.IFS(Z2=0,"No evidenciado",Z2=1,"Novato",Z2=2,"Principiante avanzado",Z2=3,"Competente",Z2=4,"Proficiente",Z2=5,"Master")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_xlfn.IFS(AB2=0,"Prenovato",AB2=1,"Novato",AB2=2,"Principiante avanzado",AB2=3,"Competente",AB2=4,"Proficiente",AB2=5,"Master")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D16"/>
  <sheetViews>
    <sheetView zoomScale="85" zoomScaleNormal="85" workbookViewId="0">
      <pane ySplit="1" topLeftCell="A2" activePane="bottomLeft" state="frozen"/>
      <selection pane="bottomLeft" activeCell="B7" sqref="B7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6" width="22.85546875" customWidth="1"/>
    <col min="17" max="17" width="18.7109375" customWidth="1"/>
    <col min="18" max="18" width="20.5703125" customWidth="1"/>
    <col min="19" max="19" width="18" customWidth="1"/>
    <col min="20" max="20" width="25.28515625" customWidth="1"/>
    <col min="21" max="21" width="27.5703125" bestFit="1" customWidth="1"/>
    <col min="22" max="22" width="23.7109375" bestFit="1" customWidth="1"/>
    <col min="23" max="23" width="20.5703125" bestFit="1" customWidth="1"/>
    <col min="24" max="24" width="18.28515625" bestFit="1" customWidth="1"/>
    <col min="25" max="25" width="20.5703125" bestFit="1" customWidth="1"/>
    <col min="26" max="26" width="16.7109375" bestFit="1" customWidth="1"/>
    <col min="27" max="28" width="16.7109375" customWidth="1"/>
    <col min="29" max="29" width="20.5703125" bestFit="1" customWidth="1"/>
  </cols>
  <sheetData>
    <row r="1" spans="1:30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223</v>
      </c>
      <c r="Q1" s="1" t="s">
        <v>2</v>
      </c>
      <c r="R1" s="1" t="s">
        <v>10</v>
      </c>
      <c r="S1" s="1" t="s">
        <v>22</v>
      </c>
      <c r="T1" s="1" t="s">
        <v>9</v>
      </c>
      <c r="U1" s="1" t="s">
        <v>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187</v>
      </c>
    </row>
    <row r="2" spans="1:30" x14ac:dyDescent="0.25">
      <c r="A2" t="s">
        <v>188</v>
      </c>
      <c r="B2" t="s">
        <v>196</v>
      </c>
      <c r="C2" t="s">
        <v>201</v>
      </c>
      <c r="D2" t="s">
        <v>202</v>
      </c>
      <c r="E2" t="s">
        <v>188</v>
      </c>
      <c r="F2" t="s">
        <v>196</v>
      </c>
      <c r="G2" t="s">
        <v>203</v>
      </c>
      <c r="H2" s="4"/>
      <c r="I2" s="1">
        <f t="shared" ref="I2:I16" ca="1" si="0">DATEDIF(H2,TODAY(),"m")</f>
        <v>1481</v>
      </c>
      <c r="J2" s="1" t="str">
        <f t="shared" ref="J2:J16" ca="1" si="1">IF(I2&lt;=3,"1. Menor o igual a 3 meses",IF(I2&lt;=6,"2. Entre 4 - 6 meses","3. Mayor a 6 meses"))</f>
        <v>3. Mayor a 6 meses</v>
      </c>
      <c r="K2" t="str">
        <f>IF(COUNTIFS($E$2:$E$16,E2,$O$2:$O$16,"PRINCIPAL",$Q$2:$Q$16,0)&gt;0,"SI","NO")</f>
        <v>NO</v>
      </c>
      <c r="L2" t="s">
        <v>201</v>
      </c>
      <c r="M2" t="s">
        <v>174</v>
      </c>
      <c r="N2" t="s">
        <v>218</v>
      </c>
      <c r="O2" t="s">
        <v>219</v>
      </c>
      <c r="P2" t="str">
        <f t="shared" ref="P2:P16" si="2">F2&amp;M2</f>
        <v>ANDREA DEL CARMEN CHAICO LEVANOAnálisis de datos</v>
      </c>
      <c r="Q2">
        <v>2</v>
      </c>
      <c r="R2" t="s">
        <v>4</v>
      </c>
      <c r="S2" t="s">
        <v>21</v>
      </c>
      <c r="T2" s="20">
        <v>1</v>
      </c>
      <c r="U2" s="20" t="str" cm="1">
        <f t="array" ref="U2">_xlfn.IFS(T2=0,"Prenovato",T2=1,"Novato",T2=2,"Principiante avanzado",T2=3,"Competente",T2=4,"Proficiente",T2=5,"Master")</f>
        <v>Novato</v>
      </c>
      <c r="V2" s="20">
        <v>3</v>
      </c>
      <c r="W2" s="20" t="str" cm="1">
        <f t="array" ref="W2">_xlfn.IFS(V2=0,"No evidenciado",V2=1,"Novato",V2=2,"Principiante avanzado",V2=3,"Competente",V2=4,"Proficiente",V2=5,"Master")</f>
        <v>Competente</v>
      </c>
      <c r="X2" s="20">
        <v>2</v>
      </c>
      <c r="Y2" s="20" t="str" cm="1">
        <f t="array" ref="Y2">_xlfn.IFS(X2=0,"No evidenciado",X2=1,"Novato",X2=2,"Principiante avanzado",X2=3,"Competente",X2=4,"Proficiente",X2=5,"Master")</f>
        <v>Principiante avanzado</v>
      </c>
      <c r="Z2" s="20">
        <v>3</v>
      </c>
      <c r="AA2" s="20" t="str" cm="1">
        <f t="array" ref="AA2">_xlfn.IFS(Z2=0,"No evidenciado",Z2=1,"Novato",Z2=2,"Principiante avanzado",Z2=3,"Competente",Z2=4,"Proficiente",Z2=5,"Master")</f>
        <v>Competente</v>
      </c>
      <c r="AB2" s="20">
        <v>1</v>
      </c>
      <c r="AC2" s="20" t="str" cm="1">
        <f t="array" ref="AC2">_xlfn.IFS(AB2=0,"Prenovato",AB2=1,"Novato",AB2=2,"Principiante avanzado",AB2=3,"Competente",AB2=4,"Proficiente",AB2=5,"Master")</f>
        <v>Novato</v>
      </c>
      <c r="AD2" s="20" t="str">
        <f t="shared" ref="AD2:AD16" si="3">IF(A2&lt;&gt;E2,"EVALUACIÓN","AUTOEVALUACIÓN")</f>
        <v>AUTOEVALUACIÓN</v>
      </c>
    </row>
    <row r="3" spans="1:30" x14ac:dyDescent="0.25">
      <c r="A3" t="s">
        <v>188</v>
      </c>
      <c r="B3" t="s">
        <v>196</v>
      </c>
      <c r="C3" t="s">
        <v>201</v>
      </c>
      <c r="D3" t="s">
        <v>202</v>
      </c>
      <c r="E3" t="s">
        <v>188</v>
      </c>
      <c r="F3" t="s">
        <v>196</v>
      </c>
      <c r="G3" t="s">
        <v>203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>IF(COUNTIFS($E$2:$E$16,E3,$O$2:$O$16,"PRINCIPAL",$Q$2:$Q$16,0)&gt;0,"SI","NO")</f>
        <v>NO</v>
      </c>
      <c r="L3" t="s">
        <v>201</v>
      </c>
      <c r="M3" t="s">
        <v>214</v>
      </c>
      <c r="N3" t="s">
        <v>219</v>
      </c>
      <c r="O3" t="s">
        <v>219</v>
      </c>
      <c r="P3" t="str">
        <f t="shared" si="2"/>
        <v>ANDREA DEL CARMEN CHAICO LEVANOCalidad</v>
      </c>
      <c r="Q3">
        <v>2</v>
      </c>
      <c r="R3" t="s">
        <v>4</v>
      </c>
      <c r="S3" t="s">
        <v>21</v>
      </c>
      <c r="T3" s="20">
        <v>1</v>
      </c>
      <c r="U3" s="20" t="str" cm="1">
        <f t="array" ref="U3">_xlfn.IFS(T3=0,"Prenovato",T3=1,"Novato",T3=2,"Principiante avanzado",T3=3,"Competente",T3=4,"Proficiente",T3=5,"Master")</f>
        <v>Novato</v>
      </c>
      <c r="V3" s="20">
        <v>3</v>
      </c>
      <c r="W3" s="20" t="str" cm="1">
        <f t="array" ref="W3">_xlfn.IFS(V3=0,"No evidenciado",V3=1,"Novato",V3=2,"Principiante avanzado",V3=3,"Competente",V3=4,"Proficiente",V3=5,"Master")</f>
        <v>Competente</v>
      </c>
      <c r="X3" s="20">
        <v>2</v>
      </c>
      <c r="Y3" s="20" t="str" cm="1">
        <f t="array" ref="Y3">_xlfn.IFS(X3=0,"No evidenciado",X3=1,"Novato",X3=2,"Principiante avanzado",X3=3,"Competente",X3=4,"Proficiente",X3=5,"Master")</f>
        <v>Principiante avanzado</v>
      </c>
      <c r="Z3" s="20">
        <v>3</v>
      </c>
      <c r="AA3" s="20" t="str" cm="1">
        <f t="array" ref="AA3">_xlfn.IFS(Z3=0,"No evidenciado",Z3=1,"Novato",Z3=2,"Principiante avanzado",Z3=3,"Competente",Z3=4,"Proficiente",Z3=5,"Master")</f>
        <v>Competente</v>
      </c>
      <c r="AB3" s="20">
        <v>1</v>
      </c>
      <c r="AC3" s="20" t="str" cm="1">
        <f t="array" ref="AC3">_xlfn.IFS(AB3=0,"Prenovato",AB3=1,"Novato",AB3=2,"Principiante avanzado",AB3=3,"Competente",AB3=4,"Proficiente",AB3=5,"Master")</f>
        <v>Novato</v>
      </c>
      <c r="AD3" s="20" t="str">
        <f t="shared" si="3"/>
        <v>AUTOEVALUACIÓN</v>
      </c>
    </row>
    <row r="4" spans="1:30" x14ac:dyDescent="0.25">
      <c r="A4" t="s">
        <v>188</v>
      </c>
      <c r="B4" t="s">
        <v>196</v>
      </c>
      <c r="C4" t="s">
        <v>201</v>
      </c>
      <c r="D4" t="s">
        <v>202</v>
      </c>
      <c r="E4" t="s">
        <v>188</v>
      </c>
      <c r="F4" t="s">
        <v>196</v>
      </c>
      <c r="G4" t="s">
        <v>203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>IF(COUNTIFS($E$2:$E$16,E4,$O$2:$O$16,"PRINCIPAL",$Q$2:$Q$16,0)&gt;0,"SI","NO")</f>
        <v>NO</v>
      </c>
      <c r="L4" t="s">
        <v>201</v>
      </c>
      <c r="M4" t="s">
        <v>215</v>
      </c>
      <c r="N4" t="s">
        <v>218</v>
      </c>
      <c r="O4" t="s">
        <v>219</v>
      </c>
      <c r="P4" t="str">
        <f t="shared" si="2"/>
        <v>ANDREA DEL CARMEN CHAICO LEVANOCiberseguridad</v>
      </c>
      <c r="Q4">
        <v>2</v>
      </c>
      <c r="R4" t="s">
        <v>4</v>
      </c>
      <c r="S4" t="s">
        <v>21</v>
      </c>
      <c r="T4" s="20">
        <v>1</v>
      </c>
      <c r="U4" s="20" t="str" cm="1">
        <f t="array" ref="U4">_xlfn.IFS(T4=0,"Prenovato",T4=1,"Novato",T4=2,"Principiante avanzado",T4=3,"Competente",T4=4,"Proficiente",T4=5,"Master")</f>
        <v>Novato</v>
      </c>
      <c r="V4" s="20">
        <v>3</v>
      </c>
      <c r="W4" s="20" t="str" cm="1">
        <f t="array" ref="W4">_xlfn.IFS(V4=0,"No evidenciado",V4=1,"Novato",V4=2,"Principiante avanzado",V4=3,"Competente",V4=4,"Proficiente",V4=5,"Master")</f>
        <v>Competente</v>
      </c>
      <c r="X4" s="20">
        <v>2</v>
      </c>
      <c r="Y4" s="20" t="str" cm="1">
        <f t="array" ref="Y4">_xlfn.IFS(X4=0,"No evidenciado",X4=1,"Novato",X4=2,"Principiante avanzado",X4=3,"Competente",X4=4,"Proficiente",X4=5,"Master")</f>
        <v>Principiante avanzado</v>
      </c>
      <c r="Z4" s="20">
        <v>3</v>
      </c>
      <c r="AA4" s="20" t="str" cm="1">
        <f t="array" ref="AA4">_xlfn.IFS(Z4=0,"No evidenciado",Z4=1,"Novato",Z4=2,"Principiante avanzado",Z4=3,"Competente",Z4=4,"Proficiente",Z4=5,"Master")</f>
        <v>Competente</v>
      </c>
      <c r="AB4" s="20">
        <v>1</v>
      </c>
      <c r="AC4" s="20" t="str" cm="1">
        <f t="array" ref="AC4">_xlfn.IFS(AB4=0,"Prenovato",AB4=1,"Novato",AB4=2,"Principiante avanzado",AB4=3,"Competente",AB4=4,"Proficiente",AB4=5,"Master")</f>
        <v>Novato</v>
      </c>
      <c r="AD4" s="20" t="str">
        <f t="shared" si="3"/>
        <v>AUTOEVALUACIÓN</v>
      </c>
    </row>
    <row r="5" spans="1:30" x14ac:dyDescent="0.25">
      <c r="A5" t="s">
        <v>188</v>
      </c>
      <c r="B5" t="s">
        <v>196</v>
      </c>
      <c r="C5" t="s">
        <v>201</v>
      </c>
      <c r="D5" t="s">
        <v>202</v>
      </c>
      <c r="E5" t="s">
        <v>188</v>
      </c>
      <c r="F5" t="s">
        <v>196</v>
      </c>
      <c r="G5" t="s">
        <v>203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>IF(COUNTIFS($E$2:$E$16,E5,$O$2:$O$16,"PRINCIPAL",$Q$2:$Q$16,0)&gt;0,"SI","NO")</f>
        <v>NO</v>
      </c>
      <c r="L5" t="s">
        <v>201</v>
      </c>
      <c r="M5" t="s">
        <v>216</v>
      </c>
      <c r="N5" t="s">
        <v>31</v>
      </c>
      <c r="O5" t="s">
        <v>31</v>
      </c>
      <c r="P5" t="str">
        <f t="shared" si="2"/>
        <v>ANDREA DEL CARMEN CHAICO LEVANOCiberfraude</v>
      </c>
      <c r="Q5">
        <v>3</v>
      </c>
      <c r="R5" t="s">
        <v>5</v>
      </c>
      <c r="S5" t="s">
        <v>21</v>
      </c>
      <c r="T5" s="20">
        <v>1</v>
      </c>
      <c r="U5" s="20" t="str" cm="1">
        <f t="array" ref="U5">_xlfn.IFS(T5=0,"Prenovato",T5=1,"Novato",T5=2,"Principiante avanzado",T5=3,"Competente",T5=4,"Proficiente",T5=5,"Master")</f>
        <v>Novato</v>
      </c>
      <c r="V5" s="20">
        <v>3</v>
      </c>
      <c r="W5" s="20" t="str" cm="1">
        <f t="array" ref="W5">_xlfn.IFS(V5=0,"No evidenciado",V5=1,"Novato",V5=2,"Principiante avanzado",V5=3,"Competente",V5=4,"Proficiente",V5=5,"Master")</f>
        <v>Competente</v>
      </c>
      <c r="X5" s="20">
        <v>2</v>
      </c>
      <c r="Y5" s="20" t="str" cm="1">
        <f t="array" ref="Y5">_xlfn.IFS(X5=0,"No evidenciado",X5=1,"Novato",X5=2,"Principiante avanzado",X5=3,"Competente",X5=4,"Proficiente",X5=5,"Master")</f>
        <v>Principiante avanzado</v>
      </c>
      <c r="Z5" s="20">
        <v>3</v>
      </c>
      <c r="AA5" s="20" t="str" cm="1">
        <f t="array" ref="AA5">_xlfn.IFS(Z5=0,"No evidenciado",Z5=1,"Novato",Z5=2,"Principiante avanzado",Z5=3,"Competente",Z5=4,"Proficiente",Z5=5,"Master")</f>
        <v>Competente</v>
      </c>
      <c r="AB5" s="20">
        <v>1</v>
      </c>
      <c r="AC5" s="20" t="str" cm="1">
        <f t="array" ref="AC5">_xlfn.IFS(AB5=0,"Prenovato",AB5=1,"Novato",AB5=2,"Principiante avanzado",AB5=3,"Competente",AB5=4,"Proficiente",AB5=5,"Master")</f>
        <v>Novato</v>
      </c>
      <c r="AD5" s="20" t="str">
        <f t="shared" si="3"/>
        <v>AUTOEVALUACIÓN</v>
      </c>
    </row>
    <row r="6" spans="1:30" x14ac:dyDescent="0.25">
      <c r="A6" t="s">
        <v>188</v>
      </c>
      <c r="B6" t="s">
        <v>196</v>
      </c>
      <c r="C6" t="s">
        <v>201</v>
      </c>
      <c r="D6" t="s">
        <v>202</v>
      </c>
      <c r="E6" t="s">
        <v>188</v>
      </c>
      <c r="F6" t="s">
        <v>196</v>
      </c>
      <c r="G6" t="s">
        <v>203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>IF(COUNTIFS($E$2:$E$16,E6,$O$2:$O$16,"PRINCIPAL",$Q$2:$Q$16,0)&gt;0,"SI","NO")</f>
        <v>NO</v>
      </c>
      <c r="L6" t="s">
        <v>201</v>
      </c>
      <c r="M6" t="s">
        <v>217</v>
      </c>
      <c r="N6" t="s">
        <v>219</v>
      </c>
      <c r="O6" t="s">
        <v>219</v>
      </c>
      <c r="P6" t="str">
        <f t="shared" si="2"/>
        <v>ANDREA DEL CARMEN CHAICO LEVANOCiencias económicas, contables, administrativas y legal</v>
      </c>
      <c r="Q6">
        <v>1</v>
      </c>
      <c r="R6" t="s">
        <v>6</v>
      </c>
      <c r="S6" t="s">
        <v>21</v>
      </c>
      <c r="T6" s="20">
        <v>1</v>
      </c>
      <c r="U6" s="20" t="str" cm="1">
        <f t="array" ref="U6">_xlfn.IFS(T6=0,"Prenovato",T6=1,"Novato",T6=2,"Principiante avanzado",T6=3,"Competente",T6=4,"Proficiente",T6=5,"Master")</f>
        <v>Novato</v>
      </c>
      <c r="V6" s="20">
        <v>3</v>
      </c>
      <c r="W6" s="20" t="str" cm="1">
        <f t="array" ref="W6">_xlfn.IFS(V6=0,"No evidenciado",V6=1,"Novato",V6=2,"Principiante avanzado",V6=3,"Competente",V6=4,"Proficiente",V6=5,"Master")</f>
        <v>Competente</v>
      </c>
      <c r="X6" s="20">
        <v>2</v>
      </c>
      <c r="Y6" s="20" t="str" cm="1">
        <f t="array" ref="Y6">_xlfn.IFS(X6=0,"No evidenciado",X6=1,"Novato",X6=2,"Principiante avanzado",X6=3,"Competente",X6=4,"Proficiente",X6=5,"Master")</f>
        <v>Principiante avanzado</v>
      </c>
      <c r="Z6" s="20">
        <v>3</v>
      </c>
      <c r="AA6" s="20" t="str" cm="1">
        <f t="array" ref="AA6">_xlfn.IFS(Z6=0,"No evidenciado",Z6=1,"Novato",Z6=2,"Principiante avanzado",Z6=3,"Competente",Z6=4,"Proficiente",Z6=5,"Master")</f>
        <v>Competente</v>
      </c>
      <c r="AB6" s="20">
        <v>1</v>
      </c>
      <c r="AC6" s="20" t="str" cm="1">
        <f t="array" ref="AC6">_xlfn.IFS(AB6=0,"Prenovato",AB6=1,"Novato",AB6=2,"Principiante avanzado",AB6=3,"Competente",AB6=4,"Proficiente",AB6=5,"Master")</f>
        <v>Novato</v>
      </c>
      <c r="AD6" s="20" t="str">
        <f t="shared" si="3"/>
        <v>AUTOEVALUACIÓN</v>
      </c>
    </row>
    <row r="7" spans="1:30" x14ac:dyDescent="0.25">
      <c r="A7" t="s">
        <v>188</v>
      </c>
      <c r="B7" t="s">
        <v>196</v>
      </c>
      <c r="C7" t="s">
        <v>201</v>
      </c>
      <c r="D7" t="s">
        <v>202</v>
      </c>
      <c r="E7" t="s">
        <v>188</v>
      </c>
      <c r="F7" t="s">
        <v>196</v>
      </c>
      <c r="G7" t="s">
        <v>203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>IF(COUNTIFS($E$2:$E$16,E7,$O$2:$O$16,"PRINCIPAL",$Q$2:$Q$16,0)&gt;0,"SI","NO")</f>
        <v>NO</v>
      </c>
      <c r="L7" t="s">
        <v>201</v>
      </c>
      <c r="M7" t="s">
        <v>213</v>
      </c>
      <c r="N7" t="s">
        <v>219</v>
      </c>
      <c r="O7" t="s">
        <v>219</v>
      </c>
      <c r="P7" t="str">
        <f t="shared" si="2"/>
        <v>ANDREA DEL CARMEN CHAICO LEVANOEntrevistas y negociación</v>
      </c>
      <c r="Q7">
        <v>3</v>
      </c>
      <c r="R7" t="s">
        <v>5</v>
      </c>
      <c r="S7" t="s">
        <v>21</v>
      </c>
      <c r="T7" s="20">
        <v>1</v>
      </c>
      <c r="U7" s="20" t="str" cm="1">
        <f t="array" ref="U7">_xlfn.IFS(T7=0,"Prenovato",T7=1,"Novato",T7=2,"Principiante avanzado",T7=3,"Competente",T7=4,"Proficiente",T7=5,"Master")</f>
        <v>Novato</v>
      </c>
      <c r="V7" s="20">
        <v>3</v>
      </c>
      <c r="W7" s="20" t="str" cm="1">
        <f t="array" ref="W7">_xlfn.IFS(V7=0,"No evidenciado",V7=1,"Novato",V7=2,"Principiante avanzado",V7=3,"Competente",V7=4,"Proficiente",V7=5,"Master")</f>
        <v>Competente</v>
      </c>
      <c r="X7" s="20">
        <v>2</v>
      </c>
      <c r="Y7" s="20" t="str" cm="1">
        <f t="array" ref="Y7">_xlfn.IFS(X7=0,"No evidenciado",X7=1,"Novato",X7=2,"Principiante avanzado",X7=3,"Competente",X7=4,"Proficiente",X7=5,"Master")</f>
        <v>Principiante avanzado</v>
      </c>
      <c r="Z7" s="20">
        <v>3</v>
      </c>
      <c r="AA7" s="20" t="str" cm="1">
        <f t="array" ref="AA7">_xlfn.IFS(Z7=0,"No evidenciado",Z7=1,"Novato",Z7=2,"Principiante avanzado",Z7=3,"Competente",Z7=4,"Proficiente",Z7=5,"Master")</f>
        <v>Competente</v>
      </c>
      <c r="AB7" s="20">
        <v>1</v>
      </c>
      <c r="AC7" s="20" t="str" cm="1">
        <f t="array" ref="AC7">_xlfn.IFS(AB7=0,"Prenovato",AB7=1,"Novato",AB7=2,"Principiante avanzado",AB7=3,"Competente",AB7=4,"Proficiente",AB7=5,"Master")</f>
        <v>Novato</v>
      </c>
      <c r="AD7" s="20" t="str">
        <f t="shared" si="3"/>
        <v>AUTOEVALUACIÓN</v>
      </c>
    </row>
    <row r="8" spans="1:30" x14ac:dyDescent="0.25">
      <c r="A8" t="s">
        <v>188</v>
      </c>
      <c r="B8" t="s">
        <v>196</v>
      </c>
      <c r="C8" t="s">
        <v>201</v>
      </c>
      <c r="D8" t="s">
        <v>202</v>
      </c>
      <c r="E8" t="s">
        <v>188</v>
      </c>
      <c r="F8" t="s">
        <v>196</v>
      </c>
      <c r="G8" t="s">
        <v>203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>IF(COUNTIFS($E$2:$E$16,E8,$O$2:$O$16,"PRINCIPAL",$Q$2:$Q$16,0)&gt;0,"SI","NO")</f>
        <v>NO</v>
      </c>
      <c r="L8" t="s">
        <v>201</v>
      </c>
      <c r="M8" t="s">
        <v>212</v>
      </c>
      <c r="N8" t="s">
        <v>219</v>
      </c>
      <c r="O8" t="s">
        <v>219</v>
      </c>
      <c r="P8" t="str">
        <f t="shared" si="2"/>
        <v>ANDREA DEL CARMEN CHAICO LEVANOGestión de proyectos e iniciativas</v>
      </c>
      <c r="Q8">
        <v>2</v>
      </c>
      <c r="R8" t="s">
        <v>4</v>
      </c>
      <c r="S8" t="s">
        <v>21</v>
      </c>
      <c r="T8" s="20">
        <v>1</v>
      </c>
      <c r="U8" s="20" t="str" cm="1">
        <f t="array" ref="U8">_xlfn.IFS(T8=0,"Prenovato",T8=1,"Novato",T8=2,"Principiante avanzado",T8=3,"Competente",T8=4,"Proficiente",T8=5,"Master")</f>
        <v>Novato</v>
      </c>
      <c r="V8" s="20">
        <v>3</v>
      </c>
      <c r="W8" s="20" t="str" cm="1">
        <f t="array" ref="W8">_xlfn.IFS(V8=0,"No evidenciado",V8=1,"Novato",V8=2,"Principiante avanzado",V8=3,"Competente",V8=4,"Proficiente",V8=5,"Master")</f>
        <v>Competente</v>
      </c>
      <c r="X8" s="20">
        <v>2</v>
      </c>
      <c r="Y8" s="20" t="str" cm="1">
        <f t="array" ref="Y8">_xlfn.IFS(X8=0,"No evidenciado",X8=1,"Novato",X8=2,"Principiante avanzado",X8=3,"Competente",X8=4,"Proficiente",X8=5,"Master")</f>
        <v>Principiante avanzado</v>
      </c>
      <c r="Z8" s="20">
        <v>3</v>
      </c>
      <c r="AA8" s="20" t="str" cm="1">
        <f t="array" ref="AA8">_xlfn.IFS(Z8=0,"No evidenciado",Z8=1,"Novato",Z8=2,"Principiante avanzado",Z8=3,"Competente",Z8=4,"Proficiente",Z8=5,"Master")</f>
        <v>Competente</v>
      </c>
      <c r="AB8" s="20">
        <v>1</v>
      </c>
      <c r="AC8" s="20" t="str" cm="1">
        <f t="array" ref="AC8">_xlfn.IFS(AB8=0,"Prenovato",AB8=1,"Novato",AB8=2,"Principiante avanzado",AB8=3,"Competente",AB8=4,"Proficiente",AB8=5,"Master")</f>
        <v>Novato</v>
      </c>
      <c r="AD8" s="20" t="str">
        <f t="shared" si="3"/>
        <v>AUTOEVALUACIÓN</v>
      </c>
    </row>
    <row r="9" spans="1:30" x14ac:dyDescent="0.25">
      <c r="A9" t="s">
        <v>188</v>
      </c>
      <c r="B9" t="s">
        <v>196</v>
      </c>
      <c r="C9" t="s">
        <v>201</v>
      </c>
      <c r="D9" t="s">
        <v>202</v>
      </c>
      <c r="E9" t="s">
        <v>188</v>
      </c>
      <c r="F9" t="s">
        <v>196</v>
      </c>
      <c r="G9" t="s">
        <v>203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>IF(COUNTIFS($E$2:$E$16,E9,$O$2:$O$16,"PRINCIPAL",$Q$2:$Q$16,0)&gt;0,"SI","NO")</f>
        <v>NO</v>
      </c>
      <c r="L9" t="s">
        <v>201</v>
      </c>
      <c r="M9" t="s">
        <v>210</v>
      </c>
      <c r="N9" t="s">
        <v>31</v>
      </c>
      <c r="O9" t="s">
        <v>31</v>
      </c>
      <c r="P9" t="str">
        <f t="shared" si="2"/>
        <v>ANDREA DEL CARMEN CHAICO LEVANOGestión del Riesgo de Fraude y SID</v>
      </c>
      <c r="Q9">
        <v>3</v>
      </c>
      <c r="R9" t="s">
        <v>5</v>
      </c>
      <c r="S9" t="s">
        <v>21</v>
      </c>
      <c r="T9" s="20">
        <v>1</v>
      </c>
      <c r="U9" s="20" t="str" cm="1">
        <f t="array" ref="U9">_xlfn.IFS(T9=0,"Prenovato",T9=1,"Novato",T9=2,"Principiante avanzado",T9=3,"Competente",T9=4,"Proficiente",T9=5,"Master")</f>
        <v>Novato</v>
      </c>
      <c r="V9" s="20">
        <v>3</v>
      </c>
      <c r="W9" s="20" t="str" cm="1">
        <f t="array" ref="W9">_xlfn.IFS(V9=0,"No evidenciado",V9=1,"Novato",V9=2,"Principiante avanzado",V9=3,"Competente",V9=4,"Proficiente",V9=5,"Master")</f>
        <v>Competente</v>
      </c>
      <c r="X9" s="20">
        <v>2</v>
      </c>
      <c r="Y9" s="20" t="str" cm="1">
        <f t="array" ref="Y9">_xlfn.IFS(X9=0,"No evidenciado",X9=1,"Novato",X9=2,"Principiante avanzado",X9=3,"Competente",X9=4,"Proficiente",X9=5,"Master")</f>
        <v>Principiante avanzado</v>
      </c>
      <c r="Z9" s="20">
        <v>3</v>
      </c>
      <c r="AA9" s="20" t="str" cm="1">
        <f t="array" ref="AA9">_xlfn.IFS(Z9=0,"No evidenciado",Z9=1,"Novato",Z9=2,"Principiante avanzado",Z9=3,"Competente",Z9=4,"Proficiente",Z9=5,"Master")</f>
        <v>Competente</v>
      </c>
      <c r="AB9" s="20">
        <v>1</v>
      </c>
      <c r="AC9" s="20" t="str" cm="1">
        <f t="array" ref="AC9">_xlfn.IFS(AB9=0,"Prenovato",AB9=1,"Novato",AB9=2,"Principiante avanzado",AB9=3,"Competente",AB9=4,"Proficiente",AB9=5,"Master")</f>
        <v>Novato</v>
      </c>
      <c r="AD9" s="20" t="str">
        <f t="shared" si="3"/>
        <v>AUTOEVALUACIÓN</v>
      </c>
    </row>
    <row r="10" spans="1:30" x14ac:dyDescent="0.25">
      <c r="A10" t="s">
        <v>188</v>
      </c>
      <c r="B10" t="s">
        <v>196</v>
      </c>
      <c r="C10" t="s">
        <v>201</v>
      </c>
      <c r="D10" t="s">
        <v>202</v>
      </c>
      <c r="E10" t="s">
        <v>188</v>
      </c>
      <c r="F10" t="s">
        <v>196</v>
      </c>
      <c r="G10" t="s">
        <v>203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>IF(COUNTIFS($E$2:$E$16,E10,$O$2:$O$16,"PRINCIPAL",$Q$2:$Q$16,0)&gt;0,"SI","NO")</f>
        <v>NO</v>
      </c>
      <c r="L10" t="s">
        <v>201</v>
      </c>
      <c r="M10" t="s">
        <v>211</v>
      </c>
      <c r="N10" t="s">
        <v>219</v>
      </c>
      <c r="O10" t="s">
        <v>219</v>
      </c>
      <c r="P10" t="str">
        <f t="shared" si="2"/>
        <v>ANDREA DEL CARMEN CHAICO LEVANOGestión del talento y de los recursos</v>
      </c>
      <c r="Q10">
        <v>1</v>
      </c>
      <c r="R10" t="s">
        <v>6</v>
      </c>
      <c r="S10" t="s">
        <v>21</v>
      </c>
      <c r="T10" s="20">
        <v>1</v>
      </c>
      <c r="U10" s="20" t="str" cm="1">
        <f t="array" ref="U10">_xlfn.IFS(T10=0,"Prenovato",T10=1,"Novato",T10=2,"Principiante avanzado",T10=3,"Competente",T10=4,"Proficiente",T10=5,"Master")</f>
        <v>Novato</v>
      </c>
      <c r="V10" s="20">
        <v>3</v>
      </c>
      <c r="W10" s="20" t="str" cm="1">
        <f t="array" ref="W10">_xlfn.IFS(V10=0,"No evidenciado",V10=1,"Novato",V10=2,"Principiante avanzado",V10=3,"Competente",V10=4,"Proficiente",V10=5,"Master")</f>
        <v>Competente</v>
      </c>
      <c r="X10" s="20">
        <v>2</v>
      </c>
      <c r="Y10" s="20" t="str" cm="1">
        <f t="array" ref="Y10">_xlfn.IFS(X10=0,"No evidenciado",X10=1,"Novato",X10=2,"Principiante avanzado",X10=3,"Competente",X10=4,"Proficiente",X10=5,"Master")</f>
        <v>Principiante avanzado</v>
      </c>
      <c r="Z10" s="20">
        <v>3</v>
      </c>
      <c r="AA10" s="20" t="str" cm="1">
        <f t="array" ref="AA10">_xlfn.IFS(Z10=0,"No evidenciado",Z10=1,"Novato",Z10=2,"Principiante avanzado",Z10=3,"Competente",Z10=4,"Proficiente",Z10=5,"Master")</f>
        <v>Competente</v>
      </c>
      <c r="AB10" s="20">
        <v>1</v>
      </c>
      <c r="AC10" s="20" t="str" cm="1">
        <f t="array" ref="AC10">_xlfn.IFS(AB10=0,"Prenovato",AB10=1,"Novato",AB10=2,"Principiante avanzado",AB10=3,"Competente",AB10=4,"Proficiente",AB10=5,"Master")</f>
        <v>Novato</v>
      </c>
      <c r="AD10" s="20" t="str">
        <f t="shared" si="3"/>
        <v>AUTOEVALUACIÓN</v>
      </c>
    </row>
    <row r="11" spans="1:30" x14ac:dyDescent="0.25">
      <c r="A11" t="s">
        <v>188</v>
      </c>
      <c r="B11" t="s">
        <v>196</v>
      </c>
      <c r="C11" t="s">
        <v>201</v>
      </c>
      <c r="D11" t="s">
        <v>202</v>
      </c>
      <c r="E11" t="s">
        <v>188</v>
      </c>
      <c r="F11" t="s">
        <v>196</v>
      </c>
      <c r="G11" t="s">
        <v>203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>IF(COUNTIFS($E$2:$E$16,E11,$O$2:$O$16,"PRINCIPAL",$Q$2:$Q$16,0)&gt;0,"SI","NO")</f>
        <v>NO</v>
      </c>
      <c r="L11" t="s">
        <v>201</v>
      </c>
      <c r="M11" t="s">
        <v>209</v>
      </c>
      <c r="N11" t="s">
        <v>218</v>
      </c>
      <c r="O11" t="s">
        <v>219</v>
      </c>
      <c r="P11" t="str">
        <f t="shared" si="2"/>
        <v>ANDREA DEL CARMEN CHAICO LEVANOGobernanza, Regulaciones y Marco Normativo</v>
      </c>
      <c r="Q11">
        <v>1</v>
      </c>
      <c r="R11" t="s">
        <v>6</v>
      </c>
      <c r="S11" t="s">
        <v>21</v>
      </c>
      <c r="T11" s="20">
        <v>1</v>
      </c>
      <c r="U11" s="20" t="str" cm="1">
        <f t="array" ref="U11">_xlfn.IFS(T11=0,"Prenovato",T11=1,"Novato",T11=2,"Principiante avanzado",T11=3,"Competente",T11=4,"Proficiente",T11=5,"Master")</f>
        <v>Novato</v>
      </c>
      <c r="V11" s="20">
        <v>3</v>
      </c>
      <c r="W11" s="20" t="str" cm="1">
        <f t="array" ref="W11">_xlfn.IFS(V11=0,"No evidenciado",V11=1,"Novato",V11=2,"Principiante avanzado",V11=3,"Competente",V11=4,"Proficiente",V11=5,"Master")</f>
        <v>Competente</v>
      </c>
      <c r="X11" s="20">
        <v>2</v>
      </c>
      <c r="Y11" s="20" t="str" cm="1">
        <f t="array" ref="Y11">_xlfn.IFS(X11=0,"No evidenciado",X11=1,"Novato",X11=2,"Principiante avanzado",X11=3,"Competente",X11=4,"Proficiente",X11=5,"Master")</f>
        <v>Principiante avanzado</v>
      </c>
      <c r="Z11" s="20">
        <v>3</v>
      </c>
      <c r="AA11" s="20" t="str" cm="1">
        <f t="array" ref="AA11">_xlfn.IFS(Z11=0,"No evidenciado",Z11=1,"Novato",Z11=2,"Principiante avanzado",Z11=3,"Competente",Z11=4,"Proficiente",Z11=5,"Master")</f>
        <v>Competente</v>
      </c>
      <c r="AB11" s="20">
        <v>1</v>
      </c>
      <c r="AC11" s="20" t="str" cm="1">
        <f t="array" ref="AC11">_xlfn.IFS(AB11=0,"Prenovato",AB11=1,"Novato",AB11=2,"Principiante avanzado",AB11=3,"Competente",AB11=4,"Proficiente",AB11=5,"Master")</f>
        <v>Novato</v>
      </c>
      <c r="AD11" s="20" t="str">
        <f t="shared" si="3"/>
        <v>AUTOEVALUACIÓN</v>
      </c>
    </row>
    <row r="12" spans="1:30" x14ac:dyDescent="0.25">
      <c r="A12" t="s">
        <v>188</v>
      </c>
      <c r="B12" t="s">
        <v>196</v>
      </c>
      <c r="C12" t="s">
        <v>201</v>
      </c>
      <c r="D12" t="s">
        <v>202</v>
      </c>
      <c r="E12" t="s">
        <v>188</v>
      </c>
      <c r="F12" t="s">
        <v>196</v>
      </c>
      <c r="G12" t="s">
        <v>203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>IF(COUNTIFS($E$2:$E$16,E12,$O$2:$O$16,"PRINCIPAL",$Q$2:$Q$16,0)&gt;0,"SI","NO")</f>
        <v>NO</v>
      </c>
      <c r="L12" t="s">
        <v>201</v>
      </c>
      <c r="M12" t="s">
        <v>207</v>
      </c>
      <c r="N12" t="s">
        <v>31</v>
      </c>
      <c r="O12" t="s">
        <v>31</v>
      </c>
      <c r="P12" t="str">
        <f t="shared" si="2"/>
        <v>ANDREA DEL CARMEN CHAICO LEVANOPrevención de Fraude y SID en BackOffice</v>
      </c>
      <c r="Q12">
        <v>2</v>
      </c>
      <c r="R12" t="s">
        <v>4</v>
      </c>
      <c r="S12" t="s">
        <v>21</v>
      </c>
      <c r="T12" s="20">
        <v>1</v>
      </c>
      <c r="U12" s="20" t="str" cm="1">
        <f t="array" ref="U12">_xlfn.IFS(T12=0,"Prenovato",T12=1,"Novato",T12=2,"Principiante avanzado",T12=3,"Competente",T12=4,"Proficiente",T12=5,"Master")</f>
        <v>Novato</v>
      </c>
      <c r="V12" s="20">
        <v>3</v>
      </c>
      <c r="W12" s="20" t="str" cm="1">
        <f t="array" ref="W12">_xlfn.IFS(V12=0,"No evidenciado",V12=1,"Novato",V12=2,"Principiante avanzado",V12=3,"Competente",V12=4,"Proficiente",V12=5,"Master")</f>
        <v>Competente</v>
      </c>
      <c r="X12" s="20">
        <v>2</v>
      </c>
      <c r="Y12" s="20" t="str" cm="1">
        <f t="array" ref="Y12">_xlfn.IFS(X12=0,"No evidenciado",X12=1,"Novato",X12=2,"Principiante avanzado",X12=3,"Competente",X12=4,"Proficiente",X12=5,"Master")</f>
        <v>Principiante avanzado</v>
      </c>
      <c r="Z12" s="20">
        <v>3</v>
      </c>
      <c r="AA12" s="20" t="str" cm="1">
        <f t="array" ref="AA12">_xlfn.IFS(Z12=0,"No evidenciado",Z12=1,"Novato",Z12=2,"Principiante avanzado",Z12=3,"Competente",Z12=4,"Proficiente",Z12=5,"Master")</f>
        <v>Competente</v>
      </c>
      <c r="AB12" s="20">
        <v>1</v>
      </c>
      <c r="AC12" s="20" t="str" cm="1">
        <f t="array" ref="AC12">_xlfn.IFS(AB12=0,"Prenovato",AB12=1,"Novato",AB12=2,"Principiante avanzado",AB12=3,"Competente",AB12=4,"Proficiente",AB12=5,"Master")</f>
        <v>Novato</v>
      </c>
      <c r="AD12" s="20" t="str">
        <f t="shared" si="3"/>
        <v>AUTOEVALUACIÓN</v>
      </c>
    </row>
    <row r="13" spans="1:30" x14ac:dyDescent="0.25">
      <c r="A13" t="s">
        <v>188</v>
      </c>
      <c r="B13" t="s">
        <v>196</v>
      </c>
      <c r="C13" t="s">
        <v>201</v>
      </c>
      <c r="D13" t="s">
        <v>202</v>
      </c>
      <c r="E13" t="s">
        <v>188</v>
      </c>
      <c r="F13" t="s">
        <v>196</v>
      </c>
      <c r="G13" t="s">
        <v>203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>IF(COUNTIFS($E$2:$E$16,E13,$O$2:$O$16,"PRINCIPAL",$Q$2:$Q$16,0)&gt;0,"SI","NO")</f>
        <v>NO</v>
      </c>
      <c r="L13" t="s">
        <v>201</v>
      </c>
      <c r="M13" t="s">
        <v>208</v>
      </c>
      <c r="N13" t="s">
        <v>31</v>
      </c>
      <c r="O13" t="s">
        <v>31</v>
      </c>
      <c r="P13" t="str">
        <f t="shared" si="2"/>
        <v>ANDREA DEL CARMEN CHAICO LEVANOPrevención de Fraude y SID en Canales, Productos y Servicios</v>
      </c>
      <c r="Q13">
        <v>2</v>
      </c>
      <c r="R13" t="s">
        <v>4</v>
      </c>
      <c r="S13" t="s">
        <v>21</v>
      </c>
      <c r="T13" s="20">
        <v>1</v>
      </c>
      <c r="U13" s="20" t="str" cm="1">
        <f t="array" ref="U13">_xlfn.IFS(T13=0,"Prenovato",T13=1,"Novato",T13=2,"Principiante avanzado",T13=3,"Competente",T13=4,"Proficiente",T13=5,"Master")</f>
        <v>Novato</v>
      </c>
      <c r="V13" s="20">
        <v>3</v>
      </c>
      <c r="W13" s="20" t="str" cm="1">
        <f t="array" ref="W13">_xlfn.IFS(V13=0,"No evidenciado",V13=1,"Novato",V13=2,"Principiante avanzado",V13=3,"Competente",V13=4,"Proficiente",V13=5,"Master")</f>
        <v>Competente</v>
      </c>
      <c r="X13" s="20">
        <v>2</v>
      </c>
      <c r="Y13" s="20" t="str" cm="1">
        <f t="array" ref="Y13">_xlfn.IFS(X13=0,"No evidenciado",X13=1,"Novato",X13=2,"Principiante avanzado",X13=3,"Competente",X13=4,"Proficiente",X13=5,"Master")</f>
        <v>Principiante avanzado</v>
      </c>
      <c r="Z13" s="20">
        <v>3</v>
      </c>
      <c r="AA13" s="20" t="str" cm="1">
        <f t="array" ref="AA13">_xlfn.IFS(Z13=0,"No evidenciado",Z13=1,"Novato",Z13=2,"Principiante avanzado",Z13=3,"Competente",Z13=4,"Proficiente",Z13=5,"Master")</f>
        <v>Competente</v>
      </c>
      <c r="AB13" s="20">
        <v>1</v>
      </c>
      <c r="AC13" s="20" t="str" cm="1">
        <f t="array" ref="AC13">_xlfn.IFS(AB13=0,"Prenovato",AB13=1,"Novato",AB13=2,"Principiante avanzado",AB13=3,"Competente",AB13=4,"Proficiente",AB13=5,"Master")</f>
        <v>Novato</v>
      </c>
      <c r="AD13" s="20" t="str">
        <f t="shared" si="3"/>
        <v>AUTOEVALUACIÓN</v>
      </c>
    </row>
    <row r="14" spans="1:30" x14ac:dyDescent="0.25">
      <c r="A14" t="s">
        <v>188</v>
      </c>
      <c r="B14" t="s">
        <v>196</v>
      </c>
      <c r="C14" t="s">
        <v>201</v>
      </c>
      <c r="D14" t="s">
        <v>202</v>
      </c>
      <c r="E14" t="s">
        <v>188</v>
      </c>
      <c r="F14" t="s">
        <v>196</v>
      </c>
      <c r="G14" t="s">
        <v>203</v>
      </c>
      <c r="H14" s="4"/>
      <c r="I14" s="1">
        <f t="shared" ca="1" si="0"/>
        <v>1481</v>
      </c>
      <c r="J14" s="1" t="str">
        <f t="shared" ca="1" si="1"/>
        <v>3. Mayor a 6 meses</v>
      </c>
      <c r="K14" t="str">
        <f>IF(COUNTIFS($E$2:$E$16,E14,$O$2:$O$16,"PRINCIPAL",$Q$2:$Q$16,0)&gt;0,"SI","NO")</f>
        <v>NO</v>
      </c>
      <c r="L14" t="s">
        <v>201</v>
      </c>
      <c r="M14" t="s">
        <v>206</v>
      </c>
      <c r="N14" t="s">
        <v>31</v>
      </c>
      <c r="O14" t="s">
        <v>31</v>
      </c>
      <c r="P14" t="str">
        <f t="shared" si="2"/>
        <v>ANDREA DEL CARMEN CHAICO LEVANORiesgos y Controles Internos</v>
      </c>
      <c r="Q14">
        <v>2</v>
      </c>
      <c r="R14" t="s">
        <v>4</v>
      </c>
      <c r="S14" t="s">
        <v>21</v>
      </c>
      <c r="T14" s="20">
        <v>1</v>
      </c>
      <c r="U14" s="20" t="str" cm="1">
        <f t="array" ref="U14">_xlfn.IFS(T14=0,"Prenovato",T14=1,"Novato",T14=2,"Principiante avanzado",T14=3,"Competente",T14=4,"Proficiente",T14=5,"Master")</f>
        <v>Novato</v>
      </c>
      <c r="V14" s="20">
        <v>3</v>
      </c>
      <c r="W14" s="20" t="str" cm="1">
        <f t="array" ref="W14">_xlfn.IFS(V14=0,"No evidenciado",V14=1,"Novato",V14=2,"Principiante avanzado",V14=3,"Competente",V14=4,"Proficiente",V14=5,"Master")</f>
        <v>Competente</v>
      </c>
      <c r="X14" s="20">
        <v>2</v>
      </c>
      <c r="Y14" s="20" t="str" cm="1">
        <f t="array" ref="Y14">_xlfn.IFS(X14=0,"No evidenciado",X14=1,"Novato",X14=2,"Principiante avanzado",X14=3,"Competente",X14=4,"Proficiente",X14=5,"Master")</f>
        <v>Principiante avanzado</v>
      </c>
      <c r="Z14" s="20">
        <v>3</v>
      </c>
      <c r="AA14" s="20" t="str" cm="1">
        <f t="array" ref="AA14">_xlfn.IFS(Z14=0,"No evidenciado",Z14=1,"Novato",Z14=2,"Principiante avanzado",Z14=3,"Competente",Z14=4,"Proficiente",Z14=5,"Master")</f>
        <v>Competente</v>
      </c>
      <c r="AB14" s="20">
        <v>1</v>
      </c>
      <c r="AC14" s="20" t="str" cm="1">
        <f t="array" ref="AC14">_xlfn.IFS(AB14=0,"Prenovato",AB14=1,"Novato",AB14=2,"Principiante avanzado",AB14=3,"Competente",AB14=4,"Proficiente",AB14=5,"Master")</f>
        <v>Novato</v>
      </c>
      <c r="AD14" s="20" t="str">
        <f t="shared" si="3"/>
        <v>AUTOEVALUACIÓN</v>
      </c>
    </row>
    <row r="15" spans="1:30" x14ac:dyDescent="0.25">
      <c r="A15" t="s">
        <v>188</v>
      </c>
      <c r="B15" t="s">
        <v>196</v>
      </c>
      <c r="C15" t="s">
        <v>201</v>
      </c>
      <c r="D15" t="s">
        <v>202</v>
      </c>
      <c r="E15" t="s">
        <v>188</v>
      </c>
      <c r="F15" t="s">
        <v>196</v>
      </c>
      <c r="G15" t="s">
        <v>203</v>
      </c>
      <c r="H15" s="4"/>
      <c r="I15" s="1">
        <f t="shared" ca="1" si="0"/>
        <v>1481</v>
      </c>
      <c r="J15" s="1" t="str">
        <f t="shared" ca="1" si="1"/>
        <v>3. Mayor a 6 meses</v>
      </c>
      <c r="K15" t="str">
        <f>IF(COUNTIFS($E$2:$E$16,E15,$O$2:$O$16,"PRINCIPAL",$Q$2:$Q$16,0)&gt;0,"SI","NO")</f>
        <v>NO</v>
      </c>
      <c r="L15" t="s">
        <v>201</v>
      </c>
      <c r="M15" t="s">
        <v>204</v>
      </c>
      <c r="N15" t="s">
        <v>218</v>
      </c>
      <c r="O15" t="s">
        <v>219</v>
      </c>
      <c r="P15" t="str">
        <f t="shared" si="2"/>
        <v>ANDREA DEL CARMEN CHAICO LEVANOTecnología</v>
      </c>
      <c r="Q15">
        <v>3</v>
      </c>
      <c r="R15" t="s">
        <v>5</v>
      </c>
      <c r="S15" t="s">
        <v>21</v>
      </c>
      <c r="T15" s="20">
        <v>1</v>
      </c>
      <c r="U15" s="20" t="str" cm="1">
        <f t="array" ref="U15">_xlfn.IFS(T15=0,"Prenovato",T15=1,"Novato",T15=2,"Principiante avanzado",T15=3,"Competente",T15=4,"Proficiente",T15=5,"Master")</f>
        <v>Novato</v>
      </c>
      <c r="V15" s="20">
        <v>3</v>
      </c>
      <c r="W15" s="20" t="str" cm="1">
        <f t="array" ref="W15">_xlfn.IFS(V15=0,"No evidenciado",V15=1,"Novato",V15=2,"Principiante avanzado",V15=3,"Competente",V15=4,"Proficiente",V15=5,"Master")</f>
        <v>Competente</v>
      </c>
      <c r="X15" s="20">
        <v>2</v>
      </c>
      <c r="Y15" s="20" t="str" cm="1">
        <f t="array" ref="Y15">_xlfn.IFS(X15=0,"No evidenciado",X15=1,"Novato",X15=2,"Principiante avanzado",X15=3,"Competente",X15=4,"Proficiente",X15=5,"Master")</f>
        <v>Principiante avanzado</v>
      </c>
      <c r="Z15" s="20">
        <v>3</v>
      </c>
      <c r="AA15" s="20" t="str" cm="1">
        <f t="array" ref="AA15">_xlfn.IFS(Z15=0,"No evidenciado",Z15=1,"Novato",Z15=2,"Principiante avanzado",Z15=3,"Competente",Z15=4,"Proficiente",Z15=5,"Master")</f>
        <v>Competente</v>
      </c>
      <c r="AB15" s="20">
        <v>1</v>
      </c>
      <c r="AC15" s="20" t="str" cm="1">
        <f t="array" ref="AC15">_xlfn.IFS(AB15=0,"Prenovato",AB15=1,"Novato",AB15=2,"Principiante avanzado",AB15=3,"Competente",AB15=4,"Proficiente",AB15=5,"Master")</f>
        <v>Novato</v>
      </c>
      <c r="AD15" s="20" t="str">
        <f t="shared" si="3"/>
        <v>AUTOEVALUACIÓN</v>
      </c>
    </row>
    <row r="16" spans="1:30" x14ac:dyDescent="0.25">
      <c r="A16" t="s">
        <v>188</v>
      </c>
      <c r="B16" t="s">
        <v>196</v>
      </c>
      <c r="C16" t="s">
        <v>201</v>
      </c>
      <c r="D16" t="s">
        <v>202</v>
      </c>
      <c r="E16" t="s">
        <v>188</v>
      </c>
      <c r="F16" t="s">
        <v>196</v>
      </c>
      <c r="G16" t="s">
        <v>203</v>
      </c>
      <c r="H16" s="4"/>
      <c r="I16" s="1">
        <f t="shared" ca="1" si="0"/>
        <v>1481</v>
      </c>
      <c r="J16" s="1" t="str">
        <f t="shared" ca="1" si="1"/>
        <v>3. Mayor a 6 meses</v>
      </c>
      <c r="K16" t="str">
        <f>IF(COUNTIFS($E$2:$E$16,E16,$O$2:$O$16,"PRINCIPAL",$Q$2:$Q$16,0)&gt;0,"SI","NO")</f>
        <v>NO</v>
      </c>
      <c r="L16" t="s">
        <v>201</v>
      </c>
      <c r="M16" t="s">
        <v>205</v>
      </c>
      <c r="N16" t="s">
        <v>218</v>
      </c>
      <c r="O16" t="s">
        <v>219</v>
      </c>
      <c r="P16" t="str">
        <f t="shared" si="2"/>
        <v>ANDREA DEL CARMEN CHAICO LEVANOToma de decisiones basada en datos</v>
      </c>
      <c r="Q16">
        <v>3</v>
      </c>
      <c r="R16" t="s">
        <v>5</v>
      </c>
      <c r="S16" t="s">
        <v>21</v>
      </c>
      <c r="T16" s="20">
        <v>1</v>
      </c>
      <c r="U16" s="20" t="str" cm="1">
        <f t="array" ref="U16">_xlfn.IFS(T16=0,"Prenovato",T16=1,"Novato",T16=2,"Principiante avanzado",T16=3,"Competente",T16=4,"Proficiente",T16=5,"Master")</f>
        <v>Novato</v>
      </c>
      <c r="V16" s="20">
        <v>3</v>
      </c>
      <c r="W16" s="20" t="str" cm="1">
        <f t="array" ref="W16">_xlfn.IFS(V16=0,"No evidenciado",V16=1,"Novato",V16=2,"Principiante avanzado",V16=3,"Competente",V16=4,"Proficiente",V16=5,"Master")</f>
        <v>Competente</v>
      </c>
      <c r="X16" s="20">
        <v>2</v>
      </c>
      <c r="Y16" s="20" t="str" cm="1">
        <f t="array" ref="Y16">_xlfn.IFS(X16=0,"No evidenciado",X16=1,"Novato",X16=2,"Principiante avanzado",X16=3,"Competente",X16=4,"Proficiente",X16=5,"Master")</f>
        <v>Principiante avanzado</v>
      </c>
      <c r="Z16" s="20">
        <v>3</v>
      </c>
      <c r="AA16" s="20" t="str" cm="1">
        <f t="array" ref="AA16">_xlfn.IFS(Z16=0,"No evidenciado",Z16=1,"Novato",Z16=2,"Principiante avanzado",Z16=3,"Competente",Z16=4,"Proficiente",Z16=5,"Master")</f>
        <v>Competente</v>
      </c>
      <c r="AB16" s="20">
        <v>1</v>
      </c>
      <c r="AC16" s="20" t="str" cm="1">
        <f t="array" ref="AC16">_xlfn.IFS(AB16=0,"Prenovato",AB16=1,"Novato",AB16=2,"Principiante avanzado",AB16=3,"Competente",AB16=4,"Proficiente",AB16=5,"Master")</f>
        <v>Novato</v>
      </c>
      <c r="AD16" s="20" t="str">
        <f t="shared" si="3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G52"/>
  <sheetViews>
    <sheetView showGridLines="0" topLeftCell="A4" zoomScale="80" zoomScaleNormal="80" workbookViewId="0">
      <selection activeCell="B23" sqref="B2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  <col min="4" max="4" width="7.7109375" bestFit="1" customWidth="1"/>
    <col min="5" max="5" width="20.7109375" bestFit="1" customWidth="1"/>
    <col min="6" max="6" width="10.85546875" bestFit="1" customWidth="1"/>
    <col min="7" max="7" width="12.85546875" bestFit="1" customWidth="1"/>
  </cols>
  <sheetData>
    <row r="16" spans="1:1" x14ac:dyDescent="0.25">
      <c r="A16" t="s">
        <v>25</v>
      </c>
    </row>
    <row r="17" spans="1:3" x14ac:dyDescent="0.25">
      <c r="A17">
        <v>11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5</v>
      </c>
      <c r="B21">
        <v>2</v>
      </c>
      <c r="C21" s="3">
        <v>0.18181818181818182</v>
      </c>
    </row>
    <row r="22" spans="1:3" x14ac:dyDescent="0.25">
      <c r="A22" s="5" t="s">
        <v>6</v>
      </c>
      <c r="B22">
        <v>7</v>
      </c>
      <c r="C22" s="3">
        <v>0.63636363636363635</v>
      </c>
    </row>
    <row r="23" spans="1:3" x14ac:dyDescent="0.25">
      <c r="A23" s="5" t="s">
        <v>4</v>
      </c>
      <c r="B23">
        <v>7</v>
      </c>
      <c r="C23" s="3">
        <v>0.63636363636363635</v>
      </c>
    </row>
    <row r="24" spans="1:3" x14ac:dyDescent="0.25">
      <c r="A24" s="5" t="s">
        <v>24</v>
      </c>
      <c r="B24">
        <v>11</v>
      </c>
      <c r="C24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5</v>
      </c>
      <c r="B31">
        <v>2</v>
      </c>
      <c r="C31">
        <v>2</v>
      </c>
    </row>
    <row r="32" spans="1:3" x14ac:dyDescent="0.25">
      <c r="A32" s="5" t="s">
        <v>6</v>
      </c>
      <c r="B32">
        <v>7</v>
      </c>
      <c r="C32">
        <v>7</v>
      </c>
    </row>
    <row r="33" spans="1:7" x14ac:dyDescent="0.25">
      <c r="A33" s="5" t="s">
        <v>4</v>
      </c>
      <c r="B33">
        <v>7</v>
      </c>
      <c r="C33">
        <v>7</v>
      </c>
    </row>
    <row r="34" spans="1:7" x14ac:dyDescent="0.25">
      <c r="A34" s="5" t="s">
        <v>24</v>
      </c>
      <c r="B34">
        <v>11</v>
      </c>
      <c r="C34">
        <v>11</v>
      </c>
    </row>
    <row r="37" spans="1:7" x14ac:dyDescent="0.25">
      <c r="A37" s="2" t="s">
        <v>8</v>
      </c>
      <c r="B37" t="s" vm="4">
        <v>40</v>
      </c>
    </row>
    <row r="38" spans="1:7" x14ac:dyDescent="0.25">
      <c r="A38" s="2" t="s">
        <v>27</v>
      </c>
      <c r="B38" t="s" vm="5">
        <v>31</v>
      </c>
    </row>
    <row r="40" spans="1:7" x14ac:dyDescent="0.25">
      <c r="A40" s="2" t="s">
        <v>25</v>
      </c>
      <c r="C40" s="2" t="s">
        <v>30</v>
      </c>
    </row>
    <row r="41" spans="1:7" x14ac:dyDescent="0.25">
      <c r="A41" s="2" t="s">
        <v>29</v>
      </c>
      <c r="B41" s="2" t="s">
        <v>3</v>
      </c>
      <c r="C41" t="s">
        <v>5</v>
      </c>
      <c r="D41" t="s">
        <v>6</v>
      </c>
      <c r="E41" t="s">
        <v>4</v>
      </c>
      <c r="F41" t="s">
        <v>7</v>
      </c>
      <c r="G41" t="s">
        <v>24</v>
      </c>
    </row>
    <row r="42" spans="1:7" x14ac:dyDescent="0.25">
      <c r="A42" t="s">
        <v>200</v>
      </c>
      <c r="B42" t="s">
        <v>216</v>
      </c>
      <c r="C42">
        <v>1</v>
      </c>
      <c r="D42">
        <v>1</v>
      </c>
      <c r="E42">
        <v>2</v>
      </c>
      <c r="G42">
        <v>2</v>
      </c>
    </row>
    <row r="43" spans="1:7" x14ac:dyDescent="0.25">
      <c r="B43" t="s">
        <v>210</v>
      </c>
      <c r="C43">
        <v>1</v>
      </c>
      <c r="F43">
        <v>2</v>
      </c>
      <c r="G43">
        <v>2</v>
      </c>
    </row>
    <row r="44" spans="1:7" x14ac:dyDescent="0.25">
      <c r="B44" t="s">
        <v>207</v>
      </c>
      <c r="C44">
        <v>1</v>
      </c>
      <c r="F44">
        <v>2</v>
      </c>
      <c r="G44">
        <v>2</v>
      </c>
    </row>
    <row r="45" spans="1:7" x14ac:dyDescent="0.25">
      <c r="B45" t="s">
        <v>208</v>
      </c>
      <c r="C45">
        <v>1</v>
      </c>
      <c r="F45">
        <v>2</v>
      </c>
      <c r="G45">
        <v>2</v>
      </c>
    </row>
    <row r="46" spans="1:7" x14ac:dyDescent="0.25">
      <c r="B46" t="s">
        <v>206</v>
      </c>
      <c r="C46">
        <v>2</v>
      </c>
      <c r="F46">
        <v>2</v>
      </c>
      <c r="G46">
        <v>2</v>
      </c>
    </row>
    <row r="47" spans="1:7" x14ac:dyDescent="0.25">
      <c r="A47" t="s">
        <v>201</v>
      </c>
      <c r="B47" t="s">
        <v>216</v>
      </c>
      <c r="C47">
        <v>4</v>
      </c>
      <c r="D47">
        <v>3</v>
      </c>
      <c r="E47">
        <v>5</v>
      </c>
      <c r="G47">
        <v>9</v>
      </c>
    </row>
    <row r="48" spans="1:7" x14ac:dyDescent="0.25">
      <c r="B48" t="s">
        <v>210</v>
      </c>
      <c r="C48">
        <v>8</v>
      </c>
      <c r="E48">
        <v>5</v>
      </c>
      <c r="F48">
        <v>1</v>
      </c>
      <c r="G48">
        <v>9</v>
      </c>
    </row>
    <row r="49" spans="1:7" x14ac:dyDescent="0.25">
      <c r="B49" t="s">
        <v>207</v>
      </c>
      <c r="C49">
        <v>6</v>
      </c>
      <c r="E49">
        <v>5</v>
      </c>
      <c r="F49">
        <v>2</v>
      </c>
      <c r="G49">
        <v>9</v>
      </c>
    </row>
    <row r="50" spans="1:7" x14ac:dyDescent="0.25">
      <c r="B50" t="s">
        <v>208</v>
      </c>
      <c r="C50">
        <v>4</v>
      </c>
      <c r="E50">
        <v>6</v>
      </c>
      <c r="F50">
        <v>2</v>
      </c>
      <c r="G50">
        <v>9</v>
      </c>
    </row>
    <row r="51" spans="1:7" x14ac:dyDescent="0.25">
      <c r="B51" t="s">
        <v>206</v>
      </c>
      <c r="C51">
        <v>5</v>
      </c>
      <c r="E51">
        <v>5</v>
      </c>
      <c r="F51">
        <v>1</v>
      </c>
      <c r="G51">
        <v>9</v>
      </c>
    </row>
    <row r="52" spans="1:7" x14ac:dyDescent="0.25">
      <c r="A52" t="s">
        <v>24</v>
      </c>
      <c r="C52">
        <v>10</v>
      </c>
      <c r="D52">
        <v>4</v>
      </c>
      <c r="E52">
        <v>11</v>
      </c>
      <c r="F52">
        <v>4</v>
      </c>
      <c r="G52">
        <v>11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5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11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>
        <v>2</v>
      </c>
      <c r="C27" s="3">
        <v>0.18181818181818182</v>
      </c>
    </row>
    <row r="28" spans="1:3" x14ac:dyDescent="0.25">
      <c r="A28" s="5" t="s">
        <v>6</v>
      </c>
      <c r="B28">
        <v>7</v>
      </c>
      <c r="C28" s="3">
        <v>0.63636363636363635</v>
      </c>
    </row>
    <row r="29" spans="1:3" x14ac:dyDescent="0.25">
      <c r="A29" s="5" t="s">
        <v>4</v>
      </c>
      <c r="B29">
        <v>7</v>
      </c>
      <c r="C29" s="3">
        <v>0.63636363636363635</v>
      </c>
    </row>
    <row r="30" spans="1:3" x14ac:dyDescent="0.25">
      <c r="A30" s="5" t="s">
        <v>24</v>
      </c>
      <c r="B30">
        <v>11</v>
      </c>
      <c r="C30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>
        <v>2</v>
      </c>
      <c r="C39" s="3">
        <v>0.18181818181818182</v>
      </c>
    </row>
    <row r="40" spans="1:20" x14ac:dyDescent="0.25">
      <c r="A40" s="5" t="s">
        <v>6</v>
      </c>
      <c r="B40">
        <v>7</v>
      </c>
      <c r="C40" s="3">
        <v>0.63636363636363635</v>
      </c>
    </row>
    <row r="41" spans="1:20" x14ac:dyDescent="0.25">
      <c r="A41" s="5" t="s">
        <v>4</v>
      </c>
      <c r="B41">
        <v>7</v>
      </c>
      <c r="C41" s="3">
        <v>0.63636363636363635</v>
      </c>
    </row>
    <row r="42" spans="1:20" x14ac:dyDescent="0.25">
      <c r="A42" s="5" t="s">
        <v>24</v>
      </c>
      <c r="B42">
        <v>11</v>
      </c>
      <c r="C42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222</v>
      </c>
    </row>
    <row r="49" spans="1:3" x14ac:dyDescent="0.25">
      <c r="A49" s="5" t="s">
        <v>5</v>
      </c>
      <c r="B49">
        <v>7</v>
      </c>
      <c r="C49" s="3">
        <v>0.47619047619047616</v>
      </c>
    </row>
    <row r="50" spans="1:3" x14ac:dyDescent="0.25">
      <c r="A50" s="5" t="s">
        <v>220</v>
      </c>
      <c r="B50">
        <v>2</v>
      </c>
      <c r="C50" s="3">
        <v>9.5238095238095233E-2</v>
      </c>
    </row>
    <row r="51" spans="1:3" x14ac:dyDescent="0.25">
      <c r="A51" s="5" t="s">
        <v>4</v>
      </c>
      <c r="B51">
        <v>2</v>
      </c>
      <c r="C51" s="3">
        <v>9.5238095238095233E-2</v>
      </c>
    </row>
    <row r="52" spans="1:3" x14ac:dyDescent="0.25">
      <c r="A52" s="5" t="s">
        <v>7</v>
      </c>
      <c r="B52">
        <v>6</v>
      </c>
      <c r="C52" s="3">
        <v>0.33333333333333331</v>
      </c>
    </row>
    <row r="53" spans="1:3" x14ac:dyDescent="0.25">
      <c r="A53" s="5" t="s">
        <v>24</v>
      </c>
      <c r="B53">
        <v>11</v>
      </c>
      <c r="C53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221</v>
      </c>
    </row>
    <row r="61" spans="1:3" x14ac:dyDescent="0.25">
      <c r="A61" s="5" t="s">
        <v>5</v>
      </c>
      <c r="B61">
        <v>7</v>
      </c>
      <c r="C61" s="3">
        <v>0.33333333333333331</v>
      </c>
    </row>
    <row r="62" spans="1:3" x14ac:dyDescent="0.25">
      <c r="A62" s="5" t="s">
        <v>4</v>
      </c>
      <c r="B62">
        <v>6</v>
      </c>
      <c r="C62" s="3">
        <v>0.33333333333333331</v>
      </c>
    </row>
    <row r="63" spans="1:3" x14ac:dyDescent="0.25">
      <c r="A63" s="5" t="s">
        <v>7</v>
      </c>
      <c r="B63">
        <v>5</v>
      </c>
      <c r="C63" s="3">
        <v>0.33333333333333331</v>
      </c>
    </row>
    <row r="64" spans="1:3" x14ac:dyDescent="0.25">
      <c r="A64" s="5" t="s">
        <v>24</v>
      </c>
      <c r="B64">
        <v>11</v>
      </c>
      <c r="C64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>
        <v>6</v>
      </c>
      <c r="C71" s="3">
        <v>0.54545454545454541</v>
      </c>
    </row>
    <row r="72" spans="1:3" x14ac:dyDescent="0.25">
      <c r="A72" s="5" t="s">
        <v>220</v>
      </c>
      <c r="B72">
        <v>3</v>
      </c>
      <c r="C72" s="3">
        <v>0.27272727272727271</v>
      </c>
    </row>
    <row r="73" spans="1:3" x14ac:dyDescent="0.25">
      <c r="A73" s="5" t="s">
        <v>4</v>
      </c>
      <c r="B73">
        <v>3</v>
      </c>
      <c r="C73" s="3">
        <v>0.27272727272727271</v>
      </c>
    </row>
    <row r="74" spans="1:3" x14ac:dyDescent="0.25">
      <c r="A74" s="5" t="s">
        <v>7</v>
      </c>
      <c r="B74">
        <v>7</v>
      </c>
      <c r="C74" s="3">
        <v>0.63636363636363635</v>
      </c>
    </row>
    <row r="75" spans="1:3" x14ac:dyDescent="0.25">
      <c r="A75" s="5" t="s">
        <v>24</v>
      </c>
      <c r="B75">
        <v>11</v>
      </c>
      <c r="C75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K76"/>
  <sheetViews>
    <sheetView showGridLines="0" tabSelected="1" topLeftCell="D1" zoomScale="85" zoomScaleNormal="85" workbookViewId="0">
      <selection activeCell="AF4" sqref="AF4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30" width="6" customWidth="1"/>
    <col min="31" max="31" width="5.42578125" customWidth="1"/>
    <col min="32" max="32" width="6.28515625" bestFit="1" customWidth="1"/>
    <col min="33" max="36" width="6" customWidth="1"/>
    <col min="37" max="37" width="21.140625" bestFit="1" customWidth="1"/>
  </cols>
  <sheetData>
    <row r="2" spans="2:37" ht="15.75" thickBot="1" x14ac:dyDescent="0.3"/>
    <row r="3" spans="2:37" ht="17.25" thickBot="1" x14ac:dyDescent="0.3">
      <c r="K3" s="25" t="s">
        <v>52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7"/>
      <c r="AF3" s="25" t="s">
        <v>53</v>
      </c>
      <c r="AG3" s="26"/>
      <c r="AH3" s="26"/>
      <c r="AI3" s="27"/>
    </row>
    <row r="4" spans="2:37" ht="15.75" x14ac:dyDescent="0.25">
      <c r="K4" s="12" t="e">
        <f>AVERAGEIFS(K6:K100,$J$6:$J$100,"EVALUACIÓN")</f>
        <v>#DIV/0!</v>
      </c>
      <c r="L4" s="12" t="e">
        <f t="shared" ref="L4:AI4" si="0">AVERAGEIFS(L6:L100,$J$6:$J$100,"EVALUACIÓN")</f>
        <v>#DIV/0!</v>
      </c>
      <c r="M4" s="12" t="e">
        <f t="shared" si="0"/>
        <v>#DIV/0!</v>
      </c>
      <c r="N4" s="12" t="e">
        <f t="shared" si="0"/>
        <v>#DIV/0!</v>
      </c>
      <c r="O4" s="12" t="e">
        <f t="shared" si="0"/>
        <v>#DIV/0!</v>
      </c>
      <c r="P4" s="12" t="e">
        <f t="shared" si="0"/>
        <v>#DIV/0!</v>
      </c>
      <c r="Q4" s="12" t="e">
        <f t="shared" si="0"/>
        <v>#DIV/0!</v>
      </c>
      <c r="R4" s="12" t="e">
        <f t="shared" si="0"/>
        <v>#DIV/0!</v>
      </c>
      <c r="S4" s="12" t="e">
        <f t="shared" si="0"/>
        <v>#DIV/0!</v>
      </c>
      <c r="T4" s="12" t="e">
        <f t="shared" si="0"/>
        <v>#DIV/0!</v>
      </c>
      <c r="U4" s="12" t="e">
        <f t="shared" si="0"/>
        <v>#DIV/0!</v>
      </c>
      <c r="V4" s="12" t="e">
        <f t="shared" si="0"/>
        <v>#DIV/0!</v>
      </c>
      <c r="W4" s="12" t="e">
        <f t="shared" si="0"/>
        <v>#DIV/0!</v>
      </c>
      <c r="X4" s="12" t="e">
        <f t="shared" si="0"/>
        <v>#DIV/0!</v>
      </c>
      <c r="Y4" s="12" t="e">
        <f t="shared" si="0"/>
        <v>#DIV/0!</v>
      </c>
      <c r="Z4" s="12" t="e">
        <f t="shared" si="0"/>
        <v>#DIV/0!</v>
      </c>
      <c r="AA4" s="12" t="e">
        <f t="shared" si="0"/>
        <v>#DIV/0!</v>
      </c>
      <c r="AB4" s="12" t="e">
        <f t="shared" si="0"/>
        <v>#DIV/0!</v>
      </c>
      <c r="AC4" s="12" t="e">
        <f t="shared" si="0"/>
        <v>#DIV/0!</v>
      </c>
      <c r="AD4" s="12" t="e">
        <f t="shared" si="0"/>
        <v>#DIV/0!</v>
      </c>
      <c r="AE4" s="12"/>
      <c r="AF4" s="12" t="e">
        <f t="shared" si="0"/>
        <v>#DIV/0!</v>
      </c>
      <c r="AG4" s="12" t="e">
        <f t="shared" si="0"/>
        <v>#DIV/0!</v>
      </c>
      <c r="AH4" s="12" t="e">
        <f t="shared" si="0"/>
        <v>#DIV/0!</v>
      </c>
      <c r="AI4" s="12" t="e">
        <f t="shared" si="0"/>
        <v>#DIV/0!</v>
      </c>
    </row>
    <row r="5" spans="2:37" ht="335.2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174</v>
      </c>
      <c r="L5" s="21" t="s">
        <v>204</v>
      </c>
      <c r="M5" s="21" t="s">
        <v>205</v>
      </c>
      <c r="N5" s="21" t="s">
        <v>206</v>
      </c>
      <c r="O5" s="14" t="s">
        <v>207</v>
      </c>
      <c r="P5" s="14" t="s">
        <v>208</v>
      </c>
      <c r="Q5" s="14" t="s">
        <v>209</v>
      </c>
      <c r="R5" s="14" t="s">
        <v>210</v>
      </c>
      <c r="S5" s="14" t="s">
        <v>211</v>
      </c>
      <c r="T5" s="14" t="s">
        <v>212</v>
      </c>
      <c r="U5" s="14" t="s">
        <v>213</v>
      </c>
      <c r="V5" s="14" t="s">
        <v>214</v>
      </c>
      <c r="W5" s="14" t="s">
        <v>215</v>
      </c>
      <c r="X5" s="14" t="s">
        <v>216</v>
      </c>
      <c r="Y5" s="14" t="s">
        <v>217</v>
      </c>
      <c r="Z5" s="28"/>
      <c r="AA5" s="28"/>
      <c r="AB5" s="28"/>
      <c r="AC5" s="28"/>
      <c r="AD5" s="28"/>
      <c r="AE5" s="22" t="s">
        <v>54</v>
      </c>
      <c r="AF5" s="15" t="s">
        <v>8</v>
      </c>
      <c r="AG5" s="15" t="s">
        <v>62</v>
      </c>
      <c r="AH5" s="15" t="s">
        <v>55</v>
      </c>
      <c r="AI5" s="15" t="s">
        <v>56</v>
      </c>
      <c r="AJ5" s="16" t="s">
        <v>57</v>
      </c>
      <c r="AK5" s="17" t="s">
        <v>58</v>
      </c>
    </row>
    <row r="6" spans="2:37" ht="15.75" x14ac:dyDescent="0.3">
      <c r="B6" s="18" t="str">
        <f>BASE!$D$2</f>
        <v>RIESGO DE FRAUDE</v>
      </c>
      <c r="C6" s="18"/>
      <c r="D6" s="18"/>
      <c r="E6" s="18"/>
      <c r="F6" s="18"/>
      <c r="G6" s="18"/>
      <c r="H6" s="18"/>
      <c r="I6" s="18"/>
      <c r="J6" s="18" t="str">
        <f>IF(D6&lt;&gt;G6,"EVALUACIÓN","AUTOEVALUACIÓN")</f>
        <v>AUTOEVALUACIÓN</v>
      </c>
      <c r="K6" s="24" t="e">
        <f>VLOOKUP($G6&amp;K$5,BASE!$P$2:$Q$916,2,0)</f>
        <v>#N/A</v>
      </c>
      <c r="L6" s="24" t="e">
        <f>VLOOKUP($G6&amp;L$5,BASE!$P$2:$Q$916,2,0)</f>
        <v>#N/A</v>
      </c>
      <c r="M6" s="24" t="e">
        <f>VLOOKUP($G6&amp;M$5,BASE!$P$2:$Q$916,2,0)</f>
        <v>#N/A</v>
      </c>
      <c r="N6" s="24" t="e">
        <f>VLOOKUP($G6&amp;N$5,BASE!$P$2:$Q$916,2,0)</f>
        <v>#N/A</v>
      </c>
      <c r="O6" s="24" t="e">
        <f>VLOOKUP($G6&amp;O$5,BASE!$P$2:$Q$916,2,0)</f>
        <v>#N/A</v>
      </c>
      <c r="P6" s="24" t="e">
        <f>VLOOKUP($G6&amp;P$5,BASE!$P$2:$Q$916,2,0)</f>
        <v>#N/A</v>
      </c>
      <c r="Q6" s="24" t="e">
        <f>VLOOKUP($G6&amp;Q$5,BASE!$P$2:$Q$916,2,0)</f>
        <v>#N/A</v>
      </c>
      <c r="R6" s="24" t="e">
        <f>VLOOKUP($G6&amp;R$5,BASE!$P$2:$Q$916,2,0)</f>
        <v>#N/A</v>
      </c>
      <c r="S6" s="24" t="e">
        <f>VLOOKUP($G6&amp;S$5,BASE!$P$2:$Q$916,2,0)</f>
        <v>#N/A</v>
      </c>
      <c r="T6" s="24" t="e">
        <f>VLOOKUP($G6&amp;T$5,BASE!$P$2:$Q$916,2,0)</f>
        <v>#N/A</v>
      </c>
      <c r="U6" s="24" t="e">
        <f>VLOOKUP($G6&amp;U$5,BASE!$P$2:$Q$916,2,0)</f>
        <v>#N/A</v>
      </c>
      <c r="V6" s="24" t="e">
        <f>VLOOKUP($G6&amp;V$5,BASE!$P$2:$Q$916,2,0)</f>
        <v>#N/A</v>
      </c>
      <c r="W6" s="24" t="e">
        <f>VLOOKUP($G6&amp;W$5,BASE!$P$2:$Q$916,2,0)</f>
        <v>#N/A</v>
      </c>
      <c r="X6" s="24" t="e">
        <f>VLOOKUP($G6&amp;X$5,BASE!$P$2:$Q$916,2,0)</f>
        <v>#N/A</v>
      </c>
      <c r="Y6" s="24" t="e">
        <f>VLOOKUP($G6&amp;Y$5,BASE!$P$2:$Q$916,2,0)</f>
        <v>#N/A</v>
      </c>
      <c r="Z6" s="24" t="e">
        <f>VLOOKUP($G6&amp;Z$5,BASE!$P$2:$Q$916,2,0)</f>
        <v>#N/A</v>
      </c>
      <c r="AA6" s="24" t="e">
        <f>VLOOKUP($G6&amp;AA$5,BASE!$P$2:$Q$916,2,0)</f>
        <v>#N/A</v>
      </c>
      <c r="AB6" s="24" t="e">
        <f>VLOOKUP($G6&amp;AB$5,BASE!$P$2:$Q$916,2,0)</f>
        <v>#N/A</v>
      </c>
      <c r="AC6" s="24" t="e">
        <f>VLOOKUP($G6&amp;AC$5,BASE!$P$2:$Q$916,2,0)</f>
        <v>#N/A</v>
      </c>
      <c r="AD6" s="24" t="e">
        <f>VLOOKUP($G6&amp;AD$5,BASE!$P$2:$Q$916,2,0)</f>
        <v>#N/A</v>
      </c>
      <c r="AE6" s="19" t="e">
        <f>AVERAGE(K6:AD6)</f>
        <v>#N/A</v>
      </c>
      <c r="AF6" s="24" t="e">
        <f>VLOOKUP(G6,BASE[[NombresCalificado]:[Nivel]],15,0)</f>
        <v>#N/A</v>
      </c>
      <c r="AG6" s="24" t="e">
        <f ca="1">OFFSET(BASE!V$1,MATCH($G6,BASE!$F$2:$F$916,0),0)</f>
        <v>#N/A</v>
      </c>
      <c r="AH6" s="24" t="e">
        <f ca="1">OFFSET(BASE!$X$1,MATCH($G6,BASE!$F$2:$F$916,0),0)</f>
        <v>#N/A</v>
      </c>
      <c r="AI6" s="24" t="e">
        <f ca="1">OFFSET(BASE!$Z$1,MATCH($G6,BASE!$F$2:$F$916,0),0)</f>
        <v>#N/A</v>
      </c>
      <c r="AJ6" s="24" t="e">
        <f ca="1">OFFSET(BASE!$AB$1,MATCH($G6,BASE!$F$2:$F$916,0),0)</f>
        <v>#N/A</v>
      </c>
      <c r="AK6" s="18"/>
    </row>
    <row r="7" spans="2:37" ht="15.75" x14ac:dyDescent="0.3">
      <c r="B7" s="18" t="str">
        <f>BASE!$D$2</f>
        <v>RIESGO DE FRAUDE</v>
      </c>
      <c r="C7" s="18"/>
      <c r="D7" s="18"/>
      <c r="E7" s="18"/>
      <c r="F7" s="18"/>
      <c r="G7" s="18"/>
      <c r="H7" s="23"/>
      <c r="I7" s="18"/>
      <c r="J7" s="18" t="str">
        <f t="shared" ref="J7:J16" si="1">IF(D7&lt;&gt;G7,"EVALUACIÓN","AUTOEVALUACIÓN")</f>
        <v>AUTOEVALUACIÓN</v>
      </c>
      <c r="K7" s="24" t="e">
        <f>VLOOKUP($G7&amp;K$5,BASE!$P$2:$Q$916,2,0)</f>
        <v>#N/A</v>
      </c>
      <c r="L7" s="24" t="e">
        <f>VLOOKUP($G7&amp;L$5,BASE!$P$2:$Q$916,2,0)</f>
        <v>#N/A</v>
      </c>
      <c r="M7" s="24" t="e">
        <f>VLOOKUP($G7&amp;M$5,BASE!$P$2:$Q$916,2,0)</f>
        <v>#N/A</v>
      </c>
      <c r="N7" s="24" t="e">
        <f>VLOOKUP($G7&amp;N$5,BASE!$P$2:$Q$916,2,0)</f>
        <v>#N/A</v>
      </c>
      <c r="O7" s="24" t="e">
        <f>VLOOKUP($G7&amp;O$5,BASE!$P$2:$Q$916,2,0)</f>
        <v>#N/A</v>
      </c>
      <c r="P7" s="24" t="e">
        <f>VLOOKUP($G7&amp;P$5,BASE!$P$2:$Q$916,2,0)</f>
        <v>#N/A</v>
      </c>
      <c r="Q7" s="24" t="e">
        <f>VLOOKUP($G7&amp;Q$5,BASE!$P$2:$Q$916,2,0)</f>
        <v>#N/A</v>
      </c>
      <c r="R7" s="24" t="e">
        <f>VLOOKUP($G7&amp;R$5,BASE!$P$2:$Q$916,2,0)</f>
        <v>#N/A</v>
      </c>
      <c r="S7" s="24" t="e">
        <f>VLOOKUP($G7&amp;S$5,BASE!$P$2:$Q$916,2,0)</f>
        <v>#N/A</v>
      </c>
      <c r="T7" s="24" t="e">
        <f>VLOOKUP($G7&amp;T$5,BASE!$P$2:$Q$916,2,0)</f>
        <v>#N/A</v>
      </c>
      <c r="U7" s="24" t="e">
        <f>VLOOKUP($G7&amp;U$5,BASE!$P$2:$Q$916,2,0)</f>
        <v>#N/A</v>
      </c>
      <c r="V7" s="24" t="e">
        <f>VLOOKUP($G7&amp;V$5,BASE!$P$2:$Q$916,2,0)</f>
        <v>#N/A</v>
      </c>
      <c r="W7" s="24" t="e">
        <f>VLOOKUP($G7&amp;W$5,BASE!$P$2:$Q$916,2,0)</f>
        <v>#N/A</v>
      </c>
      <c r="X7" s="24" t="e">
        <f>VLOOKUP($G7&amp;X$5,BASE!$P$2:$Q$916,2,0)</f>
        <v>#N/A</v>
      </c>
      <c r="Y7" s="24" t="e">
        <f>VLOOKUP($G7&amp;Y$5,BASE!$P$2:$Q$916,2,0)</f>
        <v>#N/A</v>
      </c>
      <c r="Z7" s="24" t="e">
        <f>VLOOKUP($G7&amp;Z$5,BASE!$P$2:$Q$916,2,0)</f>
        <v>#N/A</v>
      </c>
      <c r="AA7" s="24" t="e">
        <f>VLOOKUP($G7&amp;AA$5,BASE!$P$2:$Q$916,2,0)</f>
        <v>#N/A</v>
      </c>
      <c r="AB7" s="24" t="e">
        <f>VLOOKUP($G7&amp;AB$5,BASE!$P$2:$Q$916,2,0)</f>
        <v>#N/A</v>
      </c>
      <c r="AC7" s="24" t="e">
        <f>VLOOKUP($G7&amp;AC$5,BASE!$P$2:$Q$916,2,0)</f>
        <v>#N/A</v>
      </c>
      <c r="AD7" s="24" t="e">
        <f>VLOOKUP($G7&amp;AD$5,BASE!$P$2:$Q$916,2,0)</f>
        <v>#N/A</v>
      </c>
      <c r="AE7" s="19" t="e">
        <f t="shared" ref="AE7:AE70" si="2">AVERAGE(K7:AD7)</f>
        <v>#N/A</v>
      </c>
      <c r="AF7" s="24" t="e">
        <f>VLOOKUP(G7,BASE[[NombresCalificado]:[Nivel]],15,0)</f>
        <v>#N/A</v>
      </c>
      <c r="AG7" s="24" t="e">
        <f ca="1">OFFSET(BASE!V$1,MATCH($G7,BASE!$F$2:$F$916,0),0)</f>
        <v>#N/A</v>
      </c>
      <c r="AH7" s="24" t="e">
        <f ca="1">OFFSET(BASE!$X$1,MATCH($G7,BASE!$F$2:$F$916,0),0)</f>
        <v>#N/A</v>
      </c>
      <c r="AI7" s="24" t="e">
        <f ca="1">OFFSET(BASE!$Z$1,MATCH($G7,BASE!$F$2:$F$916,0),0)</f>
        <v>#N/A</v>
      </c>
      <c r="AJ7" s="24" t="e">
        <f ca="1">OFFSET(BASE!$AB$1,MATCH($G7,BASE!$F$2:$F$916,0),0)</f>
        <v>#N/A</v>
      </c>
      <c r="AK7" s="18"/>
    </row>
    <row r="8" spans="2:37" ht="15.75" x14ac:dyDescent="0.3">
      <c r="B8" s="18" t="str">
        <f>BASE!$D$2</f>
        <v>RIESGO DE FRAUDE</v>
      </c>
      <c r="C8" s="18"/>
      <c r="D8" s="18"/>
      <c r="E8" s="18"/>
      <c r="F8" s="18"/>
      <c r="G8" s="18"/>
      <c r="H8" s="23"/>
      <c r="I8" s="18"/>
      <c r="J8" s="18" t="str">
        <f t="shared" si="1"/>
        <v>AUTOEVALUACIÓN</v>
      </c>
      <c r="K8" s="24" t="e">
        <f>VLOOKUP($G8&amp;K$5,BASE!$P$2:$Q$916,2,0)</f>
        <v>#N/A</v>
      </c>
      <c r="L8" s="24" t="e">
        <f>VLOOKUP($G8&amp;L$5,BASE!$P$2:$Q$916,2,0)</f>
        <v>#N/A</v>
      </c>
      <c r="M8" s="24" t="e">
        <f>VLOOKUP($G8&amp;M$5,BASE!$P$2:$Q$916,2,0)</f>
        <v>#N/A</v>
      </c>
      <c r="N8" s="24" t="e">
        <f>VLOOKUP($G8&amp;N$5,BASE!$P$2:$Q$916,2,0)</f>
        <v>#N/A</v>
      </c>
      <c r="O8" s="24" t="e">
        <f>VLOOKUP($G8&amp;O$5,BASE!$P$2:$Q$916,2,0)</f>
        <v>#N/A</v>
      </c>
      <c r="P8" s="24" t="e">
        <f>VLOOKUP($G8&amp;P$5,BASE!$P$2:$Q$916,2,0)</f>
        <v>#N/A</v>
      </c>
      <c r="Q8" s="24" t="e">
        <f>VLOOKUP($G8&amp;Q$5,BASE!$P$2:$Q$916,2,0)</f>
        <v>#N/A</v>
      </c>
      <c r="R8" s="24" t="e">
        <f>VLOOKUP($G8&amp;R$5,BASE!$P$2:$Q$916,2,0)</f>
        <v>#N/A</v>
      </c>
      <c r="S8" s="24" t="e">
        <f>VLOOKUP($G8&amp;S$5,BASE!$P$2:$Q$916,2,0)</f>
        <v>#N/A</v>
      </c>
      <c r="T8" s="24" t="e">
        <f>VLOOKUP($G8&amp;T$5,BASE!$P$2:$Q$916,2,0)</f>
        <v>#N/A</v>
      </c>
      <c r="U8" s="24" t="e">
        <f>VLOOKUP($G8&amp;U$5,BASE!$P$2:$Q$916,2,0)</f>
        <v>#N/A</v>
      </c>
      <c r="V8" s="24" t="e">
        <f>VLOOKUP($G8&amp;V$5,BASE!$P$2:$Q$916,2,0)</f>
        <v>#N/A</v>
      </c>
      <c r="W8" s="24" t="e">
        <f>VLOOKUP($G8&amp;W$5,BASE!$P$2:$Q$916,2,0)</f>
        <v>#N/A</v>
      </c>
      <c r="X8" s="24" t="e">
        <f>VLOOKUP($G8&amp;X$5,BASE!$P$2:$Q$916,2,0)</f>
        <v>#N/A</v>
      </c>
      <c r="Y8" s="24" t="e">
        <f>VLOOKUP($G8&amp;Y$5,BASE!$P$2:$Q$916,2,0)</f>
        <v>#N/A</v>
      </c>
      <c r="Z8" s="24" t="e">
        <f>VLOOKUP($G8&amp;Z$5,BASE!$P$2:$Q$916,2,0)</f>
        <v>#N/A</v>
      </c>
      <c r="AA8" s="24" t="e">
        <f>VLOOKUP($G8&amp;AA$5,BASE!$P$2:$Q$916,2,0)</f>
        <v>#N/A</v>
      </c>
      <c r="AB8" s="24" t="e">
        <f>VLOOKUP($G8&amp;AB$5,BASE!$P$2:$Q$916,2,0)</f>
        <v>#N/A</v>
      </c>
      <c r="AC8" s="24" t="e">
        <f>VLOOKUP($G8&amp;AC$5,BASE!$P$2:$Q$916,2,0)</f>
        <v>#N/A</v>
      </c>
      <c r="AD8" s="24" t="e">
        <f>VLOOKUP($G8&amp;AD$5,BASE!$P$2:$Q$916,2,0)</f>
        <v>#N/A</v>
      </c>
      <c r="AE8" s="19" t="e">
        <f t="shared" si="2"/>
        <v>#N/A</v>
      </c>
      <c r="AF8" s="24" t="e">
        <f>VLOOKUP(G8,BASE[[NombresCalificado]:[Nivel]],15,0)</f>
        <v>#N/A</v>
      </c>
      <c r="AG8" s="24" t="e">
        <f ca="1">OFFSET(BASE!V$1,MATCH($G8,BASE!$F$2:$F$916,0),0)</f>
        <v>#N/A</v>
      </c>
      <c r="AH8" s="24" t="e">
        <f ca="1">OFFSET(BASE!$X$1,MATCH($G8,BASE!$F$2:$F$916,0),0)</f>
        <v>#N/A</v>
      </c>
      <c r="AI8" s="24" t="e">
        <f ca="1">OFFSET(BASE!$Z$1,MATCH($G8,BASE!$F$2:$F$916,0),0)</f>
        <v>#N/A</v>
      </c>
      <c r="AJ8" s="24" t="e">
        <f ca="1">OFFSET(BASE!$AB$1,MATCH($G8,BASE!$F$2:$F$916,0),0)</f>
        <v>#N/A</v>
      </c>
      <c r="AK8" s="18"/>
    </row>
    <row r="9" spans="2:37" ht="15.75" x14ac:dyDescent="0.3">
      <c r="B9" s="18" t="str">
        <f>BASE!$D$2</f>
        <v>RIESGO DE FRAUDE</v>
      </c>
      <c r="C9" s="18"/>
      <c r="D9" s="18"/>
      <c r="E9" s="18"/>
      <c r="F9" s="18"/>
      <c r="G9" s="18"/>
      <c r="H9" s="23"/>
      <c r="I9" s="18"/>
      <c r="J9" s="18" t="str">
        <f t="shared" si="1"/>
        <v>AUTOEVALUACIÓN</v>
      </c>
      <c r="K9" s="24" t="e">
        <f>VLOOKUP($G9&amp;K$5,BASE!$P$2:$Q$916,2,0)</f>
        <v>#N/A</v>
      </c>
      <c r="L9" s="24" t="e">
        <f>VLOOKUP($G9&amp;L$5,BASE!$P$2:$Q$916,2,0)</f>
        <v>#N/A</v>
      </c>
      <c r="M9" s="24" t="e">
        <f>VLOOKUP($G9&amp;M$5,BASE!$P$2:$Q$916,2,0)</f>
        <v>#N/A</v>
      </c>
      <c r="N9" s="24" t="e">
        <f>VLOOKUP($G9&amp;N$5,BASE!$P$2:$Q$916,2,0)</f>
        <v>#N/A</v>
      </c>
      <c r="O9" s="24" t="e">
        <f>VLOOKUP($G9&amp;O$5,BASE!$P$2:$Q$916,2,0)</f>
        <v>#N/A</v>
      </c>
      <c r="P9" s="24" t="e">
        <f>VLOOKUP($G9&amp;P$5,BASE!$P$2:$Q$916,2,0)</f>
        <v>#N/A</v>
      </c>
      <c r="Q9" s="24" t="e">
        <f>VLOOKUP($G9&amp;Q$5,BASE!$P$2:$Q$916,2,0)</f>
        <v>#N/A</v>
      </c>
      <c r="R9" s="24" t="e">
        <f>VLOOKUP($G9&amp;R$5,BASE!$P$2:$Q$916,2,0)</f>
        <v>#N/A</v>
      </c>
      <c r="S9" s="24" t="e">
        <f>VLOOKUP($G9&amp;S$5,BASE!$P$2:$Q$916,2,0)</f>
        <v>#N/A</v>
      </c>
      <c r="T9" s="24" t="e">
        <f>VLOOKUP($G9&amp;T$5,BASE!$P$2:$Q$916,2,0)</f>
        <v>#N/A</v>
      </c>
      <c r="U9" s="24" t="e">
        <f>VLOOKUP($G9&amp;U$5,BASE!$P$2:$Q$916,2,0)</f>
        <v>#N/A</v>
      </c>
      <c r="V9" s="24" t="e">
        <f>VLOOKUP($G9&amp;V$5,BASE!$P$2:$Q$916,2,0)</f>
        <v>#N/A</v>
      </c>
      <c r="W9" s="24" t="e">
        <f>VLOOKUP($G9&amp;W$5,BASE!$P$2:$Q$916,2,0)</f>
        <v>#N/A</v>
      </c>
      <c r="X9" s="24" t="e">
        <f>VLOOKUP($G9&amp;X$5,BASE!$P$2:$Q$916,2,0)</f>
        <v>#N/A</v>
      </c>
      <c r="Y9" s="24" t="e">
        <f>VLOOKUP($G9&amp;Y$5,BASE!$P$2:$Q$916,2,0)</f>
        <v>#N/A</v>
      </c>
      <c r="Z9" s="24" t="e">
        <f>VLOOKUP($G9&amp;Z$5,BASE!$P$2:$Q$916,2,0)</f>
        <v>#N/A</v>
      </c>
      <c r="AA9" s="24" t="e">
        <f>VLOOKUP($G9&amp;AA$5,BASE!$P$2:$Q$916,2,0)</f>
        <v>#N/A</v>
      </c>
      <c r="AB9" s="24" t="e">
        <f>VLOOKUP($G9&amp;AB$5,BASE!$P$2:$Q$916,2,0)</f>
        <v>#N/A</v>
      </c>
      <c r="AC9" s="24" t="e">
        <f>VLOOKUP($G9&amp;AC$5,BASE!$P$2:$Q$916,2,0)</f>
        <v>#N/A</v>
      </c>
      <c r="AD9" s="24" t="e">
        <f>VLOOKUP($G9&amp;AD$5,BASE!$P$2:$Q$916,2,0)</f>
        <v>#N/A</v>
      </c>
      <c r="AE9" s="19" t="e">
        <f t="shared" si="2"/>
        <v>#N/A</v>
      </c>
      <c r="AF9" s="24" t="e">
        <f>VLOOKUP(G9,BASE[[NombresCalificado]:[Nivel]],15,0)</f>
        <v>#N/A</v>
      </c>
      <c r="AG9" s="24" t="e">
        <f ca="1">OFFSET(BASE!V$1,MATCH($G9,BASE!$F$2:$F$916,0),0)</f>
        <v>#N/A</v>
      </c>
      <c r="AH9" s="24" t="e">
        <f ca="1">OFFSET(BASE!$X$1,MATCH($G9,BASE!$F$2:$F$916,0),0)</f>
        <v>#N/A</v>
      </c>
      <c r="AI9" s="24" t="e">
        <f ca="1">OFFSET(BASE!$Z$1,MATCH($G9,BASE!$F$2:$F$916,0),0)</f>
        <v>#N/A</v>
      </c>
      <c r="AJ9" s="24" t="e">
        <f ca="1">OFFSET(BASE!$AB$1,MATCH($G9,BASE!$F$2:$F$916,0),0)</f>
        <v>#N/A</v>
      </c>
      <c r="AK9" s="18"/>
    </row>
    <row r="10" spans="2:37" ht="15.75" x14ac:dyDescent="0.3">
      <c r="B10" s="18" t="str">
        <f>BASE!$D$2</f>
        <v>RIESGO DE FRAUDE</v>
      </c>
      <c r="C10" s="18"/>
      <c r="D10" s="18"/>
      <c r="E10" s="18"/>
      <c r="F10" s="18"/>
      <c r="G10" s="18"/>
      <c r="H10" s="23"/>
      <c r="I10" s="18"/>
      <c r="J10" s="18" t="str">
        <f t="shared" si="1"/>
        <v>AUTOEVALUACIÓN</v>
      </c>
      <c r="K10" s="24" t="e">
        <f>VLOOKUP($G10&amp;K$5,BASE!$P$2:$Q$916,2,0)</f>
        <v>#N/A</v>
      </c>
      <c r="L10" s="24" t="e">
        <f>VLOOKUP($G10&amp;L$5,BASE!$P$2:$Q$916,2,0)</f>
        <v>#N/A</v>
      </c>
      <c r="M10" s="24" t="e">
        <f>VLOOKUP($G10&amp;M$5,BASE!$P$2:$Q$916,2,0)</f>
        <v>#N/A</v>
      </c>
      <c r="N10" s="24" t="e">
        <f>VLOOKUP($G10&amp;N$5,BASE!$P$2:$Q$916,2,0)</f>
        <v>#N/A</v>
      </c>
      <c r="O10" s="24" t="e">
        <f>VLOOKUP($G10&amp;O$5,BASE!$P$2:$Q$916,2,0)</f>
        <v>#N/A</v>
      </c>
      <c r="P10" s="24" t="e">
        <f>VLOOKUP($G10&amp;P$5,BASE!$P$2:$Q$916,2,0)</f>
        <v>#N/A</v>
      </c>
      <c r="Q10" s="24" t="e">
        <f>VLOOKUP($G10&amp;Q$5,BASE!$P$2:$Q$916,2,0)</f>
        <v>#N/A</v>
      </c>
      <c r="R10" s="24" t="e">
        <f>VLOOKUP($G10&amp;R$5,BASE!$P$2:$Q$916,2,0)</f>
        <v>#N/A</v>
      </c>
      <c r="S10" s="24" t="e">
        <f>VLOOKUP($G10&amp;S$5,BASE!$P$2:$Q$916,2,0)</f>
        <v>#N/A</v>
      </c>
      <c r="T10" s="24" t="e">
        <f>VLOOKUP($G10&amp;T$5,BASE!$P$2:$Q$916,2,0)</f>
        <v>#N/A</v>
      </c>
      <c r="U10" s="24" t="e">
        <f>VLOOKUP($G10&amp;U$5,BASE!$P$2:$Q$916,2,0)</f>
        <v>#N/A</v>
      </c>
      <c r="V10" s="24" t="e">
        <f>VLOOKUP($G10&amp;V$5,BASE!$P$2:$Q$916,2,0)</f>
        <v>#N/A</v>
      </c>
      <c r="W10" s="24" t="e">
        <f>VLOOKUP($G10&amp;W$5,BASE!$P$2:$Q$916,2,0)</f>
        <v>#N/A</v>
      </c>
      <c r="X10" s="24" t="e">
        <f>VLOOKUP($G10&amp;X$5,BASE!$P$2:$Q$916,2,0)</f>
        <v>#N/A</v>
      </c>
      <c r="Y10" s="24" t="e">
        <f>VLOOKUP($G10&amp;Y$5,BASE!$P$2:$Q$916,2,0)</f>
        <v>#N/A</v>
      </c>
      <c r="Z10" s="24" t="e">
        <f>VLOOKUP($G10&amp;Z$5,BASE!$P$2:$Q$916,2,0)</f>
        <v>#N/A</v>
      </c>
      <c r="AA10" s="24" t="e">
        <f>VLOOKUP($G10&amp;AA$5,BASE!$P$2:$Q$916,2,0)</f>
        <v>#N/A</v>
      </c>
      <c r="AB10" s="24" t="e">
        <f>VLOOKUP($G10&amp;AB$5,BASE!$P$2:$Q$916,2,0)</f>
        <v>#N/A</v>
      </c>
      <c r="AC10" s="24" t="e">
        <f>VLOOKUP($G10&amp;AC$5,BASE!$P$2:$Q$916,2,0)</f>
        <v>#N/A</v>
      </c>
      <c r="AD10" s="24" t="e">
        <f>VLOOKUP($G10&amp;AD$5,BASE!$P$2:$Q$916,2,0)</f>
        <v>#N/A</v>
      </c>
      <c r="AE10" s="19" t="e">
        <f t="shared" si="2"/>
        <v>#N/A</v>
      </c>
      <c r="AF10" s="24" t="e">
        <f>VLOOKUP(G10,BASE[[NombresCalificado]:[Nivel]],15,0)</f>
        <v>#N/A</v>
      </c>
      <c r="AG10" s="24" t="e">
        <f ca="1">OFFSET(BASE!V$1,MATCH($G10,BASE!$F$2:$F$916,0),0)</f>
        <v>#N/A</v>
      </c>
      <c r="AH10" s="24" t="e">
        <f ca="1">OFFSET(BASE!$X$1,MATCH($G10,BASE!$F$2:$F$916,0),0)</f>
        <v>#N/A</v>
      </c>
      <c r="AI10" s="24" t="e">
        <f ca="1">OFFSET(BASE!$Z$1,MATCH($G10,BASE!$F$2:$F$916,0),0)</f>
        <v>#N/A</v>
      </c>
      <c r="AJ10" s="24" t="e">
        <f ca="1">OFFSET(BASE!$AB$1,MATCH($G10,BASE!$F$2:$F$916,0),0)</f>
        <v>#N/A</v>
      </c>
      <c r="AK10" s="18"/>
    </row>
    <row r="11" spans="2:37" ht="15.75" x14ac:dyDescent="0.3">
      <c r="B11" s="18" t="str">
        <f>BASE!$D$2</f>
        <v>RIESGO DE FRAUDE</v>
      </c>
      <c r="C11" s="18"/>
      <c r="D11" s="18"/>
      <c r="E11" s="18"/>
      <c r="F11" s="18"/>
      <c r="G11" s="18"/>
      <c r="H11" s="23"/>
      <c r="I11" s="18"/>
      <c r="J11" s="18" t="str">
        <f t="shared" si="1"/>
        <v>AUTOEVALUACIÓN</v>
      </c>
      <c r="K11" s="24" t="e">
        <f>VLOOKUP($G11&amp;K$5,BASE!$P$2:$Q$916,2,0)</f>
        <v>#N/A</v>
      </c>
      <c r="L11" s="24" t="e">
        <f>VLOOKUP($G11&amp;L$5,BASE!$P$2:$Q$916,2,0)</f>
        <v>#N/A</v>
      </c>
      <c r="M11" s="24" t="e">
        <f>VLOOKUP($G11&amp;M$5,BASE!$P$2:$Q$916,2,0)</f>
        <v>#N/A</v>
      </c>
      <c r="N11" s="24" t="e">
        <f>VLOOKUP($G11&amp;N$5,BASE!$P$2:$Q$916,2,0)</f>
        <v>#N/A</v>
      </c>
      <c r="O11" s="24" t="e">
        <f>VLOOKUP($G11&amp;O$5,BASE!$P$2:$Q$916,2,0)</f>
        <v>#N/A</v>
      </c>
      <c r="P11" s="24" t="e">
        <f>VLOOKUP($G11&amp;P$5,BASE!$P$2:$Q$916,2,0)</f>
        <v>#N/A</v>
      </c>
      <c r="Q11" s="24" t="e">
        <f>VLOOKUP($G11&amp;Q$5,BASE!$P$2:$Q$916,2,0)</f>
        <v>#N/A</v>
      </c>
      <c r="R11" s="24" t="e">
        <f>VLOOKUP($G11&amp;R$5,BASE!$P$2:$Q$916,2,0)</f>
        <v>#N/A</v>
      </c>
      <c r="S11" s="24" t="e">
        <f>VLOOKUP($G11&amp;S$5,BASE!$P$2:$Q$916,2,0)</f>
        <v>#N/A</v>
      </c>
      <c r="T11" s="24" t="e">
        <f>VLOOKUP($G11&amp;T$5,BASE!$P$2:$Q$916,2,0)</f>
        <v>#N/A</v>
      </c>
      <c r="U11" s="24" t="e">
        <f>VLOOKUP($G11&amp;U$5,BASE!$P$2:$Q$916,2,0)</f>
        <v>#N/A</v>
      </c>
      <c r="V11" s="24" t="e">
        <f>VLOOKUP($G11&amp;V$5,BASE!$P$2:$Q$916,2,0)</f>
        <v>#N/A</v>
      </c>
      <c r="W11" s="24" t="e">
        <f>VLOOKUP($G11&amp;W$5,BASE!$P$2:$Q$916,2,0)</f>
        <v>#N/A</v>
      </c>
      <c r="X11" s="24" t="e">
        <f>VLOOKUP($G11&amp;X$5,BASE!$P$2:$Q$916,2,0)</f>
        <v>#N/A</v>
      </c>
      <c r="Y11" s="24" t="e">
        <f>VLOOKUP($G11&amp;Y$5,BASE!$P$2:$Q$916,2,0)</f>
        <v>#N/A</v>
      </c>
      <c r="Z11" s="24" t="e">
        <f>VLOOKUP($G11&amp;Z$5,BASE!$P$2:$Q$916,2,0)</f>
        <v>#N/A</v>
      </c>
      <c r="AA11" s="24" t="e">
        <f>VLOOKUP($G11&amp;AA$5,BASE!$P$2:$Q$916,2,0)</f>
        <v>#N/A</v>
      </c>
      <c r="AB11" s="24" t="e">
        <f>VLOOKUP($G11&amp;AB$5,BASE!$P$2:$Q$916,2,0)</f>
        <v>#N/A</v>
      </c>
      <c r="AC11" s="24" t="e">
        <f>VLOOKUP($G11&amp;AC$5,BASE!$P$2:$Q$916,2,0)</f>
        <v>#N/A</v>
      </c>
      <c r="AD11" s="24" t="e">
        <f>VLOOKUP($G11&amp;AD$5,BASE!$P$2:$Q$916,2,0)</f>
        <v>#N/A</v>
      </c>
      <c r="AE11" s="19" t="e">
        <f t="shared" si="2"/>
        <v>#N/A</v>
      </c>
      <c r="AF11" s="24" t="e">
        <f>VLOOKUP(G11,BASE[[NombresCalificado]:[Nivel]],15,0)</f>
        <v>#N/A</v>
      </c>
      <c r="AG11" s="24" t="e">
        <f ca="1">OFFSET(BASE!V$1,MATCH($G11,BASE!$F$2:$F$916,0),0)</f>
        <v>#N/A</v>
      </c>
      <c r="AH11" s="24" t="e">
        <f ca="1">OFFSET(BASE!$X$1,MATCH($G11,BASE!$F$2:$F$916,0),0)</f>
        <v>#N/A</v>
      </c>
      <c r="AI11" s="24" t="e">
        <f ca="1">OFFSET(BASE!$Z$1,MATCH($G11,BASE!$F$2:$F$916,0),0)</f>
        <v>#N/A</v>
      </c>
      <c r="AJ11" s="24" t="e">
        <f ca="1">OFFSET(BASE!$AB$1,MATCH($G11,BASE!$F$2:$F$916,0),0)</f>
        <v>#N/A</v>
      </c>
      <c r="AK11" s="18"/>
    </row>
    <row r="12" spans="2:37" ht="15.75" x14ac:dyDescent="0.3">
      <c r="B12" s="18" t="str">
        <f>BASE!$D$2</f>
        <v>RIESGO DE FRAUDE</v>
      </c>
      <c r="C12" s="18"/>
      <c r="D12" s="18"/>
      <c r="E12" s="18"/>
      <c r="F12" s="18"/>
      <c r="G12" s="18"/>
      <c r="H12" s="23"/>
      <c r="I12" s="18"/>
      <c r="J12" s="18" t="str">
        <f t="shared" si="1"/>
        <v>AUTOEVALUACIÓN</v>
      </c>
      <c r="K12" s="24" t="e">
        <f>VLOOKUP($G12&amp;K$5,BASE!$P$2:$Q$916,2,0)</f>
        <v>#N/A</v>
      </c>
      <c r="L12" s="24" t="e">
        <f>VLOOKUP($G12&amp;L$5,BASE!$P$2:$Q$916,2,0)</f>
        <v>#N/A</v>
      </c>
      <c r="M12" s="24" t="e">
        <f>VLOOKUP($G12&amp;M$5,BASE!$P$2:$Q$916,2,0)</f>
        <v>#N/A</v>
      </c>
      <c r="N12" s="24" t="e">
        <f>VLOOKUP($G12&amp;N$5,BASE!$P$2:$Q$916,2,0)</f>
        <v>#N/A</v>
      </c>
      <c r="O12" s="24" t="e">
        <f>VLOOKUP($G12&amp;O$5,BASE!$P$2:$Q$916,2,0)</f>
        <v>#N/A</v>
      </c>
      <c r="P12" s="24" t="e">
        <f>VLOOKUP($G12&amp;P$5,BASE!$P$2:$Q$916,2,0)</f>
        <v>#N/A</v>
      </c>
      <c r="Q12" s="24" t="e">
        <f>VLOOKUP($G12&amp;Q$5,BASE!$P$2:$Q$916,2,0)</f>
        <v>#N/A</v>
      </c>
      <c r="R12" s="24" t="e">
        <f>VLOOKUP($G12&amp;R$5,BASE!$P$2:$Q$916,2,0)</f>
        <v>#N/A</v>
      </c>
      <c r="S12" s="24" t="e">
        <f>VLOOKUP($G12&amp;S$5,BASE!$P$2:$Q$916,2,0)</f>
        <v>#N/A</v>
      </c>
      <c r="T12" s="24" t="e">
        <f>VLOOKUP($G12&amp;T$5,BASE!$P$2:$Q$916,2,0)</f>
        <v>#N/A</v>
      </c>
      <c r="U12" s="24" t="e">
        <f>VLOOKUP($G12&amp;U$5,BASE!$P$2:$Q$916,2,0)</f>
        <v>#N/A</v>
      </c>
      <c r="V12" s="24" t="e">
        <f>VLOOKUP($G12&amp;V$5,BASE!$P$2:$Q$916,2,0)</f>
        <v>#N/A</v>
      </c>
      <c r="W12" s="24" t="e">
        <f>VLOOKUP($G12&amp;W$5,BASE!$P$2:$Q$916,2,0)</f>
        <v>#N/A</v>
      </c>
      <c r="X12" s="24" t="e">
        <f>VLOOKUP($G12&amp;X$5,BASE!$P$2:$Q$916,2,0)</f>
        <v>#N/A</v>
      </c>
      <c r="Y12" s="24" t="e">
        <f>VLOOKUP($G12&amp;Y$5,BASE!$P$2:$Q$916,2,0)</f>
        <v>#N/A</v>
      </c>
      <c r="Z12" s="24" t="e">
        <f>VLOOKUP($G12&amp;Z$5,BASE!$P$2:$Q$916,2,0)</f>
        <v>#N/A</v>
      </c>
      <c r="AA12" s="24" t="e">
        <f>VLOOKUP($G12&amp;AA$5,BASE!$P$2:$Q$916,2,0)</f>
        <v>#N/A</v>
      </c>
      <c r="AB12" s="24" t="e">
        <f>VLOOKUP($G12&amp;AB$5,BASE!$P$2:$Q$916,2,0)</f>
        <v>#N/A</v>
      </c>
      <c r="AC12" s="24" t="e">
        <f>VLOOKUP($G12&amp;AC$5,BASE!$P$2:$Q$916,2,0)</f>
        <v>#N/A</v>
      </c>
      <c r="AD12" s="24" t="e">
        <f>VLOOKUP($G12&amp;AD$5,BASE!$P$2:$Q$916,2,0)</f>
        <v>#N/A</v>
      </c>
      <c r="AE12" s="19" t="e">
        <f t="shared" si="2"/>
        <v>#N/A</v>
      </c>
      <c r="AF12" s="24" t="e">
        <f>VLOOKUP(G12,BASE[[NombresCalificado]:[Nivel]],15,0)</f>
        <v>#N/A</v>
      </c>
      <c r="AG12" s="24" t="e">
        <f ca="1">OFFSET(BASE!V$1,MATCH($G12,BASE!$F$2:$F$916,0),0)</f>
        <v>#N/A</v>
      </c>
      <c r="AH12" s="24" t="e">
        <f ca="1">OFFSET(BASE!$X$1,MATCH($G12,BASE!$F$2:$F$916,0),0)</f>
        <v>#N/A</v>
      </c>
      <c r="AI12" s="24" t="e">
        <f ca="1">OFFSET(BASE!$Z$1,MATCH($G12,BASE!$F$2:$F$916,0),0)</f>
        <v>#N/A</v>
      </c>
      <c r="AJ12" s="24" t="e">
        <f ca="1">OFFSET(BASE!$AB$1,MATCH($G12,BASE!$F$2:$F$916,0),0)</f>
        <v>#N/A</v>
      </c>
      <c r="AK12" s="18"/>
    </row>
    <row r="13" spans="2:37" ht="15.75" x14ac:dyDescent="0.3">
      <c r="B13" s="18" t="str">
        <f>BASE!$D$2</f>
        <v>RIESGO DE FRAUDE</v>
      </c>
      <c r="C13" s="18"/>
      <c r="D13" s="18"/>
      <c r="E13" s="18"/>
      <c r="F13" s="18"/>
      <c r="G13" s="18"/>
      <c r="H13" s="23"/>
      <c r="I13" s="18"/>
      <c r="J13" s="18" t="str">
        <f t="shared" si="1"/>
        <v>AUTOEVALUACIÓN</v>
      </c>
      <c r="K13" s="24" t="e">
        <f>VLOOKUP($G13&amp;K$5,BASE!$P$2:$Q$916,2,0)</f>
        <v>#N/A</v>
      </c>
      <c r="L13" s="24" t="e">
        <f>VLOOKUP($G13&amp;L$5,BASE!$P$2:$Q$916,2,0)</f>
        <v>#N/A</v>
      </c>
      <c r="M13" s="24" t="e">
        <f>VLOOKUP($G13&amp;M$5,BASE!$P$2:$Q$916,2,0)</f>
        <v>#N/A</v>
      </c>
      <c r="N13" s="24" t="e">
        <f>VLOOKUP($G13&amp;N$5,BASE!$P$2:$Q$916,2,0)</f>
        <v>#N/A</v>
      </c>
      <c r="O13" s="24" t="e">
        <f>VLOOKUP($G13&amp;O$5,BASE!$P$2:$Q$916,2,0)</f>
        <v>#N/A</v>
      </c>
      <c r="P13" s="24" t="e">
        <f>VLOOKUP($G13&amp;P$5,BASE!$P$2:$Q$916,2,0)</f>
        <v>#N/A</v>
      </c>
      <c r="Q13" s="24" t="e">
        <f>VLOOKUP($G13&amp;Q$5,BASE!$P$2:$Q$916,2,0)</f>
        <v>#N/A</v>
      </c>
      <c r="R13" s="24" t="e">
        <f>VLOOKUP($G13&amp;R$5,BASE!$P$2:$Q$916,2,0)</f>
        <v>#N/A</v>
      </c>
      <c r="S13" s="24" t="e">
        <f>VLOOKUP($G13&amp;S$5,BASE!$P$2:$Q$916,2,0)</f>
        <v>#N/A</v>
      </c>
      <c r="T13" s="24" t="e">
        <f>VLOOKUP($G13&amp;T$5,BASE!$P$2:$Q$916,2,0)</f>
        <v>#N/A</v>
      </c>
      <c r="U13" s="24" t="e">
        <f>VLOOKUP($G13&amp;U$5,BASE!$P$2:$Q$916,2,0)</f>
        <v>#N/A</v>
      </c>
      <c r="V13" s="24" t="e">
        <f>VLOOKUP($G13&amp;V$5,BASE!$P$2:$Q$916,2,0)</f>
        <v>#N/A</v>
      </c>
      <c r="W13" s="24" t="e">
        <f>VLOOKUP($G13&amp;W$5,BASE!$P$2:$Q$916,2,0)</f>
        <v>#N/A</v>
      </c>
      <c r="X13" s="24" t="e">
        <f>VLOOKUP($G13&amp;X$5,BASE!$P$2:$Q$916,2,0)</f>
        <v>#N/A</v>
      </c>
      <c r="Y13" s="24" t="e">
        <f>VLOOKUP($G13&amp;Y$5,BASE!$P$2:$Q$916,2,0)</f>
        <v>#N/A</v>
      </c>
      <c r="Z13" s="24" t="e">
        <f>VLOOKUP($G13&amp;Z$5,BASE!$P$2:$Q$916,2,0)</f>
        <v>#N/A</v>
      </c>
      <c r="AA13" s="24" t="e">
        <f>VLOOKUP($G13&amp;AA$5,BASE!$P$2:$Q$916,2,0)</f>
        <v>#N/A</v>
      </c>
      <c r="AB13" s="24" t="e">
        <f>VLOOKUP($G13&amp;AB$5,BASE!$P$2:$Q$916,2,0)</f>
        <v>#N/A</v>
      </c>
      <c r="AC13" s="24" t="e">
        <f>VLOOKUP($G13&amp;AC$5,BASE!$P$2:$Q$916,2,0)</f>
        <v>#N/A</v>
      </c>
      <c r="AD13" s="24" t="e">
        <f>VLOOKUP($G13&amp;AD$5,BASE!$P$2:$Q$916,2,0)</f>
        <v>#N/A</v>
      </c>
      <c r="AE13" s="19" t="e">
        <f t="shared" si="2"/>
        <v>#N/A</v>
      </c>
      <c r="AF13" s="24" t="e">
        <f>VLOOKUP(G13,BASE[[NombresCalificado]:[Nivel]],15,0)</f>
        <v>#N/A</v>
      </c>
      <c r="AG13" s="24" t="e">
        <f ca="1">OFFSET(BASE!V$1,MATCH($G13,BASE!$F$2:$F$916,0),0)</f>
        <v>#N/A</v>
      </c>
      <c r="AH13" s="24" t="e">
        <f ca="1">OFFSET(BASE!$X$1,MATCH($G13,BASE!$F$2:$F$916,0),0)</f>
        <v>#N/A</v>
      </c>
      <c r="AI13" s="24" t="e">
        <f ca="1">OFFSET(BASE!$Z$1,MATCH($G13,BASE!$F$2:$F$916,0),0)</f>
        <v>#N/A</v>
      </c>
      <c r="AJ13" s="24" t="e">
        <f ca="1">OFFSET(BASE!$AB$1,MATCH($G13,BASE!$F$2:$F$916,0),0)</f>
        <v>#N/A</v>
      </c>
      <c r="AK13" s="18"/>
    </row>
    <row r="14" spans="2:37" ht="15.75" x14ac:dyDescent="0.3">
      <c r="B14" s="18" t="str">
        <f>BASE!$D$2</f>
        <v>RIESGO DE FRAUDE</v>
      </c>
      <c r="C14" s="18"/>
      <c r="D14" s="18"/>
      <c r="E14" s="18"/>
      <c r="F14" s="18"/>
      <c r="G14" s="18"/>
      <c r="H14" s="23"/>
      <c r="I14" s="18"/>
      <c r="J14" s="18" t="str">
        <f t="shared" si="1"/>
        <v>AUTOEVALUACIÓN</v>
      </c>
      <c r="K14" s="24" t="e">
        <f>VLOOKUP($G14&amp;K$5,BASE!$P$2:$Q$916,2,0)</f>
        <v>#N/A</v>
      </c>
      <c r="L14" s="24" t="e">
        <f>VLOOKUP($G14&amp;L$5,BASE!$P$2:$Q$916,2,0)</f>
        <v>#N/A</v>
      </c>
      <c r="M14" s="24" t="e">
        <f>VLOOKUP($G14&amp;M$5,BASE!$P$2:$Q$916,2,0)</f>
        <v>#N/A</v>
      </c>
      <c r="N14" s="24" t="e">
        <f>VLOOKUP($G14&amp;N$5,BASE!$P$2:$Q$916,2,0)</f>
        <v>#N/A</v>
      </c>
      <c r="O14" s="24" t="e">
        <f>VLOOKUP($G14&amp;O$5,BASE!$P$2:$Q$916,2,0)</f>
        <v>#N/A</v>
      </c>
      <c r="P14" s="24" t="e">
        <f>VLOOKUP($G14&amp;P$5,BASE!$P$2:$Q$916,2,0)</f>
        <v>#N/A</v>
      </c>
      <c r="Q14" s="24" t="e">
        <f>VLOOKUP($G14&amp;Q$5,BASE!$P$2:$Q$916,2,0)</f>
        <v>#N/A</v>
      </c>
      <c r="R14" s="24" t="e">
        <f>VLOOKUP($G14&amp;R$5,BASE!$P$2:$Q$916,2,0)</f>
        <v>#N/A</v>
      </c>
      <c r="S14" s="24" t="e">
        <f>VLOOKUP($G14&amp;S$5,BASE!$P$2:$Q$916,2,0)</f>
        <v>#N/A</v>
      </c>
      <c r="T14" s="24" t="e">
        <f>VLOOKUP($G14&amp;T$5,BASE!$P$2:$Q$916,2,0)</f>
        <v>#N/A</v>
      </c>
      <c r="U14" s="24" t="e">
        <f>VLOOKUP($G14&amp;U$5,BASE!$P$2:$Q$916,2,0)</f>
        <v>#N/A</v>
      </c>
      <c r="V14" s="24" t="e">
        <f>VLOOKUP($G14&amp;V$5,BASE!$P$2:$Q$916,2,0)</f>
        <v>#N/A</v>
      </c>
      <c r="W14" s="24" t="e">
        <f>VLOOKUP($G14&amp;W$5,BASE!$P$2:$Q$916,2,0)</f>
        <v>#N/A</v>
      </c>
      <c r="X14" s="24" t="e">
        <f>VLOOKUP($G14&amp;X$5,BASE!$P$2:$Q$916,2,0)</f>
        <v>#N/A</v>
      </c>
      <c r="Y14" s="24" t="e">
        <f>VLOOKUP($G14&amp;Y$5,BASE!$P$2:$Q$916,2,0)</f>
        <v>#N/A</v>
      </c>
      <c r="Z14" s="24" t="e">
        <f>VLOOKUP($G14&amp;Z$5,BASE!$P$2:$Q$916,2,0)</f>
        <v>#N/A</v>
      </c>
      <c r="AA14" s="24" t="e">
        <f>VLOOKUP($G14&amp;AA$5,BASE!$P$2:$Q$916,2,0)</f>
        <v>#N/A</v>
      </c>
      <c r="AB14" s="24" t="e">
        <f>VLOOKUP($G14&amp;AB$5,BASE!$P$2:$Q$916,2,0)</f>
        <v>#N/A</v>
      </c>
      <c r="AC14" s="24" t="e">
        <f>VLOOKUP($G14&amp;AC$5,BASE!$P$2:$Q$916,2,0)</f>
        <v>#N/A</v>
      </c>
      <c r="AD14" s="24" t="e">
        <f>VLOOKUP($G14&amp;AD$5,BASE!$P$2:$Q$916,2,0)</f>
        <v>#N/A</v>
      </c>
      <c r="AE14" s="19" t="e">
        <f t="shared" si="2"/>
        <v>#N/A</v>
      </c>
      <c r="AF14" s="24" t="e">
        <f>VLOOKUP(G14,BASE[[NombresCalificado]:[Nivel]],15,0)</f>
        <v>#N/A</v>
      </c>
      <c r="AG14" s="24" t="e">
        <f ca="1">OFFSET(BASE!V$1,MATCH($G14,BASE!$F$2:$F$916,0),0)</f>
        <v>#N/A</v>
      </c>
      <c r="AH14" s="24" t="e">
        <f ca="1">OFFSET(BASE!$X$1,MATCH($G14,BASE!$F$2:$F$916,0),0)</f>
        <v>#N/A</v>
      </c>
      <c r="AI14" s="24" t="e">
        <f ca="1">OFFSET(BASE!$Z$1,MATCH($G14,BASE!$F$2:$F$916,0),0)</f>
        <v>#N/A</v>
      </c>
      <c r="AJ14" s="24" t="e">
        <f ca="1">OFFSET(BASE!$AB$1,MATCH($G14,BASE!$F$2:$F$916,0),0)</f>
        <v>#N/A</v>
      </c>
      <c r="AK14" s="18"/>
    </row>
    <row r="15" spans="2:37" ht="15.75" x14ac:dyDescent="0.3">
      <c r="B15" s="18" t="str">
        <f>BASE!$D$2</f>
        <v>RIESGO DE FRAUDE</v>
      </c>
      <c r="C15" s="18"/>
      <c r="D15" s="18"/>
      <c r="E15" s="18"/>
      <c r="F15" s="18"/>
      <c r="G15" s="18"/>
      <c r="H15" s="23"/>
      <c r="I15" s="18"/>
      <c r="J15" s="18" t="str">
        <f t="shared" si="1"/>
        <v>AUTOEVALUACIÓN</v>
      </c>
      <c r="K15" s="24" t="e">
        <f>VLOOKUP($G15&amp;K$5,BASE!$P$2:$Q$916,2,0)</f>
        <v>#N/A</v>
      </c>
      <c r="L15" s="24" t="e">
        <f>VLOOKUP($G15&amp;L$5,BASE!$P$2:$Q$916,2,0)</f>
        <v>#N/A</v>
      </c>
      <c r="M15" s="24" t="e">
        <f>VLOOKUP($G15&amp;M$5,BASE!$P$2:$Q$916,2,0)</f>
        <v>#N/A</v>
      </c>
      <c r="N15" s="24" t="e">
        <f>VLOOKUP($G15&amp;N$5,BASE!$P$2:$Q$916,2,0)</f>
        <v>#N/A</v>
      </c>
      <c r="O15" s="24" t="e">
        <f>VLOOKUP($G15&amp;O$5,BASE!$P$2:$Q$916,2,0)</f>
        <v>#N/A</v>
      </c>
      <c r="P15" s="24" t="e">
        <f>VLOOKUP($G15&amp;P$5,BASE!$P$2:$Q$916,2,0)</f>
        <v>#N/A</v>
      </c>
      <c r="Q15" s="24" t="e">
        <f>VLOOKUP($G15&amp;Q$5,BASE!$P$2:$Q$916,2,0)</f>
        <v>#N/A</v>
      </c>
      <c r="R15" s="24" t="e">
        <f>VLOOKUP($G15&amp;R$5,BASE!$P$2:$Q$916,2,0)</f>
        <v>#N/A</v>
      </c>
      <c r="S15" s="24" t="e">
        <f>VLOOKUP($G15&amp;S$5,BASE!$P$2:$Q$916,2,0)</f>
        <v>#N/A</v>
      </c>
      <c r="T15" s="24" t="e">
        <f>VLOOKUP($G15&amp;T$5,BASE!$P$2:$Q$916,2,0)</f>
        <v>#N/A</v>
      </c>
      <c r="U15" s="24" t="e">
        <f>VLOOKUP($G15&amp;U$5,BASE!$P$2:$Q$916,2,0)</f>
        <v>#N/A</v>
      </c>
      <c r="V15" s="24" t="e">
        <f>VLOOKUP($G15&amp;V$5,BASE!$P$2:$Q$916,2,0)</f>
        <v>#N/A</v>
      </c>
      <c r="W15" s="24" t="e">
        <f>VLOOKUP($G15&amp;W$5,BASE!$P$2:$Q$916,2,0)</f>
        <v>#N/A</v>
      </c>
      <c r="X15" s="24" t="e">
        <f>VLOOKUP($G15&amp;X$5,BASE!$P$2:$Q$916,2,0)</f>
        <v>#N/A</v>
      </c>
      <c r="Y15" s="24" t="e">
        <f>VLOOKUP($G15&amp;Y$5,BASE!$P$2:$Q$916,2,0)</f>
        <v>#N/A</v>
      </c>
      <c r="Z15" s="24" t="e">
        <f>VLOOKUP($G15&amp;Z$5,BASE!$P$2:$Q$916,2,0)</f>
        <v>#N/A</v>
      </c>
      <c r="AA15" s="24" t="e">
        <f>VLOOKUP($G15&amp;AA$5,BASE!$P$2:$Q$916,2,0)</f>
        <v>#N/A</v>
      </c>
      <c r="AB15" s="24" t="e">
        <f>VLOOKUP($G15&amp;AB$5,BASE!$P$2:$Q$916,2,0)</f>
        <v>#N/A</v>
      </c>
      <c r="AC15" s="24" t="e">
        <f>VLOOKUP($G15&amp;AC$5,BASE!$P$2:$Q$916,2,0)</f>
        <v>#N/A</v>
      </c>
      <c r="AD15" s="24" t="e">
        <f>VLOOKUP($G15&amp;AD$5,BASE!$P$2:$Q$916,2,0)</f>
        <v>#N/A</v>
      </c>
      <c r="AE15" s="19" t="e">
        <f t="shared" si="2"/>
        <v>#N/A</v>
      </c>
      <c r="AF15" s="24" t="e">
        <f>VLOOKUP(G15,BASE[[NombresCalificado]:[Nivel]],15,0)</f>
        <v>#N/A</v>
      </c>
      <c r="AG15" s="24" t="e">
        <f ca="1">OFFSET(BASE!V$1,MATCH($G15,BASE!$F$2:$F$916,0),0)</f>
        <v>#N/A</v>
      </c>
      <c r="AH15" s="24" t="e">
        <f ca="1">OFFSET(BASE!$X$1,MATCH($G15,BASE!$F$2:$F$916,0),0)</f>
        <v>#N/A</v>
      </c>
      <c r="AI15" s="24" t="e">
        <f ca="1">OFFSET(BASE!$Z$1,MATCH($G15,BASE!$F$2:$F$916,0),0)</f>
        <v>#N/A</v>
      </c>
      <c r="AJ15" s="24" t="e">
        <f ca="1">OFFSET(BASE!$AB$1,MATCH($G15,BASE!$F$2:$F$916,0),0)</f>
        <v>#N/A</v>
      </c>
      <c r="AK15" s="18"/>
    </row>
    <row r="16" spans="2:37" ht="15.75" x14ac:dyDescent="0.3">
      <c r="B16" s="18" t="str">
        <f>BASE!$D$2</f>
        <v>RIESGO DE FRAUDE</v>
      </c>
      <c r="C16" s="18"/>
      <c r="D16" s="18"/>
      <c r="E16" s="18"/>
      <c r="F16" s="18"/>
      <c r="G16" s="18"/>
      <c r="H16" s="23"/>
      <c r="I16" s="18"/>
      <c r="J16" s="18" t="str">
        <f t="shared" si="1"/>
        <v>AUTOEVALUACIÓN</v>
      </c>
      <c r="K16" s="24" t="e">
        <f>VLOOKUP($G16&amp;K$5,BASE!$P$2:$Q$916,2,0)</f>
        <v>#N/A</v>
      </c>
      <c r="L16" s="24" t="e">
        <f>VLOOKUP($G16&amp;L$5,BASE!$P$2:$Q$916,2,0)</f>
        <v>#N/A</v>
      </c>
      <c r="M16" s="24" t="e">
        <f>VLOOKUP($G16&amp;M$5,BASE!$P$2:$Q$916,2,0)</f>
        <v>#N/A</v>
      </c>
      <c r="N16" s="24" t="e">
        <f>VLOOKUP($G16&amp;N$5,BASE!$P$2:$Q$916,2,0)</f>
        <v>#N/A</v>
      </c>
      <c r="O16" s="24" t="e">
        <f>VLOOKUP($G16&amp;O$5,BASE!$P$2:$Q$916,2,0)</f>
        <v>#N/A</v>
      </c>
      <c r="P16" s="24" t="e">
        <f>VLOOKUP($G16&amp;P$5,BASE!$P$2:$Q$916,2,0)</f>
        <v>#N/A</v>
      </c>
      <c r="Q16" s="24" t="e">
        <f>VLOOKUP($G16&amp;Q$5,BASE!$P$2:$Q$916,2,0)</f>
        <v>#N/A</v>
      </c>
      <c r="R16" s="24" t="e">
        <f>VLOOKUP($G16&amp;R$5,BASE!$P$2:$Q$916,2,0)</f>
        <v>#N/A</v>
      </c>
      <c r="S16" s="24" t="e">
        <f>VLOOKUP($G16&amp;S$5,BASE!$P$2:$Q$916,2,0)</f>
        <v>#N/A</v>
      </c>
      <c r="T16" s="24" t="e">
        <f>VLOOKUP($G16&amp;T$5,BASE!$P$2:$Q$916,2,0)</f>
        <v>#N/A</v>
      </c>
      <c r="U16" s="24" t="e">
        <f>VLOOKUP($G16&amp;U$5,BASE!$P$2:$Q$916,2,0)</f>
        <v>#N/A</v>
      </c>
      <c r="V16" s="24" t="e">
        <f>VLOOKUP($G16&amp;V$5,BASE!$P$2:$Q$916,2,0)</f>
        <v>#N/A</v>
      </c>
      <c r="W16" s="24" t="e">
        <f>VLOOKUP($G16&amp;W$5,BASE!$P$2:$Q$916,2,0)</f>
        <v>#N/A</v>
      </c>
      <c r="X16" s="24" t="e">
        <f>VLOOKUP($G16&amp;X$5,BASE!$P$2:$Q$916,2,0)</f>
        <v>#N/A</v>
      </c>
      <c r="Y16" s="24" t="e">
        <f>VLOOKUP($G16&amp;Y$5,BASE!$P$2:$Q$916,2,0)</f>
        <v>#N/A</v>
      </c>
      <c r="Z16" s="24" t="e">
        <f>VLOOKUP($G16&amp;Z$5,BASE!$P$2:$Q$916,2,0)</f>
        <v>#N/A</v>
      </c>
      <c r="AA16" s="24" t="e">
        <f>VLOOKUP($G16&amp;AA$5,BASE!$P$2:$Q$916,2,0)</f>
        <v>#N/A</v>
      </c>
      <c r="AB16" s="24" t="e">
        <f>VLOOKUP($G16&amp;AB$5,BASE!$P$2:$Q$916,2,0)</f>
        <v>#N/A</v>
      </c>
      <c r="AC16" s="24" t="e">
        <f>VLOOKUP($G16&amp;AC$5,BASE!$P$2:$Q$916,2,0)</f>
        <v>#N/A</v>
      </c>
      <c r="AD16" s="24" t="e">
        <f>VLOOKUP($G16&amp;AD$5,BASE!$P$2:$Q$916,2,0)</f>
        <v>#N/A</v>
      </c>
      <c r="AE16" s="19" t="e">
        <f t="shared" si="2"/>
        <v>#N/A</v>
      </c>
      <c r="AF16" s="24" t="e">
        <f>VLOOKUP(G16,BASE[[NombresCalificado]:[Nivel]],15,0)</f>
        <v>#N/A</v>
      </c>
      <c r="AG16" s="24" t="e">
        <f ca="1">OFFSET(BASE!V$1,MATCH($G16,BASE!$F$2:$F$916,0),0)</f>
        <v>#N/A</v>
      </c>
      <c r="AH16" s="24" t="e">
        <f ca="1">OFFSET(BASE!$X$1,MATCH($G16,BASE!$F$2:$F$916,0),0)</f>
        <v>#N/A</v>
      </c>
      <c r="AI16" s="24" t="e">
        <f ca="1">OFFSET(BASE!$Z$1,MATCH($G16,BASE!$F$2:$F$916,0),0)</f>
        <v>#N/A</v>
      </c>
      <c r="AJ16" s="24" t="e">
        <f ca="1">OFFSET(BASE!$AB$1,MATCH($G16,BASE!$F$2:$F$916,0),0)</f>
        <v>#N/A</v>
      </c>
      <c r="AK16" s="18"/>
    </row>
    <row r="17" spans="2:37" ht="15.75" x14ac:dyDescent="0.3">
      <c r="B17" s="18" t="str">
        <f>BASE!$D$2</f>
        <v>RIESGO DE FRAUDE</v>
      </c>
      <c r="C17" s="18"/>
      <c r="D17" s="18"/>
      <c r="E17" s="18"/>
      <c r="F17" s="18"/>
      <c r="G17" s="18"/>
      <c r="H17" s="23"/>
      <c r="I17" s="18"/>
      <c r="J17" s="18" t="str">
        <f t="shared" ref="J17:J76" si="3">IF(D17&lt;&gt;G17,"EVALUACIÓN","AUTOEVALUACIÓN")</f>
        <v>AUTOEVALUACIÓN</v>
      </c>
      <c r="K17" s="24" t="e">
        <f>VLOOKUP($G17&amp;K$5,BASE!$P$2:$Q$916,2,0)</f>
        <v>#N/A</v>
      </c>
      <c r="L17" s="24" t="e">
        <f>VLOOKUP($G17&amp;L$5,BASE!$P$2:$Q$916,2,0)</f>
        <v>#N/A</v>
      </c>
      <c r="M17" s="24" t="e">
        <f>VLOOKUP($G17&amp;M$5,BASE!$P$2:$Q$916,2,0)</f>
        <v>#N/A</v>
      </c>
      <c r="N17" s="24" t="e">
        <f>VLOOKUP($G17&amp;N$5,BASE!$P$2:$Q$916,2,0)</f>
        <v>#N/A</v>
      </c>
      <c r="O17" s="24" t="e">
        <f>VLOOKUP($G17&amp;O$5,BASE!$P$2:$Q$916,2,0)</f>
        <v>#N/A</v>
      </c>
      <c r="P17" s="24" t="e">
        <f>VLOOKUP($G17&amp;P$5,BASE!$P$2:$Q$916,2,0)</f>
        <v>#N/A</v>
      </c>
      <c r="Q17" s="24" t="e">
        <f>VLOOKUP($G17&amp;Q$5,BASE!$P$2:$Q$916,2,0)</f>
        <v>#N/A</v>
      </c>
      <c r="R17" s="24" t="e">
        <f>VLOOKUP($G17&amp;R$5,BASE!$P$2:$Q$916,2,0)</f>
        <v>#N/A</v>
      </c>
      <c r="S17" s="24" t="e">
        <f>VLOOKUP($G17&amp;S$5,BASE!$P$2:$Q$916,2,0)</f>
        <v>#N/A</v>
      </c>
      <c r="T17" s="24" t="e">
        <f>VLOOKUP($G17&amp;T$5,BASE!$P$2:$Q$916,2,0)</f>
        <v>#N/A</v>
      </c>
      <c r="U17" s="24" t="e">
        <f>VLOOKUP($G17&amp;U$5,BASE!$P$2:$Q$916,2,0)</f>
        <v>#N/A</v>
      </c>
      <c r="V17" s="24" t="e">
        <f>VLOOKUP($G17&amp;V$5,BASE!$P$2:$Q$916,2,0)</f>
        <v>#N/A</v>
      </c>
      <c r="W17" s="24" t="e">
        <f>VLOOKUP($G17&amp;W$5,BASE!$P$2:$Q$916,2,0)</f>
        <v>#N/A</v>
      </c>
      <c r="X17" s="24" t="e">
        <f>VLOOKUP($G17&amp;X$5,BASE!$P$2:$Q$916,2,0)</f>
        <v>#N/A</v>
      </c>
      <c r="Y17" s="24" t="e">
        <f>VLOOKUP($G17&amp;Y$5,BASE!$P$2:$Q$916,2,0)</f>
        <v>#N/A</v>
      </c>
      <c r="Z17" s="24" t="e">
        <f>VLOOKUP($G17&amp;Z$5,BASE!$P$2:$Q$916,2,0)</f>
        <v>#N/A</v>
      </c>
      <c r="AA17" s="24" t="e">
        <f>VLOOKUP($G17&amp;AA$5,BASE!$P$2:$Q$916,2,0)</f>
        <v>#N/A</v>
      </c>
      <c r="AB17" s="24" t="e">
        <f>VLOOKUP($G17&amp;AB$5,BASE!$P$2:$Q$916,2,0)</f>
        <v>#N/A</v>
      </c>
      <c r="AC17" s="24" t="e">
        <f>VLOOKUP($G17&amp;AC$5,BASE!$P$2:$Q$916,2,0)</f>
        <v>#N/A</v>
      </c>
      <c r="AD17" s="24" t="e">
        <f>VLOOKUP($G17&amp;AD$5,BASE!$P$2:$Q$916,2,0)</f>
        <v>#N/A</v>
      </c>
      <c r="AE17" s="19" t="e">
        <f t="shared" si="2"/>
        <v>#N/A</v>
      </c>
      <c r="AF17" s="24" t="e">
        <f>VLOOKUP(G17,BASE[[NombresCalificado]:[Nivel]],15,0)</f>
        <v>#N/A</v>
      </c>
      <c r="AG17" s="24" t="e">
        <f ca="1">OFFSET(BASE!V$1,MATCH($G17,BASE!$F$2:$F$916,0),0)</f>
        <v>#N/A</v>
      </c>
      <c r="AH17" s="24" t="e">
        <f ca="1">OFFSET(BASE!$X$1,MATCH($G17,BASE!$F$2:$F$916,0),0)</f>
        <v>#N/A</v>
      </c>
      <c r="AI17" s="24" t="e">
        <f ca="1">OFFSET(BASE!$Z$1,MATCH($G17,BASE!$F$2:$F$916,0),0)</f>
        <v>#N/A</v>
      </c>
      <c r="AJ17" s="24" t="e">
        <f ca="1">OFFSET(BASE!$AB$1,MATCH($G17,BASE!$F$2:$F$916,0),0)</f>
        <v>#N/A</v>
      </c>
      <c r="AK17" s="18"/>
    </row>
    <row r="18" spans="2:37" ht="15.75" x14ac:dyDescent="0.3">
      <c r="B18" s="18" t="str">
        <f>BASE!$D$2</f>
        <v>RIESGO DE FRAUDE</v>
      </c>
      <c r="C18" s="18"/>
      <c r="D18" s="18"/>
      <c r="E18" s="18"/>
      <c r="F18" s="18"/>
      <c r="G18" s="18"/>
      <c r="H18" s="23"/>
      <c r="I18" s="18"/>
      <c r="J18" s="18" t="str">
        <f t="shared" si="3"/>
        <v>AUTOEVALUACIÓN</v>
      </c>
      <c r="K18" s="24" t="e">
        <f>VLOOKUP($G18&amp;K$5,BASE!$P$2:$Q$916,2,0)</f>
        <v>#N/A</v>
      </c>
      <c r="L18" s="24" t="e">
        <f>VLOOKUP($G18&amp;L$5,BASE!$P$2:$Q$916,2,0)</f>
        <v>#N/A</v>
      </c>
      <c r="M18" s="24" t="e">
        <f>VLOOKUP($G18&amp;M$5,BASE!$P$2:$Q$916,2,0)</f>
        <v>#N/A</v>
      </c>
      <c r="N18" s="24" t="e">
        <f>VLOOKUP($G18&amp;N$5,BASE!$P$2:$Q$916,2,0)</f>
        <v>#N/A</v>
      </c>
      <c r="O18" s="24" t="e">
        <f>VLOOKUP($G18&amp;O$5,BASE!$P$2:$Q$916,2,0)</f>
        <v>#N/A</v>
      </c>
      <c r="P18" s="24" t="e">
        <f>VLOOKUP($G18&amp;P$5,BASE!$P$2:$Q$916,2,0)</f>
        <v>#N/A</v>
      </c>
      <c r="Q18" s="24" t="e">
        <f>VLOOKUP($G18&amp;Q$5,BASE!$P$2:$Q$916,2,0)</f>
        <v>#N/A</v>
      </c>
      <c r="R18" s="24" t="e">
        <f>VLOOKUP($G18&amp;R$5,BASE!$P$2:$Q$916,2,0)</f>
        <v>#N/A</v>
      </c>
      <c r="S18" s="24" t="e">
        <f>VLOOKUP($G18&amp;S$5,BASE!$P$2:$Q$916,2,0)</f>
        <v>#N/A</v>
      </c>
      <c r="T18" s="24" t="e">
        <f>VLOOKUP($G18&amp;T$5,BASE!$P$2:$Q$916,2,0)</f>
        <v>#N/A</v>
      </c>
      <c r="U18" s="24" t="e">
        <f>VLOOKUP($G18&amp;U$5,BASE!$P$2:$Q$916,2,0)</f>
        <v>#N/A</v>
      </c>
      <c r="V18" s="24" t="e">
        <f>VLOOKUP($G18&amp;V$5,BASE!$P$2:$Q$916,2,0)</f>
        <v>#N/A</v>
      </c>
      <c r="W18" s="24" t="e">
        <f>VLOOKUP($G18&amp;W$5,BASE!$P$2:$Q$916,2,0)</f>
        <v>#N/A</v>
      </c>
      <c r="X18" s="24" t="e">
        <f>VLOOKUP($G18&amp;X$5,BASE!$P$2:$Q$916,2,0)</f>
        <v>#N/A</v>
      </c>
      <c r="Y18" s="24" t="e">
        <f>VLOOKUP($G18&amp;Y$5,BASE!$P$2:$Q$916,2,0)</f>
        <v>#N/A</v>
      </c>
      <c r="Z18" s="24" t="e">
        <f>VLOOKUP($G18&amp;Z$5,BASE!$P$2:$Q$916,2,0)</f>
        <v>#N/A</v>
      </c>
      <c r="AA18" s="24" t="e">
        <f>VLOOKUP($G18&amp;AA$5,BASE!$P$2:$Q$916,2,0)</f>
        <v>#N/A</v>
      </c>
      <c r="AB18" s="24" t="e">
        <f>VLOOKUP($G18&amp;AB$5,BASE!$P$2:$Q$916,2,0)</f>
        <v>#N/A</v>
      </c>
      <c r="AC18" s="24" t="e">
        <f>VLOOKUP($G18&amp;AC$5,BASE!$P$2:$Q$916,2,0)</f>
        <v>#N/A</v>
      </c>
      <c r="AD18" s="24" t="e">
        <f>VLOOKUP($G18&amp;AD$5,BASE!$P$2:$Q$916,2,0)</f>
        <v>#N/A</v>
      </c>
      <c r="AE18" s="19" t="e">
        <f t="shared" si="2"/>
        <v>#N/A</v>
      </c>
      <c r="AF18" s="24" t="e">
        <f>VLOOKUP(G18,BASE[[NombresCalificado]:[Nivel]],15,0)</f>
        <v>#N/A</v>
      </c>
      <c r="AG18" s="24" t="e">
        <f ca="1">OFFSET(BASE!V$1,MATCH($G18,BASE!$F$2:$F$916,0),0)</f>
        <v>#N/A</v>
      </c>
      <c r="AH18" s="24" t="e">
        <f ca="1">OFFSET(BASE!$X$1,MATCH($G18,BASE!$F$2:$F$916,0),0)</f>
        <v>#N/A</v>
      </c>
      <c r="AI18" s="24" t="e">
        <f ca="1">OFFSET(BASE!$Z$1,MATCH($G18,BASE!$F$2:$F$916,0),0)</f>
        <v>#N/A</v>
      </c>
      <c r="AJ18" s="24" t="e">
        <f ca="1">OFFSET(BASE!$AB$1,MATCH($G18,BASE!$F$2:$F$916,0),0)</f>
        <v>#N/A</v>
      </c>
      <c r="AK18" s="18"/>
    </row>
    <row r="19" spans="2:37" ht="15.75" x14ac:dyDescent="0.3">
      <c r="B19" s="18" t="str">
        <f>BASE!$D$2</f>
        <v>RIESGO DE FRAUDE</v>
      </c>
      <c r="C19" s="18"/>
      <c r="D19" s="18"/>
      <c r="E19" s="18"/>
      <c r="F19" s="18"/>
      <c r="G19" s="18"/>
      <c r="H19" s="23"/>
      <c r="I19" s="18"/>
      <c r="J19" s="18" t="str">
        <f t="shared" si="3"/>
        <v>AUTOEVALUACIÓN</v>
      </c>
      <c r="K19" s="24" t="e">
        <f>VLOOKUP($G19&amp;K$5,BASE!$P$2:$Q$916,2,0)</f>
        <v>#N/A</v>
      </c>
      <c r="L19" s="24" t="e">
        <f>VLOOKUP($G19&amp;L$5,BASE!$P$2:$Q$916,2,0)</f>
        <v>#N/A</v>
      </c>
      <c r="M19" s="24" t="e">
        <f>VLOOKUP($G19&amp;M$5,BASE!$P$2:$Q$916,2,0)</f>
        <v>#N/A</v>
      </c>
      <c r="N19" s="24" t="e">
        <f>VLOOKUP($G19&amp;N$5,BASE!$P$2:$Q$916,2,0)</f>
        <v>#N/A</v>
      </c>
      <c r="O19" s="24" t="e">
        <f>VLOOKUP($G19&amp;O$5,BASE!$P$2:$Q$916,2,0)</f>
        <v>#N/A</v>
      </c>
      <c r="P19" s="24" t="e">
        <f>VLOOKUP($G19&amp;P$5,BASE!$P$2:$Q$916,2,0)</f>
        <v>#N/A</v>
      </c>
      <c r="Q19" s="24" t="e">
        <f>VLOOKUP($G19&amp;Q$5,BASE!$P$2:$Q$916,2,0)</f>
        <v>#N/A</v>
      </c>
      <c r="R19" s="24" t="e">
        <f>VLOOKUP($G19&amp;R$5,BASE!$P$2:$Q$916,2,0)</f>
        <v>#N/A</v>
      </c>
      <c r="S19" s="24" t="e">
        <f>VLOOKUP($G19&amp;S$5,BASE!$P$2:$Q$916,2,0)</f>
        <v>#N/A</v>
      </c>
      <c r="T19" s="24" t="e">
        <f>VLOOKUP($G19&amp;T$5,BASE!$P$2:$Q$916,2,0)</f>
        <v>#N/A</v>
      </c>
      <c r="U19" s="24" t="e">
        <f>VLOOKUP($G19&amp;U$5,BASE!$P$2:$Q$916,2,0)</f>
        <v>#N/A</v>
      </c>
      <c r="V19" s="24" t="e">
        <f>VLOOKUP($G19&amp;V$5,BASE!$P$2:$Q$916,2,0)</f>
        <v>#N/A</v>
      </c>
      <c r="W19" s="24" t="e">
        <f>VLOOKUP($G19&amp;W$5,BASE!$P$2:$Q$916,2,0)</f>
        <v>#N/A</v>
      </c>
      <c r="X19" s="24" t="e">
        <f>VLOOKUP($G19&amp;X$5,BASE!$P$2:$Q$916,2,0)</f>
        <v>#N/A</v>
      </c>
      <c r="Y19" s="24" t="e">
        <f>VLOOKUP($G19&amp;Y$5,BASE!$P$2:$Q$916,2,0)</f>
        <v>#N/A</v>
      </c>
      <c r="Z19" s="24" t="e">
        <f>VLOOKUP($G19&amp;Z$5,BASE!$P$2:$Q$916,2,0)</f>
        <v>#N/A</v>
      </c>
      <c r="AA19" s="24" t="e">
        <f>VLOOKUP($G19&amp;AA$5,BASE!$P$2:$Q$916,2,0)</f>
        <v>#N/A</v>
      </c>
      <c r="AB19" s="24" t="e">
        <f>VLOOKUP($G19&amp;AB$5,BASE!$P$2:$Q$916,2,0)</f>
        <v>#N/A</v>
      </c>
      <c r="AC19" s="24" t="e">
        <f>VLOOKUP($G19&amp;AC$5,BASE!$P$2:$Q$916,2,0)</f>
        <v>#N/A</v>
      </c>
      <c r="AD19" s="24" t="e">
        <f>VLOOKUP($G19&amp;AD$5,BASE!$P$2:$Q$916,2,0)</f>
        <v>#N/A</v>
      </c>
      <c r="AE19" s="19" t="e">
        <f t="shared" si="2"/>
        <v>#N/A</v>
      </c>
      <c r="AF19" s="24" t="e">
        <f>VLOOKUP(G19,BASE[[NombresCalificado]:[Nivel]],15,0)</f>
        <v>#N/A</v>
      </c>
      <c r="AG19" s="24" t="e">
        <f ca="1">OFFSET(BASE!V$1,MATCH($G19,BASE!$F$2:$F$916,0),0)</f>
        <v>#N/A</v>
      </c>
      <c r="AH19" s="24" t="e">
        <f ca="1">OFFSET(BASE!$X$1,MATCH($G19,BASE!$F$2:$F$916,0),0)</f>
        <v>#N/A</v>
      </c>
      <c r="AI19" s="24" t="e">
        <f ca="1">OFFSET(BASE!$Z$1,MATCH($G19,BASE!$F$2:$F$916,0),0)</f>
        <v>#N/A</v>
      </c>
      <c r="AJ19" s="24" t="e">
        <f ca="1">OFFSET(BASE!$AB$1,MATCH($G19,BASE!$F$2:$F$916,0),0)</f>
        <v>#N/A</v>
      </c>
      <c r="AK19" s="18"/>
    </row>
    <row r="20" spans="2:37" ht="15.75" x14ac:dyDescent="0.3">
      <c r="B20" s="18" t="str">
        <f>BASE!$D$2</f>
        <v>RIESGO DE FRAUDE</v>
      </c>
      <c r="C20" s="18"/>
      <c r="D20" s="18"/>
      <c r="E20" s="18"/>
      <c r="F20" s="18"/>
      <c r="G20" s="18"/>
      <c r="H20" s="23"/>
      <c r="I20" s="18"/>
      <c r="J20" s="18" t="str">
        <f t="shared" si="3"/>
        <v>AUTOEVALUACIÓN</v>
      </c>
      <c r="K20" s="24" t="e">
        <f>VLOOKUP($G20&amp;K$5,BASE!$P$2:$Q$916,2,0)</f>
        <v>#N/A</v>
      </c>
      <c r="L20" s="24" t="e">
        <f>VLOOKUP($G20&amp;L$5,BASE!$P$2:$Q$916,2,0)</f>
        <v>#N/A</v>
      </c>
      <c r="M20" s="24" t="e">
        <f>VLOOKUP($G20&amp;M$5,BASE!$P$2:$Q$916,2,0)</f>
        <v>#N/A</v>
      </c>
      <c r="N20" s="24" t="e">
        <f>VLOOKUP($G20&amp;N$5,BASE!$P$2:$Q$916,2,0)</f>
        <v>#N/A</v>
      </c>
      <c r="O20" s="24" t="e">
        <f>VLOOKUP($G20&amp;O$5,BASE!$P$2:$Q$916,2,0)</f>
        <v>#N/A</v>
      </c>
      <c r="P20" s="24" t="e">
        <f>VLOOKUP($G20&amp;P$5,BASE!$P$2:$Q$916,2,0)</f>
        <v>#N/A</v>
      </c>
      <c r="Q20" s="24" t="e">
        <f>VLOOKUP($G20&amp;Q$5,BASE!$P$2:$Q$916,2,0)</f>
        <v>#N/A</v>
      </c>
      <c r="R20" s="24" t="e">
        <f>VLOOKUP($G20&amp;R$5,BASE!$P$2:$Q$916,2,0)</f>
        <v>#N/A</v>
      </c>
      <c r="S20" s="24" t="e">
        <f>VLOOKUP($G20&amp;S$5,BASE!$P$2:$Q$916,2,0)</f>
        <v>#N/A</v>
      </c>
      <c r="T20" s="24" t="e">
        <f>VLOOKUP($G20&amp;T$5,BASE!$P$2:$Q$916,2,0)</f>
        <v>#N/A</v>
      </c>
      <c r="U20" s="24" t="e">
        <f>VLOOKUP($G20&amp;U$5,BASE!$P$2:$Q$916,2,0)</f>
        <v>#N/A</v>
      </c>
      <c r="V20" s="24" t="e">
        <f>VLOOKUP($G20&amp;V$5,BASE!$P$2:$Q$916,2,0)</f>
        <v>#N/A</v>
      </c>
      <c r="W20" s="24" t="e">
        <f>VLOOKUP($G20&amp;W$5,BASE!$P$2:$Q$916,2,0)</f>
        <v>#N/A</v>
      </c>
      <c r="X20" s="24" t="e">
        <f>VLOOKUP($G20&amp;X$5,BASE!$P$2:$Q$916,2,0)</f>
        <v>#N/A</v>
      </c>
      <c r="Y20" s="24" t="e">
        <f>VLOOKUP($G20&amp;Y$5,BASE!$P$2:$Q$916,2,0)</f>
        <v>#N/A</v>
      </c>
      <c r="Z20" s="24" t="e">
        <f>VLOOKUP($G20&amp;Z$5,BASE!$P$2:$Q$916,2,0)</f>
        <v>#N/A</v>
      </c>
      <c r="AA20" s="24" t="e">
        <f>VLOOKUP($G20&amp;AA$5,BASE!$P$2:$Q$916,2,0)</f>
        <v>#N/A</v>
      </c>
      <c r="AB20" s="24" t="e">
        <f>VLOOKUP($G20&amp;AB$5,BASE!$P$2:$Q$916,2,0)</f>
        <v>#N/A</v>
      </c>
      <c r="AC20" s="24" t="e">
        <f>VLOOKUP($G20&amp;AC$5,BASE!$P$2:$Q$916,2,0)</f>
        <v>#N/A</v>
      </c>
      <c r="AD20" s="24" t="e">
        <f>VLOOKUP($G20&amp;AD$5,BASE!$P$2:$Q$916,2,0)</f>
        <v>#N/A</v>
      </c>
      <c r="AE20" s="19" t="e">
        <f t="shared" si="2"/>
        <v>#N/A</v>
      </c>
      <c r="AF20" s="24" t="e">
        <f>VLOOKUP(G20,BASE[[NombresCalificado]:[Nivel]],15,0)</f>
        <v>#N/A</v>
      </c>
      <c r="AG20" s="24" t="e">
        <f ca="1">OFFSET(BASE!V$1,MATCH($G20,BASE!$F$2:$F$916,0),0)</f>
        <v>#N/A</v>
      </c>
      <c r="AH20" s="24" t="e">
        <f ca="1">OFFSET(BASE!$X$1,MATCH($G20,BASE!$F$2:$F$916,0),0)</f>
        <v>#N/A</v>
      </c>
      <c r="AI20" s="24" t="e">
        <f ca="1">OFFSET(BASE!$Z$1,MATCH($G20,BASE!$F$2:$F$916,0),0)</f>
        <v>#N/A</v>
      </c>
      <c r="AJ20" s="24" t="e">
        <f ca="1">OFFSET(BASE!$AB$1,MATCH($G20,BASE!$F$2:$F$916,0),0)</f>
        <v>#N/A</v>
      </c>
      <c r="AK20" s="18"/>
    </row>
    <row r="21" spans="2:37" ht="15.75" x14ac:dyDescent="0.3">
      <c r="B21" s="18" t="str">
        <f>BASE!$D$2</f>
        <v>RIESGO DE FRAUDE</v>
      </c>
      <c r="C21" s="18"/>
      <c r="D21" s="18"/>
      <c r="E21" s="18"/>
      <c r="F21" s="18"/>
      <c r="G21" s="18"/>
      <c r="H21" s="23"/>
      <c r="I21" s="18"/>
      <c r="J21" s="18" t="str">
        <f t="shared" si="3"/>
        <v>AUTOEVALUACIÓN</v>
      </c>
      <c r="K21" s="24" t="e">
        <f>VLOOKUP($G21&amp;K$5,BASE!$P$2:$Q$916,2,0)</f>
        <v>#N/A</v>
      </c>
      <c r="L21" s="24" t="e">
        <f>VLOOKUP($G21&amp;L$5,BASE!$P$2:$Q$916,2,0)</f>
        <v>#N/A</v>
      </c>
      <c r="M21" s="24" t="e">
        <f>VLOOKUP($G21&amp;M$5,BASE!$P$2:$Q$916,2,0)</f>
        <v>#N/A</v>
      </c>
      <c r="N21" s="24" t="e">
        <f>VLOOKUP($G21&amp;N$5,BASE!$P$2:$Q$916,2,0)</f>
        <v>#N/A</v>
      </c>
      <c r="O21" s="24" t="e">
        <f>VLOOKUP($G21&amp;O$5,BASE!$P$2:$Q$916,2,0)</f>
        <v>#N/A</v>
      </c>
      <c r="P21" s="24" t="e">
        <f>VLOOKUP($G21&amp;P$5,BASE!$P$2:$Q$916,2,0)</f>
        <v>#N/A</v>
      </c>
      <c r="Q21" s="24" t="e">
        <f>VLOOKUP($G21&amp;Q$5,BASE!$P$2:$Q$916,2,0)</f>
        <v>#N/A</v>
      </c>
      <c r="R21" s="24" t="e">
        <f>VLOOKUP($G21&amp;R$5,BASE!$P$2:$Q$916,2,0)</f>
        <v>#N/A</v>
      </c>
      <c r="S21" s="24" t="e">
        <f>VLOOKUP($G21&amp;S$5,BASE!$P$2:$Q$916,2,0)</f>
        <v>#N/A</v>
      </c>
      <c r="T21" s="24" t="e">
        <f>VLOOKUP($G21&amp;T$5,BASE!$P$2:$Q$916,2,0)</f>
        <v>#N/A</v>
      </c>
      <c r="U21" s="24" t="e">
        <f>VLOOKUP($G21&amp;U$5,BASE!$P$2:$Q$916,2,0)</f>
        <v>#N/A</v>
      </c>
      <c r="V21" s="24" t="e">
        <f>VLOOKUP($G21&amp;V$5,BASE!$P$2:$Q$916,2,0)</f>
        <v>#N/A</v>
      </c>
      <c r="W21" s="24" t="e">
        <f>VLOOKUP($G21&amp;W$5,BASE!$P$2:$Q$916,2,0)</f>
        <v>#N/A</v>
      </c>
      <c r="X21" s="24" t="e">
        <f>VLOOKUP($G21&amp;X$5,BASE!$P$2:$Q$916,2,0)</f>
        <v>#N/A</v>
      </c>
      <c r="Y21" s="24" t="e">
        <f>VLOOKUP($G21&amp;Y$5,BASE!$P$2:$Q$916,2,0)</f>
        <v>#N/A</v>
      </c>
      <c r="Z21" s="24" t="e">
        <f>VLOOKUP($G21&amp;Z$5,BASE!$P$2:$Q$916,2,0)</f>
        <v>#N/A</v>
      </c>
      <c r="AA21" s="24" t="e">
        <f>VLOOKUP($G21&amp;AA$5,BASE!$P$2:$Q$916,2,0)</f>
        <v>#N/A</v>
      </c>
      <c r="AB21" s="24" t="e">
        <f>VLOOKUP($G21&amp;AB$5,BASE!$P$2:$Q$916,2,0)</f>
        <v>#N/A</v>
      </c>
      <c r="AC21" s="24" t="e">
        <f>VLOOKUP($G21&amp;AC$5,BASE!$P$2:$Q$916,2,0)</f>
        <v>#N/A</v>
      </c>
      <c r="AD21" s="24" t="e">
        <f>VLOOKUP($G21&amp;AD$5,BASE!$P$2:$Q$916,2,0)</f>
        <v>#N/A</v>
      </c>
      <c r="AE21" s="19" t="e">
        <f t="shared" si="2"/>
        <v>#N/A</v>
      </c>
      <c r="AF21" s="24" t="e">
        <f>VLOOKUP(G21,BASE[[NombresCalificado]:[Nivel]],15,0)</f>
        <v>#N/A</v>
      </c>
      <c r="AG21" s="24" t="e">
        <f ca="1">OFFSET(BASE!V$1,MATCH($G21,BASE!$F$2:$F$916,0),0)</f>
        <v>#N/A</v>
      </c>
      <c r="AH21" s="24" t="e">
        <f ca="1">OFFSET(BASE!$X$1,MATCH($G21,BASE!$F$2:$F$916,0),0)</f>
        <v>#N/A</v>
      </c>
      <c r="AI21" s="24" t="e">
        <f ca="1">OFFSET(BASE!$Z$1,MATCH($G21,BASE!$F$2:$F$916,0),0)</f>
        <v>#N/A</v>
      </c>
      <c r="AJ21" s="24" t="e">
        <f ca="1">OFFSET(BASE!$AB$1,MATCH($G21,BASE!$F$2:$F$916,0),0)</f>
        <v>#N/A</v>
      </c>
      <c r="AK21" s="18"/>
    </row>
    <row r="22" spans="2:37" ht="15.75" x14ac:dyDescent="0.3">
      <c r="B22" s="18" t="str">
        <f>BASE!$D$2</f>
        <v>RIESGO DE FRAUDE</v>
      </c>
      <c r="C22" s="18"/>
      <c r="D22" s="18"/>
      <c r="E22" s="18"/>
      <c r="F22" s="18"/>
      <c r="G22" s="18"/>
      <c r="H22" s="23"/>
      <c r="I22" s="18"/>
      <c r="J22" s="18" t="str">
        <f t="shared" si="3"/>
        <v>AUTOEVALUACIÓN</v>
      </c>
      <c r="K22" s="24" t="e">
        <f>VLOOKUP($G22&amp;K$5,BASE!$P$2:$Q$916,2,0)</f>
        <v>#N/A</v>
      </c>
      <c r="L22" s="24" t="e">
        <f>VLOOKUP($G22&amp;L$5,BASE!$P$2:$Q$916,2,0)</f>
        <v>#N/A</v>
      </c>
      <c r="M22" s="24" t="e">
        <f>VLOOKUP($G22&amp;M$5,BASE!$P$2:$Q$916,2,0)</f>
        <v>#N/A</v>
      </c>
      <c r="N22" s="24" t="e">
        <f>VLOOKUP($G22&amp;N$5,BASE!$P$2:$Q$916,2,0)</f>
        <v>#N/A</v>
      </c>
      <c r="O22" s="24" t="e">
        <f>VLOOKUP($G22&amp;O$5,BASE!$P$2:$Q$916,2,0)</f>
        <v>#N/A</v>
      </c>
      <c r="P22" s="24" t="e">
        <f>VLOOKUP($G22&amp;P$5,BASE!$P$2:$Q$916,2,0)</f>
        <v>#N/A</v>
      </c>
      <c r="Q22" s="24" t="e">
        <f>VLOOKUP($G22&amp;Q$5,BASE!$P$2:$Q$916,2,0)</f>
        <v>#N/A</v>
      </c>
      <c r="R22" s="24" t="e">
        <f>VLOOKUP($G22&amp;R$5,BASE!$P$2:$Q$916,2,0)</f>
        <v>#N/A</v>
      </c>
      <c r="S22" s="24" t="e">
        <f>VLOOKUP($G22&amp;S$5,BASE!$P$2:$Q$916,2,0)</f>
        <v>#N/A</v>
      </c>
      <c r="T22" s="24" t="e">
        <f>VLOOKUP($G22&amp;T$5,BASE!$P$2:$Q$916,2,0)</f>
        <v>#N/A</v>
      </c>
      <c r="U22" s="24" t="e">
        <f>VLOOKUP($G22&amp;U$5,BASE!$P$2:$Q$916,2,0)</f>
        <v>#N/A</v>
      </c>
      <c r="V22" s="24" t="e">
        <f>VLOOKUP($G22&amp;V$5,BASE!$P$2:$Q$916,2,0)</f>
        <v>#N/A</v>
      </c>
      <c r="W22" s="24" t="e">
        <f>VLOOKUP($G22&amp;W$5,BASE!$P$2:$Q$916,2,0)</f>
        <v>#N/A</v>
      </c>
      <c r="X22" s="24" t="e">
        <f>VLOOKUP($G22&amp;X$5,BASE!$P$2:$Q$916,2,0)</f>
        <v>#N/A</v>
      </c>
      <c r="Y22" s="24" t="e">
        <f>VLOOKUP($G22&amp;Y$5,BASE!$P$2:$Q$916,2,0)</f>
        <v>#N/A</v>
      </c>
      <c r="Z22" s="24" t="e">
        <f>VLOOKUP($G22&amp;Z$5,BASE!$P$2:$Q$916,2,0)</f>
        <v>#N/A</v>
      </c>
      <c r="AA22" s="24" t="e">
        <f>VLOOKUP($G22&amp;AA$5,BASE!$P$2:$Q$916,2,0)</f>
        <v>#N/A</v>
      </c>
      <c r="AB22" s="24" t="e">
        <f>VLOOKUP($G22&amp;AB$5,BASE!$P$2:$Q$916,2,0)</f>
        <v>#N/A</v>
      </c>
      <c r="AC22" s="24" t="e">
        <f>VLOOKUP($G22&amp;AC$5,BASE!$P$2:$Q$916,2,0)</f>
        <v>#N/A</v>
      </c>
      <c r="AD22" s="24" t="e">
        <f>VLOOKUP($G22&amp;AD$5,BASE!$P$2:$Q$916,2,0)</f>
        <v>#N/A</v>
      </c>
      <c r="AE22" s="19" t="e">
        <f t="shared" si="2"/>
        <v>#N/A</v>
      </c>
      <c r="AF22" s="24" t="e">
        <f>VLOOKUP(G22,BASE[[NombresCalificado]:[Nivel]],15,0)</f>
        <v>#N/A</v>
      </c>
      <c r="AG22" s="24" t="e">
        <f ca="1">OFFSET(BASE!V$1,MATCH($G22,BASE!$F$2:$F$916,0),0)</f>
        <v>#N/A</v>
      </c>
      <c r="AH22" s="24" t="e">
        <f ca="1">OFFSET(BASE!$X$1,MATCH($G22,BASE!$F$2:$F$916,0),0)</f>
        <v>#N/A</v>
      </c>
      <c r="AI22" s="24" t="e">
        <f ca="1">OFFSET(BASE!$Z$1,MATCH($G22,BASE!$F$2:$F$916,0),0)</f>
        <v>#N/A</v>
      </c>
      <c r="AJ22" s="24" t="e">
        <f ca="1">OFFSET(BASE!$AB$1,MATCH($G22,BASE!$F$2:$F$916,0),0)</f>
        <v>#N/A</v>
      </c>
      <c r="AK22" s="18"/>
    </row>
    <row r="23" spans="2:37" ht="15.75" x14ac:dyDescent="0.3">
      <c r="B23" s="18" t="str">
        <f>BASE!$D$2</f>
        <v>RIESGO DE FRAUDE</v>
      </c>
      <c r="C23" s="18"/>
      <c r="D23" s="18"/>
      <c r="E23" s="18"/>
      <c r="F23" s="18"/>
      <c r="G23" s="18"/>
      <c r="H23" s="23"/>
      <c r="I23" s="18"/>
      <c r="J23" s="18" t="str">
        <f t="shared" si="3"/>
        <v>AUTOEVALUACIÓN</v>
      </c>
      <c r="K23" s="24" t="e">
        <f>VLOOKUP($G23&amp;K$5,BASE!$P$2:$Q$916,2,0)</f>
        <v>#N/A</v>
      </c>
      <c r="L23" s="24" t="e">
        <f>VLOOKUP($G23&amp;L$5,BASE!$P$2:$Q$916,2,0)</f>
        <v>#N/A</v>
      </c>
      <c r="M23" s="24" t="e">
        <f>VLOOKUP($G23&amp;M$5,BASE!$P$2:$Q$916,2,0)</f>
        <v>#N/A</v>
      </c>
      <c r="N23" s="24" t="e">
        <f>VLOOKUP($G23&amp;N$5,BASE!$P$2:$Q$916,2,0)</f>
        <v>#N/A</v>
      </c>
      <c r="O23" s="24" t="e">
        <f>VLOOKUP($G23&amp;O$5,BASE!$P$2:$Q$916,2,0)</f>
        <v>#N/A</v>
      </c>
      <c r="P23" s="24" t="e">
        <f>VLOOKUP($G23&amp;P$5,BASE!$P$2:$Q$916,2,0)</f>
        <v>#N/A</v>
      </c>
      <c r="Q23" s="24" t="e">
        <f>VLOOKUP($G23&amp;Q$5,BASE!$P$2:$Q$916,2,0)</f>
        <v>#N/A</v>
      </c>
      <c r="R23" s="24" t="e">
        <f>VLOOKUP($G23&amp;R$5,BASE!$P$2:$Q$916,2,0)</f>
        <v>#N/A</v>
      </c>
      <c r="S23" s="24" t="e">
        <f>VLOOKUP($G23&amp;S$5,BASE!$P$2:$Q$916,2,0)</f>
        <v>#N/A</v>
      </c>
      <c r="T23" s="24" t="e">
        <f>VLOOKUP($G23&amp;T$5,BASE!$P$2:$Q$916,2,0)</f>
        <v>#N/A</v>
      </c>
      <c r="U23" s="24" t="e">
        <f>VLOOKUP($G23&amp;U$5,BASE!$P$2:$Q$916,2,0)</f>
        <v>#N/A</v>
      </c>
      <c r="V23" s="24" t="e">
        <f>VLOOKUP($G23&amp;V$5,BASE!$P$2:$Q$916,2,0)</f>
        <v>#N/A</v>
      </c>
      <c r="W23" s="24" t="e">
        <f>VLOOKUP($G23&amp;W$5,BASE!$P$2:$Q$916,2,0)</f>
        <v>#N/A</v>
      </c>
      <c r="X23" s="24" t="e">
        <f>VLOOKUP($G23&amp;X$5,BASE!$P$2:$Q$916,2,0)</f>
        <v>#N/A</v>
      </c>
      <c r="Y23" s="24" t="e">
        <f>VLOOKUP($G23&amp;Y$5,BASE!$P$2:$Q$916,2,0)</f>
        <v>#N/A</v>
      </c>
      <c r="Z23" s="24" t="e">
        <f>VLOOKUP($G23&amp;Z$5,BASE!$P$2:$Q$916,2,0)</f>
        <v>#N/A</v>
      </c>
      <c r="AA23" s="24" t="e">
        <f>VLOOKUP($G23&amp;AA$5,BASE!$P$2:$Q$916,2,0)</f>
        <v>#N/A</v>
      </c>
      <c r="AB23" s="24" t="e">
        <f>VLOOKUP($G23&amp;AB$5,BASE!$P$2:$Q$916,2,0)</f>
        <v>#N/A</v>
      </c>
      <c r="AC23" s="24" t="e">
        <f>VLOOKUP($G23&amp;AC$5,BASE!$P$2:$Q$916,2,0)</f>
        <v>#N/A</v>
      </c>
      <c r="AD23" s="24" t="e">
        <f>VLOOKUP($G23&amp;AD$5,BASE!$P$2:$Q$916,2,0)</f>
        <v>#N/A</v>
      </c>
      <c r="AE23" s="19" t="e">
        <f t="shared" si="2"/>
        <v>#N/A</v>
      </c>
      <c r="AF23" s="24" t="e">
        <f>VLOOKUP(G23,BASE[[NombresCalificado]:[Nivel]],15,0)</f>
        <v>#N/A</v>
      </c>
      <c r="AG23" s="24" t="e">
        <f ca="1">OFFSET(BASE!V$1,MATCH($G23,BASE!$F$2:$F$916,0),0)</f>
        <v>#N/A</v>
      </c>
      <c r="AH23" s="24" t="e">
        <f ca="1">OFFSET(BASE!$X$1,MATCH($G23,BASE!$F$2:$F$916,0),0)</f>
        <v>#N/A</v>
      </c>
      <c r="AI23" s="24" t="e">
        <f ca="1">OFFSET(BASE!$Z$1,MATCH($G23,BASE!$F$2:$F$916,0),0)</f>
        <v>#N/A</v>
      </c>
      <c r="AJ23" s="24" t="e">
        <f ca="1">OFFSET(BASE!$AB$1,MATCH($G23,BASE!$F$2:$F$916,0),0)</f>
        <v>#N/A</v>
      </c>
      <c r="AK23" s="18"/>
    </row>
    <row r="24" spans="2:37" ht="15.75" x14ac:dyDescent="0.3">
      <c r="B24" s="18" t="str">
        <f>BASE!$D$2</f>
        <v>RIESGO DE FRAUDE</v>
      </c>
      <c r="C24" s="18"/>
      <c r="D24" s="18"/>
      <c r="E24" s="18"/>
      <c r="F24" s="18"/>
      <c r="G24" s="18"/>
      <c r="H24" s="23"/>
      <c r="I24" s="18"/>
      <c r="J24" s="18" t="str">
        <f t="shared" si="3"/>
        <v>AUTOEVALUACIÓN</v>
      </c>
      <c r="K24" s="24" t="e">
        <f>VLOOKUP($G24&amp;K$5,BASE!$P$2:$Q$916,2,0)</f>
        <v>#N/A</v>
      </c>
      <c r="L24" s="24" t="e">
        <f>VLOOKUP($G24&amp;L$5,BASE!$P$2:$Q$916,2,0)</f>
        <v>#N/A</v>
      </c>
      <c r="M24" s="24" t="e">
        <f>VLOOKUP($G24&amp;M$5,BASE!$P$2:$Q$916,2,0)</f>
        <v>#N/A</v>
      </c>
      <c r="N24" s="24" t="e">
        <f>VLOOKUP($G24&amp;N$5,BASE!$P$2:$Q$916,2,0)</f>
        <v>#N/A</v>
      </c>
      <c r="O24" s="24" t="e">
        <f>VLOOKUP($G24&amp;O$5,BASE!$P$2:$Q$916,2,0)</f>
        <v>#N/A</v>
      </c>
      <c r="P24" s="24" t="e">
        <f>VLOOKUP($G24&amp;P$5,BASE!$P$2:$Q$916,2,0)</f>
        <v>#N/A</v>
      </c>
      <c r="Q24" s="24" t="e">
        <f>VLOOKUP($G24&amp;Q$5,BASE!$P$2:$Q$916,2,0)</f>
        <v>#N/A</v>
      </c>
      <c r="R24" s="24" t="e">
        <f>VLOOKUP($G24&amp;R$5,BASE!$P$2:$Q$916,2,0)</f>
        <v>#N/A</v>
      </c>
      <c r="S24" s="24" t="e">
        <f>VLOOKUP($G24&amp;S$5,BASE!$P$2:$Q$916,2,0)</f>
        <v>#N/A</v>
      </c>
      <c r="T24" s="24" t="e">
        <f>VLOOKUP($G24&amp;T$5,BASE!$P$2:$Q$916,2,0)</f>
        <v>#N/A</v>
      </c>
      <c r="U24" s="24" t="e">
        <f>VLOOKUP($G24&amp;U$5,BASE!$P$2:$Q$916,2,0)</f>
        <v>#N/A</v>
      </c>
      <c r="V24" s="24" t="e">
        <f>VLOOKUP($G24&amp;V$5,BASE!$P$2:$Q$916,2,0)</f>
        <v>#N/A</v>
      </c>
      <c r="W24" s="24" t="e">
        <f>VLOOKUP($G24&amp;W$5,BASE!$P$2:$Q$916,2,0)</f>
        <v>#N/A</v>
      </c>
      <c r="X24" s="24" t="e">
        <f>VLOOKUP($G24&amp;X$5,BASE!$P$2:$Q$916,2,0)</f>
        <v>#N/A</v>
      </c>
      <c r="Y24" s="24" t="e">
        <f>VLOOKUP($G24&amp;Y$5,BASE!$P$2:$Q$916,2,0)</f>
        <v>#N/A</v>
      </c>
      <c r="Z24" s="24" t="e">
        <f>VLOOKUP($G24&amp;Z$5,BASE!$P$2:$Q$916,2,0)</f>
        <v>#N/A</v>
      </c>
      <c r="AA24" s="24" t="e">
        <f>VLOOKUP($G24&amp;AA$5,BASE!$P$2:$Q$916,2,0)</f>
        <v>#N/A</v>
      </c>
      <c r="AB24" s="24" t="e">
        <f>VLOOKUP($G24&amp;AB$5,BASE!$P$2:$Q$916,2,0)</f>
        <v>#N/A</v>
      </c>
      <c r="AC24" s="24" t="e">
        <f>VLOOKUP($G24&amp;AC$5,BASE!$P$2:$Q$916,2,0)</f>
        <v>#N/A</v>
      </c>
      <c r="AD24" s="24" t="e">
        <f>VLOOKUP($G24&amp;AD$5,BASE!$P$2:$Q$916,2,0)</f>
        <v>#N/A</v>
      </c>
      <c r="AE24" s="19" t="e">
        <f t="shared" si="2"/>
        <v>#N/A</v>
      </c>
      <c r="AF24" s="24" t="e">
        <f>VLOOKUP(G24,BASE[[NombresCalificado]:[Nivel]],15,0)</f>
        <v>#N/A</v>
      </c>
      <c r="AG24" s="24" t="e">
        <f ca="1">OFFSET(BASE!V$1,MATCH($G24,BASE!$F$2:$F$916,0),0)</f>
        <v>#N/A</v>
      </c>
      <c r="AH24" s="24" t="e">
        <f ca="1">OFFSET(BASE!$X$1,MATCH($G24,BASE!$F$2:$F$916,0),0)</f>
        <v>#N/A</v>
      </c>
      <c r="AI24" s="24" t="e">
        <f ca="1">OFFSET(BASE!$Z$1,MATCH($G24,BASE!$F$2:$F$916,0),0)</f>
        <v>#N/A</v>
      </c>
      <c r="AJ24" s="24" t="e">
        <f ca="1">OFFSET(BASE!$AB$1,MATCH($G24,BASE!$F$2:$F$916,0),0)</f>
        <v>#N/A</v>
      </c>
      <c r="AK24" s="18"/>
    </row>
    <row r="25" spans="2:37" ht="15.75" x14ac:dyDescent="0.3">
      <c r="B25" s="18" t="str">
        <f>BASE!$D$2</f>
        <v>RIESGO DE FRAUDE</v>
      </c>
      <c r="C25" s="18"/>
      <c r="D25" s="18"/>
      <c r="E25" s="18"/>
      <c r="F25" s="18"/>
      <c r="G25" s="18"/>
      <c r="H25" s="23"/>
      <c r="I25" s="18"/>
      <c r="J25" s="18" t="str">
        <f t="shared" si="3"/>
        <v>AUTOEVALUACIÓN</v>
      </c>
      <c r="K25" s="24" t="e">
        <f>VLOOKUP($G25&amp;K$5,BASE!$P$2:$Q$916,2,0)</f>
        <v>#N/A</v>
      </c>
      <c r="L25" s="24" t="e">
        <f>VLOOKUP($G25&amp;L$5,BASE!$P$2:$Q$916,2,0)</f>
        <v>#N/A</v>
      </c>
      <c r="M25" s="24" t="e">
        <f>VLOOKUP($G25&amp;M$5,BASE!$P$2:$Q$916,2,0)</f>
        <v>#N/A</v>
      </c>
      <c r="N25" s="24" t="e">
        <f>VLOOKUP($G25&amp;N$5,BASE!$P$2:$Q$916,2,0)</f>
        <v>#N/A</v>
      </c>
      <c r="O25" s="24" t="e">
        <f>VLOOKUP($G25&amp;O$5,BASE!$P$2:$Q$916,2,0)</f>
        <v>#N/A</v>
      </c>
      <c r="P25" s="24" t="e">
        <f>VLOOKUP($G25&amp;P$5,BASE!$P$2:$Q$916,2,0)</f>
        <v>#N/A</v>
      </c>
      <c r="Q25" s="24" t="e">
        <f>VLOOKUP($G25&amp;Q$5,BASE!$P$2:$Q$916,2,0)</f>
        <v>#N/A</v>
      </c>
      <c r="R25" s="24" t="e">
        <f>VLOOKUP($G25&amp;R$5,BASE!$P$2:$Q$916,2,0)</f>
        <v>#N/A</v>
      </c>
      <c r="S25" s="24" t="e">
        <f>VLOOKUP($G25&amp;S$5,BASE!$P$2:$Q$916,2,0)</f>
        <v>#N/A</v>
      </c>
      <c r="T25" s="24" t="e">
        <f>VLOOKUP($G25&amp;T$5,BASE!$P$2:$Q$916,2,0)</f>
        <v>#N/A</v>
      </c>
      <c r="U25" s="24" t="e">
        <f>VLOOKUP($G25&amp;U$5,BASE!$P$2:$Q$916,2,0)</f>
        <v>#N/A</v>
      </c>
      <c r="V25" s="24" t="e">
        <f>VLOOKUP($G25&amp;V$5,BASE!$P$2:$Q$916,2,0)</f>
        <v>#N/A</v>
      </c>
      <c r="W25" s="24" t="e">
        <f>VLOOKUP($G25&amp;W$5,BASE!$P$2:$Q$916,2,0)</f>
        <v>#N/A</v>
      </c>
      <c r="X25" s="24" t="e">
        <f>VLOOKUP($G25&amp;X$5,BASE!$P$2:$Q$916,2,0)</f>
        <v>#N/A</v>
      </c>
      <c r="Y25" s="24" t="e">
        <f>VLOOKUP($G25&amp;Y$5,BASE!$P$2:$Q$916,2,0)</f>
        <v>#N/A</v>
      </c>
      <c r="Z25" s="24" t="e">
        <f>VLOOKUP($G25&amp;Z$5,BASE!$P$2:$Q$916,2,0)</f>
        <v>#N/A</v>
      </c>
      <c r="AA25" s="24" t="e">
        <f>VLOOKUP($G25&amp;AA$5,BASE!$P$2:$Q$916,2,0)</f>
        <v>#N/A</v>
      </c>
      <c r="AB25" s="24" t="e">
        <f>VLOOKUP($G25&amp;AB$5,BASE!$P$2:$Q$916,2,0)</f>
        <v>#N/A</v>
      </c>
      <c r="AC25" s="24" t="e">
        <f>VLOOKUP($G25&amp;AC$5,BASE!$P$2:$Q$916,2,0)</f>
        <v>#N/A</v>
      </c>
      <c r="AD25" s="24" t="e">
        <f>VLOOKUP($G25&amp;AD$5,BASE!$P$2:$Q$916,2,0)</f>
        <v>#N/A</v>
      </c>
      <c r="AE25" s="19" t="e">
        <f t="shared" si="2"/>
        <v>#N/A</v>
      </c>
      <c r="AF25" s="24" t="e">
        <f>VLOOKUP(G25,BASE[[NombresCalificado]:[Nivel]],15,0)</f>
        <v>#N/A</v>
      </c>
      <c r="AG25" s="24" t="e">
        <f ca="1">OFFSET(BASE!V$1,MATCH($G25,BASE!$F$2:$F$916,0),0)</f>
        <v>#N/A</v>
      </c>
      <c r="AH25" s="24" t="e">
        <f ca="1">OFFSET(BASE!$X$1,MATCH($G25,BASE!$F$2:$F$916,0),0)</f>
        <v>#N/A</v>
      </c>
      <c r="AI25" s="24" t="e">
        <f ca="1">OFFSET(BASE!$Z$1,MATCH($G25,BASE!$F$2:$F$916,0),0)</f>
        <v>#N/A</v>
      </c>
      <c r="AJ25" s="24" t="e">
        <f ca="1">OFFSET(BASE!$AB$1,MATCH($G25,BASE!$F$2:$F$916,0),0)</f>
        <v>#N/A</v>
      </c>
      <c r="AK25" s="18"/>
    </row>
    <row r="26" spans="2:37" ht="15.75" x14ac:dyDescent="0.3">
      <c r="B26" s="18" t="str">
        <f>BASE!$D$2</f>
        <v>RIESGO DE FRAUDE</v>
      </c>
      <c r="C26" s="18"/>
      <c r="D26" s="18"/>
      <c r="E26" s="18"/>
      <c r="F26" s="18"/>
      <c r="G26" s="18"/>
      <c r="H26" s="23"/>
      <c r="I26" s="18"/>
      <c r="J26" s="18" t="str">
        <f t="shared" si="3"/>
        <v>AUTOEVALUACIÓN</v>
      </c>
      <c r="K26" s="24" t="e">
        <f>VLOOKUP($G26&amp;K$5,BASE!$P$2:$Q$916,2,0)</f>
        <v>#N/A</v>
      </c>
      <c r="L26" s="24" t="e">
        <f>VLOOKUP($G26&amp;L$5,BASE!$P$2:$Q$916,2,0)</f>
        <v>#N/A</v>
      </c>
      <c r="M26" s="24" t="e">
        <f>VLOOKUP($G26&amp;M$5,BASE!$P$2:$Q$916,2,0)</f>
        <v>#N/A</v>
      </c>
      <c r="N26" s="24" t="e">
        <f>VLOOKUP($G26&amp;N$5,BASE!$P$2:$Q$916,2,0)</f>
        <v>#N/A</v>
      </c>
      <c r="O26" s="24" t="e">
        <f>VLOOKUP($G26&amp;O$5,BASE!$P$2:$Q$916,2,0)</f>
        <v>#N/A</v>
      </c>
      <c r="P26" s="24" t="e">
        <f>VLOOKUP($G26&amp;P$5,BASE!$P$2:$Q$916,2,0)</f>
        <v>#N/A</v>
      </c>
      <c r="Q26" s="24" t="e">
        <f>VLOOKUP($G26&amp;Q$5,BASE!$P$2:$Q$916,2,0)</f>
        <v>#N/A</v>
      </c>
      <c r="R26" s="24" t="e">
        <f>VLOOKUP($G26&amp;R$5,BASE!$P$2:$Q$916,2,0)</f>
        <v>#N/A</v>
      </c>
      <c r="S26" s="24" t="e">
        <f>VLOOKUP($G26&amp;S$5,BASE!$P$2:$Q$916,2,0)</f>
        <v>#N/A</v>
      </c>
      <c r="T26" s="24" t="e">
        <f>VLOOKUP($G26&amp;T$5,BASE!$P$2:$Q$916,2,0)</f>
        <v>#N/A</v>
      </c>
      <c r="U26" s="24" t="e">
        <f>VLOOKUP($G26&amp;U$5,BASE!$P$2:$Q$916,2,0)</f>
        <v>#N/A</v>
      </c>
      <c r="V26" s="24" t="e">
        <f>VLOOKUP($G26&amp;V$5,BASE!$P$2:$Q$916,2,0)</f>
        <v>#N/A</v>
      </c>
      <c r="W26" s="24" t="e">
        <f>VLOOKUP($G26&amp;W$5,BASE!$P$2:$Q$916,2,0)</f>
        <v>#N/A</v>
      </c>
      <c r="X26" s="24" t="e">
        <f>VLOOKUP($G26&amp;X$5,BASE!$P$2:$Q$916,2,0)</f>
        <v>#N/A</v>
      </c>
      <c r="Y26" s="24" t="e">
        <f>VLOOKUP($G26&amp;Y$5,BASE!$P$2:$Q$916,2,0)</f>
        <v>#N/A</v>
      </c>
      <c r="Z26" s="24" t="e">
        <f>VLOOKUP($G26&amp;Z$5,BASE!$P$2:$Q$916,2,0)</f>
        <v>#N/A</v>
      </c>
      <c r="AA26" s="24" t="e">
        <f>VLOOKUP($G26&amp;AA$5,BASE!$P$2:$Q$916,2,0)</f>
        <v>#N/A</v>
      </c>
      <c r="AB26" s="24" t="e">
        <f>VLOOKUP($G26&amp;AB$5,BASE!$P$2:$Q$916,2,0)</f>
        <v>#N/A</v>
      </c>
      <c r="AC26" s="24" t="e">
        <f>VLOOKUP($G26&amp;AC$5,BASE!$P$2:$Q$916,2,0)</f>
        <v>#N/A</v>
      </c>
      <c r="AD26" s="24" t="e">
        <f>VLOOKUP($G26&amp;AD$5,BASE!$P$2:$Q$916,2,0)</f>
        <v>#N/A</v>
      </c>
      <c r="AE26" s="19" t="e">
        <f t="shared" si="2"/>
        <v>#N/A</v>
      </c>
      <c r="AF26" s="24" t="e">
        <f>VLOOKUP(G26,BASE[[NombresCalificado]:[Nivel]],15,0)</f>
        <v>#N/A</v>
      </c>
      <c r="AG26" s="24" t="e">
        <f ca="1">OFFSET(BASE!V$1,MATCH($G26,BASE!$F$2:$F$916,0),0)</f>
        <v>#N/A</v>
      </c>
      <c r="AH26" s="24" t="e">
        <f ca="1">OFFSET(BASE!$X$1,MATCH($G26,BASE!$F$2:$F$916,0),0)</f>
        <v>#N/A</v>
      </c>
      <c r="AI26" s="24" t="e">
        <f ca="1">OFFSET(BASE!$Z$1,MATCH($G26,BASE!$F$2:$F$916,0),0)</f>
        <v>#N/A</v>
      </c>
      <c r="AJ26" s="24" t="e">
        <f ca="1">OFFSET(BASE!$AB$1,MATCH($G26,BASE!$F$2:$F$916,0),0)</f>
        <v>#N/A</v>
      </c>
      <c r="AK26" s="18"/>
    </row>
    <row r="27" spans="2:37" ht="15.75" x14ac:dyDescent="0.3">
      <c r="B27" s="18" t="str">
        <f>BASE!$D$2</f>
        <v>RIESGO DE FRAUDE</v>
      </c>
      <c r="C27" s="18"/>
      <c r="D27" s="18"/>
      <c r="E27" s="18"/>
      <c r="F27" s="18"/>
      <c r="G27" s="18"/>
      <c r="H27" s="23"/>
      <c r="I27" s="18"/>
      <c r="J27" s="18" t="str">
        <f t="shared" si="3"/>
        <v>AUTOEVALUACIÓN</v>
      </c>
      <c r="K27" s="24" t="e">
        <f>VLOOKUP($G27&amp;K$5,BASE!$P$2:$Q$916,2,0)</f>
        <v>#N/A</v>
      </c>
      <c r="L27" s="24" t="e">
        <f>VLOOKUP($G27&amp;L$5,BASE!$P$2:$Q$916,2,0)</f>
        <v>#N/A</v>
      </c>
      <c r="M27" s="24" t="e">
        <f>VLOOKUP($G27&amp;M$5,BASE!$P$2:$Q$916,2,0)</f>
        <v>#N/A</v>
      </c>
      <c r="N27" s="24" t="e">
        <f>VLOOKUP($G27&amp;N$5,BASE!$P$2:$Q$916,2,0)</f>
        <v>#N/A</v>
      </c>
      <c r="O27" s="24" t="e">
        <f>VLOOKUP($G27&amp;O$5,BASE!$P$2:$Q$916,2,0)</f>
        <v>#N/A</v>
      </c>
      <c r="P27" s="24" t="e">
        <f>VLOOKUP($G27&amp;P$5,BASE!$P$2:$Q$916,2,0)</f>
        <v>#N/A</v>
      </c>
      <c r="Q27" s="24" t="e">
        <f>VLOOKUP($G27&amp;Q$5,BASE!$P$2:$Q$916,2,0)</f>
        <v>#N/A</v>
      </c>
      <c r="R27" s="24" t="e">
        <f>VLOOKUP($G27&amp;R$5,BASE!$P$2:$Q$916,2,0)</f>
        <v>#N/A</v>
      </c>
      <c r="S27" s="24" t="e">
        <f>VLOOKUP($G27&amp;S$5,BASE!$P$2:$Q$916,2,0)</f>
        <v>#N/A</v>
      </c>
      <c r="T27" s="24" t="e">
        <f>VLOOKUP($G27&amp;T$5,BASE!$P$2:$Q$916,2,0)</f>
        <v>#N/A</v>
      </c>
      <c r="U27" s="24" t="e">
        <f>VLOOKUP($G27&amp;U$5,BASE!$P$2:$Q$916,2,0)</f>
        <v>#N/A</v>
      </c>
      <c r="V27" s="24" t="e">
        <f>VLOOKUP($G27&amp;V$5,BASE!$P$2:$Q$916,2,0)</f>
        <v>#N/A</v>
      </c>
      <c r="W27" s="24" t="e">
        <f>VLOOKUP($G27&amp;W$5,BASE!$P$2:$Q$916,2,0)</f>
        <v>#N/A</v>
      </c>
      <c r="X27" s="24" t="e">
        <f>VLOOKUP($G27&amp;X$5,BASE!$P$2:$Q$916,2,0)</f>
        <v>#N/A</v>
      </c>
      <c r="Y27" s="24" t="e">
        <f>VLOOKUP($G27&amp;Y$5,BASE!$P$2:$Q$916,2,0)</f>
        <v>#N/A</v>
      </c>
      <c r="Z27" s="24" t="e">
        <f>VLOOKUP($G27&amp;Z$5,BASE!$P$2:$Q$916,2,0)</f>
        <v>#N/A</v>
      </c>
      <c r="AA27" s="24" t="e">
        <f>VLOOKUP($G27&amp;AA$5,BASE!$P$2:$Q$916,2,0)</f>
        <v>#N/A</v>
      </c>
      <c r="AB27" s="24" t="e">
        <f>VLOOKUP($G27&amp;AB$5,BASE!$P$2:$Q$916,2,0)</f>
        <v>#N/A</v>
      </c>
      <c r="AC27" s="24" t="e">
        <f>VLOOKUP($G27&amp;AC$5,BASE!$P$2:$Q$916,2,0)</f>
        <v>#N/A</v>
      </c>
      <c r="AD27" s="24" t="e">
        <f>VLOOKUP($G27&amp;AD$5,BASE!$P$2:$Q$916,2,0)</f>
        <v>#N/A</v>
      </c>
      <c r="AE27" s="19" t="e">
        <f t="shared" si="2"/>
        <v>#N/A</v>
      </c>
      <c r="AF27" s="24" t="e">
        <f>VLOOKUP(G27,BASE[[NombresCalificado]:[Nivel]],15,0)</f>
        <v>#N/A</v>
      </c>
      <c r="AG27" s="24" t="e">
        <f ca="1">OFFSET(BASE!V$1,MATCH($G27,BASE!$F$2:$F$916,0),0)</f>
        <v>#N/A</v>
      </c>
      <c r="AH27" s="24" t="e">
        <f ca="1">OFFSET(BASE!$X$1,MATCH($G27,BASE!$F$2:$F$916,0),0)</f>
        <v>#N/A</v>
      </c>
      <c r="AI27" s="24" t="e">
        <f ca="1">OFFSET(BASE!$Z$1,MATCH($G27,BASE!$F$2:$F$916,0),0)</f>
        <v>#N/A</v>
      </c>
      <c r="AJ27" s="24" t="e">
        <f ca="1">OFFSET(BASE!$AB$1,MATCH($G27,BASE!$F$2:$F$916,0),0)</f>
        <v>#N/A</v>
      </c>
      <c r="AK27" s="18"/>
    </row>
    <row r="28" spans="2:37" ht="15.75" x14ac:dyDescent="0.3">
      <c r="B28" s="18" t="str">
        <f>BASE!$D$2</f>
        <v>RIESGO DE FRAUDE</v>
      </c>
      <c r="C28" s="18"/>
      <c r="D28" s="18"/>
      <c r="E28" s="18"/>
      <c r="F28" s="18"/>
      <c r="G28" s="18"/>
      <c r="H28" s="23"/>
      <c r="I28" s="18"/>
      <c r="J28" s="18" t="str">
        <f t="shared" si="3"/>
        <v>AUTOEVALUACIÓN</v>
      </c>
      <c r="K28" s="24" t="e">
        <f>VLOOKUP($G28&amp;K$5,BASE!$P$2:$Q$916,2,0)</f>
        <v>#N/A</v>
      </c>
      <c r="L28" s="24" t="e">
        <f>VLOOKUP($G28&amp;L$5,BASE!$P$2:$Q$916,2,0)</f>
        <v>#N/A</v>
      </c>
      <c r="M28" s="24" t="e">
        <f>VLOOKUP($G28&amp;M$5,BASE!$P$2:$Q$916,2,0)</f>
        <v>#N/A</v>
      </c>
      <c r="N28" s="24" t="e">
        <f>VLOOKUP($G28&amp;N$5,BASE!$P$2:$Q$916,2,0)</f>
        <v>#N/A</v>
      </c>
      <c r="O28" s="24" t="e">
        <f>VLOOKUP($G28&amp;O$5,BASE!$P$2:$Q$916,2,0)</f>
        <v>#N/A</v>
      </c>
      <c r="P28" s="24" t="e">
        <f>VLOOKUP($G28&amp;P$5,BASE!$P$2:$Q$916,2,0)</f>
        <v>#N/A</v>
      </c>
      <c r="Q28" s="24" t="e">
        <f>VLOOKUP($G28&amp;Q$5,BASE!$P$2:$Q$916,2,0)</f>
        <v>#N/A</v>
      </c>
      <c r="R28" s="24" t="e">
        <f>VLOOKUP($G28&amp;R$5,BASE!$P$2:$Q$916,2,0)</f>
        <v>#N/A</v>
      </c>
      <c r="S28" s="24" t="e">
        <f>VLOOKUP($G28&amp;S$5,BASE!$P$2:$Q$916,2,0)</f>
        <v>#N/A</v>
      </c>
      <c r="T28" s="24" t="e">
        <f>VLOOKUP($G28&amp;T$5,BASE!$P$2:$Q$916,2,0)</f>
        <v>#N/A</v>
      </c>
      <c r="U28" s="24" t="e">
        <f>VLOOKUP($G28&amp;U$5,BASE!$P$2:$Q$916,2,0)</f>
        <v>#N/A</v>
      </c>
      <c r="V28" s="24" t="e">
        <f>VLOOKUP($G28&amp;V$5,BASE!$P$2:$Q$916,2,0)</f>
        <v>#N/A</v>
      </c>
      <c r="W28" s="24" t="e">
        <f>VLOOKUP($G28&amp;W$5,BASE!$P$2:$Q$916,2,0)</f>
        <v>#N/A</v>
      </c>
      <c r="X28" s="24" t="e">
        <f>VLOOKUP($G28&amp;X$5,BASE!$P$2:$Q$916,2,0)</f>
        <v>#N/A</v>
      </c>
      <c r="Y28" s="24" t="e">
        <f>VLOOKUP($G28&amp;Y$5,BASE!$P$2:$Q$916,2,0)</f>
        <v>#N/A</v>
      </c>
      <c r="Z28" s="24" t="e">
        <f>VLOOKUP($G28&amp;Z$5,BASE!$P$2:$Q$916,2,0)</f>
        <v>#N/A</v>
      </c>
      <c r="AA28" s="24" t="e">
        <f>VLOOKUP($G28&amp;AA$5,BASE!$P$2:$Q$916,2,0)</f>
        <v>#N/A</v>
      </c>
      <c r="AB28" s="24" t="e">
        <f>VLOOKUP($G28&amp;AB$5,BASE!$P$2:$Q$916,2,0)</f>
        <v>#N/A</v>
      </c>
      <c r="AC28" s="24" t="e">
        <f>VLOOKUP($G28&amp;AC$5,BASE!$P$2:$Q$916,2,0)</f>
        <v>#N/A</v>
      </c>
      <c r="AD28" s="24" t="e">
        <f>VLOOKUP($G28&amp;AD$5,BASE!$P$2:$Q$916,2,0)</f>
        <v>#N/A</v>
      </c>
      <c r="AE28" s="19" t="e">
        <f t="shared" si="2"/>
        <v>#N/A</v>
      </c>
      <c r="AF28" s="24" t="e">
        <f>VLOOKUP(G28,BASE[[NombresCalificado]:[Nivel]],15,0)</f>
        <v>#N/A</v>
      </c>
      <c r="AG28" s="24" t="e">
        <f ca="1">OFFSET(BASE!V$1,MATCH($G28,BASE!$F$2:$F$916,0),0)</f>
        <v>#N/A</v>
      </c>
      <c r="AH28" s="24" t="e">
        <f ca="1">OFFSET(BASE!$X$1,MATCH($G28,BASE!$F$2:$F$916,0),0)</f>
        <v>#N/A</v>
      </c>
      <c r="AI28" s="24" t="e">
        <f ca="1">OFFSET(BASE!$Z$1,MATCH($G28,BASE!$F$2:$F$916,0),0)</f>
        <v>#N/A</v>
      </c>
      <c r="AJ28" s="24" t="e">
        <f ca="1">OFFSET(BASE!$AB$1,MATCH($G28,BASE!$F$2:$F$916,0),0)</f>
        <v>#N/A</v>
      </c>
      <c r="AK28" s="18"/>
    </row>
    <row r="29" spans="2:37" ht="15.75" x14ac:dyDescent="0.3">
      <c r="B29" s="18" t="str">
        <f>BASE!$D$2</f>
        <v>RIESGO DE FRAUDE</v>
      </c>
      <c r="C29" s="18"/>
      <c r="D29" s="18"/>
      <c r="E29" s="18"/>
      <c r="F29" s="18"/>
      <c r="G29" s="18"/>
      <c r="H29" s="23"/>
      <c r="I29" s="18"/>
      <c r="J29" s="18" t="str">
        <f t="shared" si="3"/>
        <v>AUTOEVALUACIÓN</v>
      </c>
      <c r="K29" s="24" t="e">
        <f>VLOOKUP($G29&amp;K$5,BASE!$P$2:$Q$916,2,0)</f>
        <v>#N/A</v>
      </c>
      <c r="L29" s="24" t="e">
        <f>VLOOKUP($G29&amp;L$5,BASE!$P$2:$Q$916,2,0)</f>
        <v>#N/A</v>
      </c>
      <c r="M29" s="24" t="e">
        <f>VLOOKUP($G29&amp;M$5,BASE!$P$2:$Q$916,2,0)</f>
        <v>#N/A</v>
      </c>
      <c r="N29" s="24" t="e">
        <f>VLOOKUP($G29&amp;N$5,BASE!$P$2:$Q$916,2,0)</f>
        <v>#N/A</v>
      </c>
      <c r="O29" s="24" t="e">
        <f>VLOOKUP($G29&amp;O$5,BASE!$P$2:$Q$916,2,0)</f>
        <v>#N/A</v>
      </c>
      <c r="P29" s="24" t="e">
        <f>VLOOKUP($G29&amp;P$5,BASE!$P$2:$Q$916,2,0)</f>
        <v>#N/A</v>
      </c>
      <c r="Q29" s="24" t="e">
        <f>VLOOKUP($G29&amp;Q$5,BASE!$P$2:$Q$916,2,0)</f>
        <v>#N/A</v>
      </c>
      <c r="R29" s="24" t="e">
        <f>VLOOKUP($G29&amp;R$5,BASE!$P$2:$Q$916,2,0)</f>
        <v>#N/A</v>
      </c>
      <c r="S29" s="24" t="e">
        <f>VLOOKUP($G29&amp;S$5,BASE!$P$2:$Q$916,2,0)</f>
        <v>#N/A</v>
      </c>
      <c r="T29" s="24" t="e">
        <f>VLOOKUP($G29&amp;T$5,BASE!$P$2:$Q$916,2,0)</f>
        <v>#N/A</v>
      </c>
      <c r="U29" s="24" t="e">
        <f>VLOOKUP($G29&amp;U$5,BASE!$P$2:$Q$916,2,0)</f>
        <v>#N/A</v>
      </c>
      <c r="V29" s="24" t="e">
        <f>VLOOKUP($G29&amp;V$5,BASE!$P$2:$Q$916,2,0)</f>
        <v>#N/A</v>
      </c>
      <c r="W29" s="24" t="e">
        <f>VLOOKUP($G29&amp;W$5,BASE!$P$2:$Q$916,2,0)</f>
        <v>#N/A</v>
      </c>
      <c r="X29" s="24" t="e">
        <f>VLOOKUP($G29&amp;X$5,BASE!$P$2:$Q$916,2,0)</f>
        <v>#N/A</v>
      </c>
      <c r="Y29" s="24" t="e">
        <f>VLOOKUP($G29&amp;Y$5,BASE!$P$2:$Q$916,2,0)</f>
        <v>#N/A</v>
      </c>
      <c r="Z29" s="24" t="e">
        <f>VLOOKUP($G29&amp;Z$5,BASE!$P$2:$Q$916,2,0)</f>
        <v>#N/A</v>
      </c>
      <c r="AA29" s="24" t="e">
        <f>VLOOKUP($G29&amp;AA$5,BASE!$P$2:$Q$916,2,0)</f>
        <v>#N/A</v>
      </c>
      <c r="AB29" s="24" t="e">
        <f>VLOOKUP($G29&amp;AB$5,BASE!$P$2:$Q$916,2,0)</f>
        <v>#N/A</v>
      </c>
      <c r="AC29" s="24" t="e">
        <f>VLOOKUP($G29&amp;AC$5,BASE!$P$2:$Q$916,2,0)</f>
        <v>#N/A</v>
      </c>
      <c r="AD29" s="24" t="e">
        <f>VLOOKUP($G29&amp;AD$5,BASE!$P$2:$Q$916,2,0)</f>
        <v>#N/A</v>
      </c>
      <c r="AE29" s="19" t="e">
        <f t="shared" si="2"/>
        <v>#N/A</v>
      </c>
      <c r="AF29" s="24" t="e">
        <f>VLOOKUP(G29,BASE[[NombresCalificado]:[Nivel]],15,0)</f>
        <v>#N/A</v>
      </c>
      <c r="AG29" s="24" t="e">
        <f ca="1">OFFSET(BASE!V$1,MATCH($G29,BASE!$F$2:$F$916,0),0)</f>
        <v>#N/A</v>
      </c>
      <c r="AH29" s="24" t="e">
        <f ca="1">OFFSET(BASE!$X$1,MATCH($G29,BASE!$F$2:$F$916,0),0)</f>
        <v>#N/A</v>
      </c>
      <c r="AI29" s="24" t="e">
        <f ca="1">OFFSET(BASE!$Z$1,MATCH($G29,BASE!$F$2:$F$916,0),0)</f>
        <v>#N/A</v>
      </c>
      <c r="AJ29" s="24" t="e">
        <f ca="1">OFFSET(BASE!$AB$1,MATCH($G29,BASE!$F$2:$F$916,0),0)</f>
        <v>#N/A</v>
      </c>
      <c r="AK29" s="18"/>
    </row>
    <row r="30" spans="2:37" ht="15.75" x14ac:dyDescent="0.3">
      <c r="B30" s="18" t="str">
        <f>BASE!$D$2</f>
        <v>RIESGO DE FRAUDE</v>
      </c>
      <c r="C30" s="18"/>
      <c r="D30" s="18"/>
      <c r="E30" s="18"/>
      <c r="F30" s="18"/>
      <c r="G30" s="18"/>
      <c r="H30" s="23"/>
      <c r="I30" s="18"/>
      <c r="J30" s="18" t="str">
        <f t="shared" si="3"/>
        <v>AUTOEVALUACIÓN</v>
      </c>
      <c r="K30" s="24" t="e">
        <f>VLOOKUP($G30&amp;K$5,BASE!$P$2:$Q$916,2,0)</f>
        <v>#N/A</v>
      </c>
      <c r="L30" s="24" t="e">
        <f>VLOOKUP($G30&amp;L$5,BASE!$P$2:$Q$916,2,0)</f>
        <v>#N/A</v>
      </c>
      <c r="M30" s="24" t="e">
        <f>VLOOKUP($G30&amp;M$5,BASE!$P$2:$Q$916,2,0)</f>
        <v>#N/A</v>
      </c>
      <c r="N30" s="24" t="e">
        <f>VLOOKUP($G30&amp;N$5,BASE!$P$2:$Q$916,2,0)</f>
        <v>#N/A</v>
      </c>
      <c r="O30" s="24" t="e">
        <f>VLOOKUP($G30&amp;O$5,BASE!$P$2:$Q$916,2,0)</f>
        <v>#N/A</v>
      </c>
      <c r="P30" s="24" t="e">
        <f>VLOOKUP($G30&amp;P$5,BASE!$P$2:$Q$916,2,0)</f>
        <v>#N/A</v>
      </c>
      <c r="Q30" s="24" t="e">
        <f>VLOOKUP($G30&amp;Q$5,BASE!$P$2:$Q$916,2,0)</f>
        <v>#N/A</v>
      </c>
      <c r="R30" s="24" t="e">
        <f>VLOOKUP($G30&amp;R$5,BASE!$P$2:$Q$916,2,0)</f>
        <v>#N/A</v>
      </c>
      <c r="S30" s="24" t="e">
        <f>VLOOKUP($G30&amp;S$5,BASE!$P$2:$Q$916,2,0)</f>
        <v>#N/A</v>
      </c>
      <c r="T30" s="24" t="e">
        <f>VLOOKUP($G30&amp;T$5,BASE!$P$2:$Q$916,2,0)</f>
        <v>#N/A</v>
      </c>
      <c r="U30" s="24" t="e">
        <f>VLOOKUP($G30&amp;U$5,BASE!$P$2:$Q$916,2,0)</f>
        <v>#N/A</v>
      </c>
      <c r="V30" s="24" t="e">
        <f>VLOOKUP($G30&amp;V$5,BASE!$P$2:$Q$916,2,0)</f>
        <v>#N/A</v>
      </c>
      <c r="W30" s="24" t="e">
        <f>VLOOKUP($G30&amp;W$5,BASE!$P$2:$Q$916,2,0)</f>
        <v>#N/A</v>
      </c>
      <c r="X30" s="24" t="e">
        <f>VLOOKUP($G30&amp;X$5,BASE!$P$2:$Q$916,2,0)</f>
        <v>#N/A</v>
      </c>
      <c r="Y30" s="24" t="e">
        <f>VLOOKUP($G30&amp;Y$5,BASE!$P$2:$Q$916,2,0)</f>
        <v>#N/A</v>
      </c>
      <c r="Z30" s="24" t="e">
        <f>VLOOKUP($G30&amp;Z$5,BASE!$P$2:$Q$916,2,0)</f>
        <v>#N/A</v>
      </c>
      <c r="AA30" s="24" t="e">
        <f>VLOOKUP($G30&amp;AA$5,BASE!$P$2:$Q$916,2,0)</f>
        <v>#N/A</v>
      </c>
      <c r="AB30" s="24" t="e">
        <f>VLOOKUP($G30&amp;AB$5,BASE!$P$2:$Q$916,2,0)</f>
        <v>#N/A</v>
      </c>
      <c r="AC30" s="24" t="e">
        <f>VLOOKUP($G30&amp;AC$5,BASE!$P$2:$Q$916,2,0)</f>
        <v>#N/A</v>
      </c>
      <c r="AD30" s="24" t="e">
        <f>VLOOKUP($G30&amp;AD$5,BASE!$P$2:$Q$916,2,0)</f>
        <v>#N/A</v>
      </c>
      <c r="AE30" s="19" t="e">
        <f t="shared" si="2"/>
        <v>#N/A</v>
      </c>
      <c r="AF30" s="24" t="e">
        <f>VLOOKUP(G30,BASE[[NombresCalificado]:[Nivel]],15,0)</f>
        <v>#N/A</v>
      </c>
      <c r="AG30" s="24" t="e">
        <f ca="1">OFFSET(BASE!V$1,MATCH($G30,BASE!$F$2:$F$916,0),0)</f>
        <v>#N/A</v>
      </c>
      <c r="AH30" s="24" t="e">
        <f ca="1">OFFSET(BASE!$X$1,MATCH($G30,BASE!$F$2:$F$916,0),0)</f>
        <v>#N/A</v>
      </c>
      <c r="AI30" s="24" t="e">
        <f ca="1">OFFSET(BASE!$Z$1,MATCH($G30,BASE!$F$2:$F$916,0),0)</f>
        <v>#N/A</v>
      </c>
      <c r="AJ30" s="24" t="e">
        <f ca="1">OFFSET(BASE!$AB$1,MATCH($G30,BASE!$F$2:$F$916,0),0)</f>
        <v>#N/A</v>
      </c>
      <c r="AK30" s="18"/>
    </row>
    <row r="31" spans="2:37" ht="15.75" x14ac:dyDescent="0.3">
      <c r="B31" s="18" t="str">
        <f>BASE!$D$2</f>
        <v>RIESGO DE FRAUDE</v>
      </c>
      <c r="C31" s="18"/>
      <c r="D31" s="18"/>
      <c r="E31" s="18"/>
      <c r="F31" s="18"/>
      <c r="G31" s="18"/>
      <c r="H31" s="23"/>
      <c r="I31" s="18"/>
      <c r="J31" s="18" t="str">
        <f t="shared" si="3"/>
        <v>AUTOEVALUACIÓN</v>
      </c>
      <c r="K31" s="24" t="e">
        <f>VLOOKUP($G31&amp;K$5,BASE!$P$2:$Q$916,2,0)</f>
        <v>#N/A</v>
      </c>
      <c r="L31" s="24" t="e">
        <f>VLOOKUP($G31&amp;L$5,BASE!$P$2:$Q$916,2,0)</f>
        <v>#N/A</v>
      </c>
      <c r="M31" s="24" t="e">
        <f>VLOOKUP($G31&amp;M$5,BASE!$P$2:$Q$916,2,0)</f>
        <v>#N/A</v>
      </c>
      <c r="N31" s="24" t="e">
        <f>VLOOKUP($G31&amp;N$5,BASE!$P$2:$Q$916,2,0)</f>
        <v>#N/A</v>
      </c>
      <c r="O31" s="24" t="e">
        <f>VLOOKUP($G31&amp;O$5,BASE!$P$2:$Q$916,2,0)</f>
        <v>#N/A</v>
      </c>
      <c r="P31" s="24" t="e">
        <f>VLOOKUP($G31&amp;P$5,BASE!$P$2:$Q$916,2,0)</f>
        <v>#N/A</v>
      </c>
      <c r="Q31" s="24" t="e">
        <f>VLOOKUP($G31&amp;Q$5,BASE!$P$2:$Q$916,2,0)</f>
        <v>#N/A</v>
      </c>
      <c r="R31" s="24" t="e">
        <f>VLOOKUP($G31&amp;R$5,BASE!$P$2:$Q$916,2,0)</f>
        <v>#N/A</v>
      </c>
      <c r="S31" s="24" t="e">
        <f>VLOOKUP($G31&amp;S$5,BASE!$P$2:$Q$916,2,0)</f>
        <v>#N/A</v>
      </c>
      <c r="T31" s="24" t="e">
        <f>VLOOKUP($G31&amp;T$5,BASE!$P$2:$Q$916,2,0)</f>
        <v>#N/A</v>
      </c>
      <c r="U31" s="24" t="e">
        <f>VLOOKUP($G31&amp;U$5,BASE!$P$2:$Q$916,2,0)</f>
        <v>#N/A</v>
      </c>
      <c r="V31" s="24" t="e">
        <f>VLOOKUP($G31&amp;V$5,BASE!$P$2:$Q$916,2,0)</f>
        <v>#N/A</v>
      </c>
      <c r="W31" s="24" t="e">
        <f>VLOOKUP($G31&amp;W$5,BASE!$P$2:$Q$916,2,0)</f>
        <v>#N/A</v>
      </c>
      <c r="X31" s="24" t="e">
        <f>VLOOKUP($G31&amp;X$5,BASE!$P$2:$Q$916,2,0)</f>
        <v>#N/A</v>
      </c>
      <c r="Y31" s="24" t="e">
        <f>VLOOKUP($G31&amp;Y$5,BASE!$P$2:$Q$916,2,0)</f>
        <v>#N/A</v>
      </c>
      <c r="Z31" s="24" t="e">
        <f>VLOOKUP($G31&amp;Z$5,BASE!$P$2:$Q$916,2,0)</f>
        <v>#N/A</v>
      </c>
      <c r="AA31" s="24" t="e">
        <f>VLOOKUP($G31&amp;AA$5,BASE!$P$2:$Q$916,2,0)</f>
        <v>#N/A</v>
      </c>
      <c r="AB31" s="24" t="e">
        <f>VLOOKUP($G31&amp;AB$5,BASE!$P$2:$Q$916,2,0)</f>
        <v>#N/A</v>
      </c>
      <c r="AC31" s="24" t="e">
        <f>VLOOKUP($G31&amp;AC$5,BASE!$P$2:$Q$916,2,0)</f>
        <v>#N/A</v>
      </c>
      <c r="AD31" s="24" t="e">
        <f>VLOOKUP($G31&amp;AD$5,BASE!$P$2:$Q$916,2,0)</f>
        <v>#N/A</v>
      </c>
      <c r="AE31" s="19" t="e">
        <f t="shared" si="2"/>
        <v>#N/A</v>
      </c>
      <c r="AF31" s="24" t="e">
        <f>VLOOKUP(G31,BASE[[NombresCalificado]:[Nivel]],15,0)</f>
        <v>#N/A</v>
      </c>
      <c r="AG31" s="24" t="e">
        <f ca="1">OFFSET(BASE!V$1,MATCH($G31,BASE!$F$2:$F$916,0),0)</f>
        <v>#N/A</v>
      </c>
      <c r="AH31" s="24" t="e">
        <f ca="1">OFFSET(BASE!$X$1,MATCH($G31,BASE!$F$2:$F$916,0),0)</f>
        <v>#N/A</v>
      </c>
      <c r="AI31" s="24" t="e">
        <f ca="1">OFFSET(BASE!$Z$1,MATCH($G31,BASE!$F$2:$F$916,0),0)</f>
        <v>#N/A</v>
      </c>
      <c r="AJ31" s="24" t="e">
        <f ca="1">OFFSET(BASE!$AB$1,MATCH($G31,BASE!$F$2:$F$916,0),0)</f>
        <v>#N/A</v>
      </c>
      <c r="AK31" s="18"/>
    </row>
    <row r="32" spans="2:37" ht="15.75" x14ac:dyDescent="0.3">
      <c r="B32" s="18" t="str">
        <f>BASE!$D$2</f>
        <v>RIESGO DE FRAUDE</v>
      </c>
      <c r="C32" s="18"/>
      <c r="D32" s="18"/>
      <c r="E32" s="18"/>
      <c r="F32" s="18"/>
      <c r="G32" s="18"/>
      <c r="H32" s="23"/>
      <c r="I32" s="18"/>
      <c r="J32" s="18" t="str">
        <f t="shared" si="3"/>
        <v>AUTOEVALUACIÓN</v>
      </c>
      <c r="K32" s="24" t="e">
        <f>VLOOKUP($G32&amp;K$5,BASE!$P$2:$Q$916,2,0)</f>
        <v>#N/A</v>
      </c>
      <c r="L32" s="24" t="e">
        <f>VLOOKUP($G32&amp;L$5,BASE!$P$2:$Q$916,2,0)</f>
        <v>#N/A</v>
      </c>
      <c r="M32" s="24" t="e">
        <f>VLOOKUP($G32&amp;M$5,BASE!$P$2:$Q$916,2,0)</f>
        <v>#N/A</v>
      </c>
      <c r="N32" s="24" t="e">
        <f>VLOOKUP($G32&amp;N$5,BASE!$P$2:$Q$916,2,0)</f>
        <v>#N/A</v>
      </c>
      <c r="O32" s="24" t="e">
        <f>VLOOKUP($G32&amp;O$5,BASE!$P$2:$Q$916,2,0)</f>
        <v>#N/A</v>
      </c>
      <c r="P32" s="24" t="e">
        <f>VLOOKUP($G32&amp;P$5,BASE!$P$2:$Q$916,2,0)</f>
        <v>#N/A</v>
      </c>
      <c r="Q32" s="24" t="e">
        <f>VLOOKUP($G32&amp;Q$5,BASE!$P$2:$Q$916,2,0)</f>
        <v>#N/A</v>
      </c>
      <c r="R32" s="24" t="e">
        <f>VLOOKUP($G32&amp;R$5,BASE!$P$2:$Q$916,2,0)</f>
        <v>#N/A</v>
      </c>
      <c r="S32" s="24" t="e">
        <f>VLOOKUP($G32&amp;S$5,BASE!$P$2:$Q$916,2,0)</f>
        <v>#N/A</v>
      </c>
      <c r="T32" s="24" t="e">
        <f>VLOOKUP($G32&amp;T$5,BASE!$P$2:$Q$916,2,0)</f>
        <v>#N/A</v>
      </c>
      <c r="U32" s="24" t="e">
        <f>VLOOKUP($G32&amp;U$5,BASE!$P$2:$Q$916,2,0)</f>
        <v>#N/A</v>
      </c>
      <c r="V32" s="24" t="e">
        <f>VLOOKUP($G32&amp;V$5,BASE!$P$2:$Q$916,2,0)</f>
        <v>#N/A</v>
      </c>
      <c r="W32" s="24" t="e">
        <f>VLOOKUP($G32&amp;W$5,BASE!$P$2:$Q$916,2,0)</f>
        <v>#N/A</v>
      </c>
      <c r="X32" s="24" t="e">
        <f>VLOOKUP($G32&amp;X$5,BASE!$P$2:$Q$916,2,0)</f>
        <v>#N/A</v>
      </c>
      <c r="Y32" s="24" t="e">
        <f>VLOOKUP($G32&amp;Y$5,BASE!$P$2:$Q$916,2,0)</f>
        <v>#N/A</v>
      </c>
      <c r="Z32" s="24" t="e">
        <f>VLOOKUP($G32&amp;Z$5,BASE!$P$2:$Q$916,2,0)</f>
        <v>#N/A</v>
      </c>
      <c r="AA32" s="24" t="e">
        <f>VLOOKUP($G32&amp;AA$5,BASE!$P$2:$Q$916,2,0)</f>
        <v>#N/A</v>
      </c>
      <c r="AB32" s="24" t="e">
        <f>VLOOKUP($G32&amp;AB$5,BASE!$P$2:$Q$916,2,0)</f>
        <v>#N/A</v>
      </c>
      <c r="AC32" s="24" t="e">
        <f>VLOOKUP($G32&amp;AC$5,BASE!$P$2:$Q$916,2,0)</f>
        <v>#N/A</v>
      </c>
      <c r="AD32" s="24" t="e">
        <f>VLOOKUP($G32&amp;AD$5,BASE!$P$2:$Q$916,2,0)</f>
        <v>#N/A</v>
      </c>
      <c r="AE32" s="19" t="e">
        <f t="shared" si="2"/>
        <v>#N/A</v>
      </c>
      <c r="AF32" s="24" t="e">
        <f>VLOOKUP(G32,BASE[[NombresCalificado]:[Nivel]],15,0)</f>
        <v>#N/A</v>
      </c>
      <c r="AG32" s="24" t="e">
        <f ca="1">OFFSET(BASE!V$1,MATCH($G32,BASE!$F$2:$F$916,0),0)</f>
        <v>#N/A</v>
      </c>
      <c r="AH32" s="24" t="e">
        <f ca="1">OFFSET(BASE!$X$1,MATCH($G32,BASE!$F$2:$F$916,0),0)</f>
        <v>#N/A</v>
      </c>
      <c r="AI32" s="24" t="e">
        <f ca="1">OFFSET(BASE!$Z$1,MATCH($G32,BASE!$F$2:$F$916,0),0)</f>
        <v>#N/A</v>
      </c>
      <c r="AJ32" s="24" t="e">
        <f ca="1">OFFSET(BASE!$AB$1,MATCH($G32,BASE!$F$2:$F$916,0),0)</f>
        <v>#N/A</v>
      </c>
      <c r="AK32" s="18"/>
    </row>
    <row r="33" spans="2:37" ht="15.75" x14ac:dyDescent="0.3">
      <c r="B33" s="18" t="str">
        <f>BASE!$D$2</f>
        <v>RIESGO DE FRAUDE</v>
      </c>
      <c r="C33" s="18"/>
      <c r="D33" s="18"/>
      <c r="E33" s="18"/>
      <c r="F33" s="18"/>
      <c r="G33" s="18"/>
      <c r="H33" s="23"/>
      <c r="I33" s="18"/>
      <c r="J33" s="18" t="str">
        <f t="shared" si="3"/>
        <v>AUTOEVALUACIÓN</v>
      </c>
      <c r="K33" s="24" t="e">
        <f>VLOOKUP($G33&amp;K$5,BASE!$P$2:$Q$916,2,0)</f>
        <v>#N/A</v>
      </c>
      <c r="L33" s="24" t="e">
        <f>VLOOKUP($G33&amp;L$5,BASE!$P$2:$Q$916,2,0)</f>
        <v>#N/A</v>
      </c>
      <c r="M33" s="24" t="e">
        <f>VLOOKUP($G33&amp;M$5,BASE!$P$2:$Q$916,2,0)</f>
        <v>#N/A</v>
      </c>
      <c r="N33" s="24" t="e">
        <f>VLOOKUP($G33&amp;N$5,BASE!$P$2:$Q$916,2,0)</f>
        <v>#N/A</v>
      </c>
      <c r="O33" s="24" t="e">
        <f>VLOOKUP($G33&amp;O$5,BASE!$P$2:$Q$916,2,0)</f>
        <v>#N/A</v>
      </c>
      <c r="P33" s="24" t="e">
        <f>VLOOKUP($G33&amp;P$5,BASE!$P$2:$Q$916,2,0)</f>
        <v>#N/A</v>
      </c>
      <c r="Q33" s="24" t="e">
        <f>VLOOKUP($G33&amp;Q$5,BASE!$P$2:$Q$916,2,0)</f>
        <v>#N/A</v>
      </c>
      <c r="R33" s="24" t="e">
        <f>VLOOKUP($G33&amp;R$5,BASE!$P$2:$Q$916,2,0)</f>
        <v>#N/A</v>
      </c>
      <c r="S33" s="24" t="e">
        <f>VLOOKUP($G33&amp;S$5,BASE!$P$2:$Q$916,2,0)</f>
        <v>#N/A</v>
      </c>
      <c r="T33" s="24" t="e">
        <f>VLOOKUP($G33&amp;T$5,BASE!$P$2:$Q$916,2,0)</f>
        <v>#N/A</v>
      </c>
      <c r="U33" s="24" t="e">
        <f>VLOOKUP($G33&amp;U$5,BASE!$P$2:$Q$916,2,0)</f>
        <v>#N/A</v>
      </c>
      <c r="V33" s="24" t="e">
        <f>VLOOKUP($G33&amp;V$5,BASE!$P$2:$Q$916,2,0)</f>
        <v>#N/A</v>
      </c>
      <c r="W33" s="24" t="e">
        <f>VLOOKUP($G33&amp;W$5,BASE!$P$2:$Q$916,2,0)</f>
        <v>#N/A</v>
      </c>
      <c r="X33" s="24" t="e">
        <f>VLOOKUP($G33&amp;X$5,BASE!$P$2:$Q$916,2,0)</f>
        <v>#N/A</v>
      </c>
      <c r="Y33" s="24" t="e">
        <f>VLOOKUP($G33&amp;Y$5,BASE!$P$2:$Q$916,2,0)</f>
        <v>#N/A</v>
      </c>
      <c r="Z33" s="24" t="e">
        <f>VLOOKUP($G33&amp;Z$5,BASE!$P$2:$Q$916,2,0)</f>
        <v>#N/A</v>
      </c>
      <c r="AA33" s="24" t="e">
        <f>VLOOKUP($G33&amp;AA$5,BASE!$P$2:$Q$916,2,0)</f>
        <v>#N/A</v>
      </c>
      <c r="AB33" s="24" t="e">
        <f>VLOOKUP($G33&amp;AB$5,BASE!$P$2:$Q$916,2,0)</f>
        <v>#N/A</v>
      </c>
      <c r="AC33" s="24" t="e">
        <f>VLOOKUP($G33&amp;AC$5,BASE!$P$2:$Q$916,2,0)</f>
        <v>#N/A</v>
      </c>
      <c r="AD33" s="24" t="e">
        <f>VLOOKUP($G33&amp;AD$5,BASE!$P$2:$Q$916,2,0)</f>
        <v>#N/A</v>
      </c>
      <c r="AE33" s="19" t="e">
        <f t="shared" si="2"/>
        <v>#N/A</v>
      </c>
      <c r="AF33" s="24" t="e">
        <f>VLOOKUP(G33,BASE[[NombresCalificado]:[Nivel]],15,0)</f>
        <v>#N/A</v>
      </c>
      <c r="AG33" s="24" t="e">
        <f ca="1">OFFSET(BASE!V$1,MATCH($G33,BASE!$F$2:$F$916,0),0)</f>
        <v>#N/A</v>
      </c>
      <c r="AH33" s="24" t="e">
        <f ca="1">OFFSET(BASE!$X$1,MATCH($G33,BASE!$F$2:$F$916,0),0)</f>
        <v>#N/A</v>
      </c>
      <c r="AI33" s="24" t="e">
        <f ca="1">OFFSET(BASE!$Z$1,MATCH($G33,BASE!$F$2:$F$916,0),0)</f>
        <v>#N/A</v>
      </c>
      <c r="AJ33" s="24" t="e">
        <f ca="1">OFFSET(BASE!$AB$1,MATCH($G33,BASE!$F$2:$F$916,0),0)</f>
        <v>#N/A</v>
      </c>
      <c r="AK33" s="18"/>
    </row>
    <row r="34" spans="2:37" ht="15.75" x14ac:dyDescent="0.3">
      <c r="B34" s="18" t="str">
        <f>BASE!$D$2</f>
        <v>RIESGO DE FRAUDE</v>
      </c>
      <c r="C34" s="18"/>
      <c r="D34" s="18"/>
      <c r="E34" s="18"/>
      <c r="F34" s="18"/>
      <c r="G34" s="18"/>
      <c r="H34" s="23"/>
      <c r="I34" s="18"/>
      <c r="J34" s="18" t="str">
        <f t="shared" si="3"/>
        <v>AUTOEVALUACIÓN</v>
      </c>
      <c r="K34" s="24" t="e">
        <f>VLOOKUP($G34&amp;K$5,BASE!$P$2:$Q$916,2,0)</f>
        <v>#N/A</v>
      </c>
      <c r="L34" s="24" t="e">
        <f>VLOOKUP($G34&amp;L$5,BASE!$P$2:$Q$916,2,0)</f>
        <v>#N/A</v>
      </c>
      <c r="M34" s="24" t="e">
        <f>VLOOKUP($G34&amp;M$5,BASE!$P$2:$Q$916,2,0)</f>
        <v>#N/A</v>
      </c>
      <c r="N34" s="24" t="e">
        <f>VLOOKUP($G34&amp;N$5,BASE!$P$2:$Q$916,2,0)</f>
        <v>#N/A</v>
      </c>
      <c r="O34" s="24" t="e">
        <f>VLOOKUP($G34&amp;O$5,BASE!$P$2:$Q$916,2,0)</f>
        <v>#N/A</v>
      </c>
      <c r="P34" s="24" t="e">
        <f>VLOOKUP($G34&amp;P$5,BASE!$P$2:$Q$916,2,0)</f>
        <v>#N/A</v>
      </c>
      <c r="Q34" s="24" t="e">
        <f>VLOOKUP($G34&amp;Q$5,BASE!$P$2:$Q$916,2,0)</f>
        <v>#N/A</v>
      </c>
      <c r="R34" s="24" t="e">
        <f>VLOOKUP($G34&amp;R$5,BASE!$P$2:$Q$916,2,0)</f>
        <v>#N/A</v>
      </c>
      <c r="S34" s="24" t="e">
        <f>VLOOKUP($G34&amp;S$5,BASE!$P$2:$Q$916,2,0)</f>
        <v>#N/A</v>
      </c>
      <c r="T34" s="24" t="e">
        <f>VLOOKUP($G34&amp;T$5,BASE!$P$2:$Q$916,2,0)</f>
        <v>#N/A</v>
      </c>
      <c r="U34" s="24" t="e">
        <f>VLOOKUP($G34&amp;U$5,BASE!$P$2:$Q$916,2,0)</f>
        <v>#N/A</v>
      </c>
      <c r="V34" s="24" t="e">
        <f>VLOOKUP($G34&amp;V$5,BASE!$P$2:$Q$916,2,0)</f>
        <v>#N/A</v>
      </c>
      <c r="W34" s="24" t="e">
        <f>VLOOKUP($G34&amp;W$5,BASE!$P$2:$Q$916,2,0)</f>
        <v>#N/A</v>
      </c>
      <c r="X34" s="24" t="e">
        <f>VLOOKUP($G34&amp;X$5,BASE!$P$2:$Q$916,2,0)</f>
        <v>#N/A</v>
      </c>
      <c r="Y34" s="24" t="e">
        <f>VLOOKUP($G34&amp;Y$5,BASE!$P$2:$Q$916,2,0)</f>
        <v>#N/A</v>
      </c>
      <c r="Z34" s="24" t="e">
        <f>VLOOKUP($G34&amp;Z$5,BASE!$P$2:$Q$916,2,0)</f>
        <v>#N/A</v>
      </c>
      <c r="AA34" s="24" t="e">
        <f>VLOOKUP($G34&amp;AA$5,BASE!$P$2:$Q$916,2,0)</f>
        <v>#N/A</v>
      </c>
      <c r="AB34" s="24" t="e">
        <f>VLOOKUP($G34&amp;AB$5,BASE!$P$2:$Q$916,2,0)</f>
        <v>#N/A</v>
      </c>
      <c r="AC34" s="24" t="e">
        <f>VLOOKUP($G34&amp;AC$5,BASE!$P$2:$Q$916,2,0)</f>
        <v>#N/A</v>
      </c>
      <c r="AD34" s="24" t="e">
        <f>VLOOKUP($G34&amp;AD$5,BASE!$P$2:$Q$916,2,0)</f>
        <v>#N/A</v>
      </c>
      <c r="AE34" s="19" t="e">
        <f t="shared" si="2"/>
        <v>#N/A</v>
      </c>
      <c r="AF34" s="24" t="e">
        <f>VLOOKUP(G34,BASE[[NombresCalificado]:[Nivel]],15,0)</f>
        <v>#N/A</v>
      </c>
      <c r="AG34" s="24" t="e">
        <f ca="1">OFFSET(BASE!V$1,MATCH($G34,BASE!$F$2:$F$916,0),0)</f>
        <v>#N/A</v>
      </c>
      <c r="AH34" s="24" t="e">
        <f ca="1">OFFSET(BASE!$X$1,MATCH($G34,BASE!$F$2:$F$916,0),0)</f>
        <v>#N/A</v>
      </c>
      <c r="AI34" s="24" t="e">
        <f ca="1">OFFSET(BASE!$Z$1,MATCH($G34,BASE!$F$2:$F$916,0),0)</f>
        <v>#N/A</v>
      </c>
      <c r="AJ34" s="24" t="e">
        <f ca="1">OFFSET(BASE!$AB$1,MATCH($G34,BASE!$F$2:$F$916,0),0)</f>
        <v>#N/A</v>
      </c>
      <c r="AK34" s="18"/>
    </row>
    <row r="35" spans="2:37" ht="15.75" x14ac:dyDescent="0.3">
      <c r="B35" s="18" t="str">
        <f>BASE!$D$2</f>
        <v>RIESGO DE FRAUDE</v>
      </c>
      <c r="C35" s="18"/>
      <c r="D35" s="18"/>
      <c r="E35" s="18"/>
      <c r="F35" s="18"/>
      <c r="G35" s="18"/>
      <c r="H35" s="23"/>
      <c r="I35" s="18"/>
      <c r="J35" s="18" t="str">
        <f t="shared" si="3"/>
        <v>AUTOEVALUACIÓN</v>
      </c>
      <c r="K35" s="24" t="e">
        <f>VLOOKUP($G35&amp;K$5,BASE!$P$2:$Q$916,2,0)</f>
        <v>#N/A</v>
      </c>
      <c r="L35" s="24" t="e">
        <f>VLOOKUP($G35&amp;L$5,BASE!$P$2:$Q$916,2,0)</f>
        <v>#N/A</v>
      </c>
      <c r="M35" s="24" t="e">
        <f>VLOOKUP($G35&amp;M$5,BASE!$P$2:$Q$916,2,0)</f>
        <v>#N/A</v>
      </c>
      <c r="N35" s="24" t="e">
        <f>VLOOKUP($G35&amp;N$5,BASE!$P$2:$Q$916,2,0)</f>
        <v>#N/A</v>
      </c>
      <c r="O35" s="24" t="e">
        <f>VLOOKUP($G35&amp;O$5,BASE!$P$2:$Q$916,2,0)</f>
        <v>#N/A</v>
      </c>
      <c r="P35" s="24" t="e">
        <f>VLOOKUP($G35&amp;P$5,BASE!$P$2:$Q$916,2,0)</f>
        <v>#N/A</v>
      </c>
      <c r="Q35" s="24" t="e">
        <f>VLOOKUP($G35&amp;Q$5,BASE!$P$2:$Q$916,2,0)</f>
        <v>#N/A</v>
      </c>
      <c r="R35" s="24" t="e">
        <f>VLOOKUP($G35&amp;R$5,BASE!$P$2:$Q$916,2,0)</f>
        <v>#N/A</v>
      </c>
      <c r="S35" s="24" t="e">
        <f>VLOOKUP($G35&amp;S$5,BASE!$P$2:$Q$916,2,0)</f>
        <v>#N/A</v>
      </c>
      <c r="T35" s="24" t="e">
        <f>VLOOKUP($G35&amp;T$5,BASE!$P$2:$Q$916,2,0)</f>
        <v>#N/A</v>
      </c>
      <c r="U35" s="24" t="e">
        <f>VLOOKUP($G35&amp;U$5,BASE!$P$2:$Q$916,2,0)</f>
        <v>#N/A</v>
      </c>
      <c r="V35" s="24" t="e">
        <f>VLOOKUP($G35&amp;V$5,BASE!$P$2:$Q$916,2,0)</f>
        <v>#N/A</v>
      </c>
      <c r="W35" s="24" t="e">
        <f>VLOOKUP($G35&amp;W$5,BASE!$P$2:$Q$916,2,0)</f>
        <v>#N/A</v>
      </c>
      <c r="X35" s="24" t="e">
        <f>VLOOKUP($G35&amp;X$5,BASE!$P$2:$Q$916,2,0)</f>
        <v>#N/A</v>
      </c>
      <c r="Y35" s="24" t="e">
        <f>VLOOKUP($G35&amp;Y$5,BASE!$P$2:$Q$916,2,0)</f>
        <v>#N/A</v>
      </c>
      <c r="Z35" s="24" t="e">
        <f>VLOOKUP($G35&amp;Z$5,BASE!$P$2:$Q$916,2,0)</f>
        <v>#N/A</v>
      </c>
      <c r="AA35" s="24" t="e">
        <f>VLOOKUP($G35&amp;AA$5,BASE!$P$2:$Q$916,2,0)</f>
        <v>#N/A</v>
      </c>
      <c r="AB35" s="24" t="e">
        <f>VLOOKUP($G35&amp;AB$5,BASE!$P$2:$Q$916,2,0)</f>
        <v>#N/A</v>
      </c>
      <c r="AC35" s="24" t="e">
        <f>VLOOKUP($G35&amp;AC$5,BASE!$P$2:$Q$916,2,0)</f>
        <v>#N/A</v>
      </c>
      <c r="AD35" s="24" t="e">
        <f>VLOOKUP($G35&amp;AD$5,BASE!$P$2:$Q$916,2,0)</f>
        <v>#N/A</v>
      </c>
      <c r="AE35" s="19" t="e">
        <f t="shared" si="2"/>
        <v>#N/A</v>
      </c>
      <c r="AF35" s="24" t="e">
        <f>VLOOKUP(G35,BASE[[NombresCalificado]:[Nivel]],15,0)</f>
        <v>#N/A</v>
      </c>
      <c r="AG35" s="24" t="e">
        <f ca="1">OFFSET(BASE!V$1,MATCH($G35,BASE!$F$2:$F$916,0),0)</f>
        <v>#N/A</v>
      </c>
      <c r="AH35" s="24" t="e">
        <f ca="1">OFFSET(BASE!$X$1,MATCH($G35,BASE!$F$2:$F$916,0),0)</f>
        <v>#N/A</v>
      </c>
      <c r="AI35" s="24" t="e">
        <f ca="1">OFFSET(BASE!$Z$1,MATCH($G35,BASE!$F$2:$F$916,0),0)</f>
        <v>#N/A</v>
      </c>
      <c r="AJ35" s="24" t="e">
        <f ca="1">OFFSET(BASE!$AB$1,MATCH($G35,BASE!$F$2:$F$916,0),0)</f>
        <v>#N/A</v>
      </c>
      <c r="AK35" s="18"/>
    </row>
    <row r="36" spans="2:37" ht="15.75" x14ac:dyDescent="0.3">
      <c r="B36" s="18" t="str">
        <f>BASE!$D$2</f>
        <v>RIESGO DE FRAUDE</v>
      </c>
      <c r="C36" s="18"/>
      <c r="D36" s="18"/>
      <c r="E36" s="18"/>
      <c r="F36" s="18"/>
      <c r="G36" s="18"/>
      <c r="H36" s="23"/>
      <c r="I36" s="18"/>
      <c r="J36" s="18" t="str">
        <f t="shared" si="3"/>
        <v>AUTOEVALUACIÓN</v>
      </c>
      <c r="K36" s="24" t="e">
        <f>VLOOKUP($G36&amp;K$5,BASE!$P$2:$Q$916,2,0)</f>
        <v>#N/A</v>
      </c>
      <c r="L36" s="24" t="e">
        <f>VLOOKUP($G36&amp;L$5,BASE!$P$2:$Q$916,2,0)</f>
        <v>#N/A</v>
      </c>
      <c r="M36" s="24" t="e">
        <f>VLOOKUP($G36&amp;M$5,BASE!$P$2:$Q$916,2,0)</f>
        <v>#N/A</v>
      </c>
      <c r="N36" s="24" t="e">
        <f>VLOOKUP($G36&amp;N$5,BASE!$P$2:$Q$916,2,0)</f>
        <v>#N/A</v>
      </c>
      <c r="O36" s="24" t="e">
        <f>VLOOKUP($G36&amp;O$5,BASE!$P$2:$Q$916,2,0)</f>
        <v>#N/A</v>
      </c>
      <c r="P36" s="24" t="e">
        <f>VLOOKUP($G36&amp;P$5,BASE!$P$2:$Q$916,2,0)</f>
        <v>#N/A</v>
      </c>
      <c r="Q36" s="24" t="e">
        <f>VLOOKUP($G36&amp;Q$5,BASE!$P$2:$Q$916,2,0)</f>
        <v>#N/A</v>
      </c>
      <c r="R36" s="24" t="e">
        <f>VLOOKUP($G36&amp;R$5,BASE!$P$2:$Q$916,2,0)</f>
        <v>#N/A</v>
      </c>
      <c r="S36" s="24" t="e">
        <f>VLOOKUP($G36&amp;S$5,BASE!$P$2:$Q$916,2,0)</f>
        <v>#N/A</v>
      </c>
      <c r="T36" s="24" t="e">
        <f>VLOOKUP($G36&amp;T$5,BASE!$P$2:$Q$916,2,0)</f>
        <v>#N/A</v>
      </c>
      <c r="U36" s="24" t="e">
        <f>VLOOKUP($G36&amp;U$5,BASE!$P$2:$Q$916,2,0)</f>
        <v>#N/A</v>
      </c>
      <c r="V36" s="24" t="e">
        <f>VLOOKUP($G36&amp;V$5,BASE!$P$2:$Q$916,2,0)</f>
        <v>#N/A</v>
      </c>
      <c r="W36" s="24" t="e">
        <f>VLOOKUP($G36&amp;W$5,BASE!$P$2:$Q$916,2,0)</f>
        <v>#N/A</v>
      </c>
      <c r="X36" s="24" t="e">
        <f>VLOOKUP($G36&amp;X$5,BASE!$P$2:$Q$916,2,0)</f>
        <v>#N/A</v>
      </c>
      <c r="Y36" s="24" t="e">
        <f>VLOOKUP($G36&amp;Y$5,BASE!$P$2:$Q$916,2,0)</f>
        <v>#N/A</v>
      </c>
      <c r="Z36" s="24" t="e">
        <f>VLOOKUP($G36&amp;Z$5,BASE!$P$2:$Q$916,2,0)</f>
        <v>#N/A</v>
      </c>
      <c r="AA36" s="24" t="e">
        <f>VLOOKUP($G36&amp;AA$5,BASE!$P$2:$Q$916,2,0)</f>
        <v>#N/A</v>
      </c>
      <c r="AB36" s="24" t="e">
        <f>VLOOKUP($G36&amp;AB$5,BASE!$P$2:$Q$916,2,0)</f>
        <v>#N/A</v>
      </c>
      <c r="AC36" s="24" t="e">
        <f>VLOOKUP($G36&amp;AC$5,BASE!$P$2:$Q$916,2,0)</f>
        <v>#N/A</v>
      </c>
      <c r="AD36" s="24" t="e">
        <f>VLOOKUP($G36&amp;AD$5,BASE!$P$2:$Q$916,2,0)</f>
        <v>#N/A</v>
      </c>
      <c r="AE36" s="19" t="e">
        <f t="shared" si="2"/>
        <v>#N/A</v>
      </c>
      <c r="AF36" s="24" t="e">
        <f>VLOOKUP(G36,BASE[[NombresCalificado]:[Nivel]],15,0)</f>
        <v>#N/A</v>
      </c>
      <c r="AG36" s="24" t="e">
        <f ca="1">OFFSET(BASE!V$1,MATCH($G36,BASE!$F$2:$F$916,0),0)</f>
        <v>#N/A</v>
      </c>
      <c r="AH36" s="24" t="e">
        <f ca="1">OFFSET(BASE!$X$1,MATCH($G36,BASE!$F$2:$F$916,0),0)</f>
        <v>#N/A</v>
      </c>
      <c r="AI36" s="24" t="e">
        <f ca="1">OFFSET(BASE!$Z$1,MATCH($G36,BASE!$F$2:$F$916,0),0)</f>
        <v>#N/A</v>
      </c>
      <c r="AJ36" s="24" t="e">
        <f ca="1">OFFSET(BASE!$AB$1,MATCH($G36,BASE!$F$2:$F$916,0),0)</f>
        <v>#N/A</v>
      </c>
      <c r="AK36" s="18"/>
    </row>
    <row r="37" spans="2:37" ht="15.75" x14ac:dyDescent="0.3">
      <c r="B37" s="18" t="str">
        <f>BASE!$D$2</f>
        <v>RIESGO DE FRAUDE</v>
      </c>
      <c r="C37" s="18"/>
      <c r="D37" s="18"/>
      <c r="E37" s="18"/>
      <c r="F37" s="18"/>
      <c r="G37" s="18"/>
      <c r="H37" s="23"/>
      <c r="I37" s="18"/>
      <c r="J37" s="18" t="str">
        <f t="shared" si="3"/>
        <v>AUTOEVALUACIÓN</v>
      </c>
      <c r="K37" s="24" t="e">
        <f>VLOOKUP($G37&amp;K$5,BASE!$P$2:$Q$916,2,0)</f>
        <v>#N/A</v>
      </c>
      <c r="L37" s="24" t="e">
        <f>VLOOKUP($G37&amp;L$5,BASE!$P$2:$Q$916,2,0)</f>
        <v>#N/A</v>
      </c>
      <c r="M37" s="24" t="e">
        <f>VLOOKUP($G37&amp;M$5,BASE!$P$2:$Q$916,2,0)</f>
        <v>#N/A</v>
      </c>
      <c r="N37" s="24" t="e">
        <f>VLOOKUP($G37&amp;N$5,BASE!$P$2:$Q$916,2,0)</f>
        <v>#N/A</v>
      </c>
      <c r="O37" s="24" t="e">
        <f>VLOOKUP($G37&amp;O$5,BASE!$P$2:$Q$916,2,0)</f>
        <v>#N/A</v>
      </c>
      <c r="P37" s="24" t="e">
        <f>VLOOKUP($G37&amp;P$5,BASE!$P$2:$Q$916,2,0)</f>
        <v>#N/A</v>
      </c>
      <c r="Q37" s="24" t="e">
        <f>VLOOKUP($G37&amp;Q$5,BASE!$P$2:$Q$916,2,0)</f>
        <v>#N/A</v>
      </c>
      <c r="R37" s="24" t="e">
        <f>VLOOKUP($G37&amp;R$5,BASE!$P$2:$Q$916,2,0)</f>
        <v>#N/A</v>
      </c>
      <c r="S37" s="24" t="e">
        <f>VLOOKUP($G37&amp;S$5,BASE!$P$2:$Q$916,2,0)</f>
        <v>#N/A</v>
      </c>
      <c r="T37" s="24" t="e">
        <f>VLOOKUP($G37&amp;T$5,BASE!$P$2:$Q$916,2,0)</f>
        <v>#N/A</v>
      </c>
      <c r="U37" s="24" t="e">
        <f>VLOOKUP($G37&amp;U$5,BASE!$P$2:$Q$916,2,0)</f>
        <v>#N/A</v>
      </c>
      <c r="V37" s="24" t="e">
        <f>VLOOKUP($G37&amp;V$5,BASE!$P$2:$Q$916,2,0)</f>
        <v>#N/A</v>
      </c>
      <c r="W37" s="24" t="e">
        <f>VLOOKUP($G37&amp;W$5,BASE!$P$2:$Q$916,2,0)</f>
        <v>#N/A</v>
      </c>
      <c r="X37" s="24" t="e">
        <f>VLOOKUP($G37&amp;X$5,BASE!$P$2:$Q$916,2,0)</f>
        <v>#N/A</v>
      </c>
      <c r="Y37" s="24" t="e">
        <f>VLOOKUP($G37&amp;Y$5,BASE!$P$2:$Q$916,2,0)</f>
        <v>#N/A</v>
      </c>
      <c r="Z37" s="24" t="e">
        <f>VLOOKUP($G37&amp;Z$5,BASE!$P$2:$Q$916,2,0)</f>
        <v>#N/A</v>
      </c>
      <c r="AA37" s="24" t="e">
        <f>VLOOKUP($G37&amp;AA$5,BASE!$P$2:$Q$916,2,0)</f>
        <v>#N/A</v>
      </c>
      <c r="AB37" s="24" t="e">
        <f>VLOOKUP($G37&amp;AB$5,BASE!$P$2:$Q$916,2,0)</f>
        <v>#N/A</v>
      </c>
      <c r="AC37" s="24" t="e">
        <f>VLOOKUP($G37&amp;AC$5,BASE!$P$2:$Q$916,2,0)</f>
        <v>#N/A</v>
      </c>
      <c r="AD37" s="24" t="e">
        <f>VLOOKUP($G37&amp;AD$5,BASE!$P$2:$Q$916,2,0)</f>
        <v>#N/A</v>
      </c>
      <c r="AE37" s="19" t="e">
        <f t="shared" si="2"/>
        <v>#N/A</v>
      </c>
      <c r="AF37" s="24" t="e">
        <f>VLOOKUP(G37,BASE[[NombresCalificado]:[Nivel]],15,0)</f>
        <v>#N/A</v>
      </c>
      <c r="AG37" s="24" t="e">
        <f ca="1">OFFSET(BASE!V$1,MATCH($G37,BASE!$F$2:$F$916,0),0)</f>
        <v>#N/A</v>
      </c>
      <c r="AH37" s="24" t="e">
        <f ca="1">OFFSET(BASE!$X$1,MATCH($G37,BASE!$F$2:$F$916,0),0)</f>
        <v>#N/A</v>
      </c>
      <c r="AI37" s="24" t="e">
        <f ca="1">OFFSET(BASE!$Z$1,MATCH($G37,BASE!$F$2:$F$916,0),0)</f>
        <v>#N/A</v>
      </c>
      <c r="AJ37" s="24" t="e">
        <f ca="1">OFFSET(BASE!$AB$1,MATCH($G37,BASE!$F$2:$F$916,0),0)</f>
        <v>#N/A</v>
      </c>
      <c r="AK37" s="18"/>
    </row>
    <row r="38" spans="2:37" ht="15.75" x14ac:dyDescent="0.3">
      <c r="B38" s="18" t="str">
        <f>BASE!$D$2</f>
        <v>RIESGO DE FRAUDE</v>
      </c>
      <c r="C38" s="18"/>
      <c r="D38" s="18"/>
      <c r="E38" s="18"/>
      <c r="F38" s="18"/>
      <c r="G38" s="18"/>
      <c r="H38" s="23"/>
      <c r="I38" s="18"/>
      <c r="J38" s="18" t="str">
        <f t="shared" si="3"/>
        <v>AUTOEVALUACIÓN</v>
      </c>
      <c r="K38" s="24" t="e">
        <f>VLOOKUP($G38&amp;K$5,BASE!$P$2:$Q$916,2,0)</f>
        <v>#N/A</v>
      </c>
      <c r="L38" s="24" t="e">
        <f>VLOOKUP($G38&amp;L$5,BASE!$P$2:$Q$916,2,0)</f>
        <v>#N/A</v>
      </c>
      <c r="M38" s="24" t="e">
        <f>VLOOKUP($G38&amp;M$5,BASE!$P$2:$Q$916,2,0)</f>
        <v>#N/A</v>
      </c>
      <c r="N38" s="24" t="e">
        <f>VLOOKUP($G38&amp;N$5,BASE!$P$2:$Q$916,2,0)</f>
        <v>#N/A</v>
      </c>
      <c r="O38" s="24" t="e">
        <f>VLOOKUP($G38&amp;O$5,BASE!$P$2:$Q$916,2,0)</f>
        <v>#N/A</v>
      </c>
      <c r="P38" s="24" t="e">
        <f>VLOOKUP($G38&amp;P$5,BASE!$P$2:$Q$916,2,0)</f>
        <v>#N/A</v>
      </c>
      <c r="Q38" s="24" t="e">
        <f>VLOOKUP($G38&amp;Q$5,BASE!$P$2:$Q$916,2,0)</f>
        <v>#N/A</v>
      </c>
      <c r="R38" s="24" t="e">
        <f>VLOOKUP($G38&amp;R$5,BASE!$P$2:$Q$916,2,0)</f>
        <v>#N/A</v>
      </c>
      <c r="S38" s="24" t="e">
        <f>VLOOKUP($G38&amp;S$5,BASE!$P$2:$Q$916,2,0)</f>
        <v>#N/A</v>
      </c>
      <c r="T38" s="24" t="e">
        <f>VLOOKUP($G38&amp;T$5,BASE!$P$2:$Q$916,2,0)</f>
        <v>#N/A</v>
      </c>
      <c r="U38" s="24" t="e">
        <f>VLOOKUP($G38&amp;U$5,BASE!$P$2:$Q$916,2,0)</f>
        <v>#N/A</v>
      </c>
      <c r="V38" s="24" t="e">
        <f>VLOOKUP($G38&amp;V$5,BASE!$P$2:$Q$916,2,0)</f>
        <v>#N/A</v>
      </c>
      <c r="W38" s="24" t="e">
        <f>VLOOKUP($G38&amp;W$5,BASE!$P$2:$Q$916,2,0)</f>
        <v>#N/A</v>
      </c>
      <c r="X38" s="24" t="e">
        <f>VLOOKUP($G38&amp;X$5,BASE!$P$2:$Q$916,2,0)</f>
        <v>#N/A</v>
      </c>
      <c r="Y38" s="24" t="e">
        <f>VLOOKUP($G38&amp;Y$5,BASE!$P$2:$Q$916,2,0)</f>
        <v>#N/A</v>
      </c>
      <c r="Z38" s="24" t="e">
        <f>VLOOKUP($G38&amp;Z$5,BASE!$P$2:$Q$916,2,0)</f>
        <v>#N/A</v>
      </c>
      <c r="AA38" s="24" t="e">
        <f>VLOOKUP($G38&amp;AA$5,BASE!$P$2:$Q$916,2,0)</f>
        <v>#N/A</v>
      </c>
      <c r="AB38" s="24" t="e">
        <f>VLOOKUP($G38&amp;AB$5,BASE!$P$2:$Q$916,2,0)</f>
        <v>#N/A</v>
      </c>
      <c r="AC38" s="24" t="e">
        <f>VLOOKUP($G38&amp;AC$5,BASE!$P$2:$Q$916,2,0)</f>
        <v>#N/A</v>
      </c>
      <c r="AD38" s="24" t="e">
        <f>VLOOKUP($G38&amp;AD$5,BASE!$P$2:$Q$916,2,0)</f>
        <v>#N/A</v>
      </c>
      <c r="AE38" s="19" t="e">
        <f t="shared" si="2"/>
        <v>#N/A</v>
      </c>
      <c r="AF38" s="24" t="e">
        <f>VLOOKUP(G38,BASE[[NombresCalificado]:[Nivel]],15,0)</f>
        <v>#N/A</v>
      </c>
      <c r="AG38" s="24" t="e">
        <f ca="1">OFFSET(BASE!V$1,MATCH($G38,BASE!$F$2:$F$916,0),0)</f>
        <v>#N/A</v>
      </c>
      <c r="AH38" s="24" t="e">
        <f ca="1">OFFSET(BASE!$X$1,MATCH($G38,BASE!$F$2:$F$916,0),0)</f>
        <v>#N/A</v>
      </c>
      <c r="AI38" s="24" t="e">
        <f ca="1">OFFSET(BASE!$Z$1,MATCH($G38,BASE!$F$2:$F$916,0),0)</f>
        <v>#N/A</v>
      </c>
      <c r="AJ38" s="24" t="e">
        <f ca="1">OFFSET(BASE!$AB$1,MATCH($G38,BASE!$F$2:$F$916,0),0)</f>
        <v>#N/A</v>
      </c>
      <c r="AK38" s="18"/>
    </row>
    <row r="39" spans="2:37" ht="15.75" x14ac:dyDescent="0.3">
      <c r="B39" s="18" t="str">
        <f>BASE!$D$2</f>
        <v>RIESGO DE FRAUDE</v>
      </c>
      <c r="C39" s="18"/>
      <c r="D39" s="18"/>
      <c r="E39" s="18"/>
      <c r="F39" s="18"/>
      <c r="G39" s="18"/>
      <c r="H39" s="23"/>
      <c r="I39" s="18"/>
      <c r="J39" s="18" t="str">
        <f t="shared" si="3"/>
        <v>AUTOEVALUACIÓN</v>
      </c>
      <c r="K39" s="24" t="e">
        <f>VLOOKUP($G39&amp;K$5,BASE!$P$2:$Q$916,2,0)</f>
        <v>#N/A</v>
      </c>
      <c r="L39" s="24" t="e">
        <f>VLOOKUP($G39&amp;L$5,BASE!$P$2:$Q$916,2,0)</f>
        <v>#N/A</v>
      </c>
      <c r="M39" s="24" t="e">
        <f>VLOOKUP($G39&amp;M$5,BASE!$P$2:$Q$916,2,0)</f>
        <v>#N/A</v>
      </c>
      <c r="N39" s="24" t="e">
        <f>VLOOKUP($G39&amp;N$5,BASE!$P$2:$Q$916,2,0)</f>
        <v>#N/A</v>
      </c>
      <c r="O39" s="24" t="e">
        <f>VLOOKUP($G39&amp;O$5,BASE!$P$2:$Q$916,2,0)</f>
        <v>#N/A</v>
      </c>
      <c r="P39" s="24" t="e">
        <f>VLOOKUP($G39&amp;P$5,BASE!$P$2:$Q$916,2,0)</f>
        <v>#N/A</v>
      </c>
      <c r="Q39" s="24" t="e">
        <f>VLOOKUP($G39&amp;Q$5,BASE!$P$2:$Q$916,2,0)</f>
        <v>#N/A</v>
      </c>
      <c r="R39" s="24" t="e">
        <f>VLOOKUP($G39&amp;R$5,BASE!$P$2:$Q$916,2,0)</f>
        <v>#N/A</v>
      </c>
      <c r="S39" s="24" t="e">
        <f>VLOOKUP($G39&amp;S$5,BASE!$P$2:$Q$916,2,0)</f>
        <v>#N/A</v>
      </c>
      <c r="T39" s="24" t="e">
        <f>VLOOKUP($G39&amp;T$5,BASE!$P$2:$Q$916,2,0)</f>
        <v>#N/A</v>
      </c>
      <c r="U39" s="24" t="e">
        <f>VLOOKUP($G39&amp;U$5,BASE!$P$2:$Q$916,2,0)</f>
        <v>#N/A</v>
      </c>
      <c r="V39" s="24" t="e">
        <f>VLOOKUP($G39&amp;V$5,BASE!$P$2:$Q$916,2,0)</f>
        <v>#N/A</v>
      </c>
      <c r="W39" s="24" t="e">
        <f>VLOOKUP($G39&amp;W$5,BASE!$P$2:$Q$916,2,0)</f>
        <v>#N/A</v>
      </c>
      <c r="X39" s="24" t="e">
        <f>VLOOKUP($G39&amp;X$5,BASE!$P$2:$Q$916,2,0)</f>
        <v>#N/A</v>
      </c>
      <c r="Y39" s="24" t="e">
        <f>VLOOKUP($G39&amp;Y$5,BASE!$P$2:$Q$916,2,0)</f>
        <v>#N/A</v>
      </c>
      <c r="Z39" s="24" t="e">
        <f>VLOOKUP($G39&amp;Z$5,BASE!$P$2:$Q$916,2,0)</f>
        <v>#N/A</v>
      </c>
      <c r="AA39" s="24" t="e">
        <f>VLOOKUP($G39&amp;AA$5,BASE!$P$2:$Q$916,2,0)</f>
        <v>#N/A</v>
      </c>
      <c r="AB39" s="24" t="e">
        <f>VLOOKUP($G39&amp;AB$5,BASE!$P$2:$Q$916,2,0)</f>
        <v>#N/A</v>
      </c>
      <c r="AC39" s="24" t="e">
        <f>VLOOKUP($G39&amp;AC$5,BASE!$P$2:$Q$916,2,0)</f>
        <v>#N/A</v>
      </c>
      <c r="AD39" s="24" t="e">
        <f>VLOOKUP($G39&amp;AD$5,BASE!$P$2:$Q$916,2,0)</f>
        <v>#N/A</v>
      </c>
      <c r="AE39" s="19" t="e">
        <f t="shared" si="2"/>
        <v>#N/A</v>
      </c>
      <c r="AF39" s="24" t="e">
        <f>VLOOKUP(G39,BASE[[NombresCalificado]:[Nivel]],15,0)</f>
        <v>#N/A</v>
      </c>
      <c r="AG39" s="24" t="e">
        <f ca="1">OFFSET(BASE!V$1,MATCH($G39,BASE!$F$2:$F$916,0),0)</f>
        <v>#N/A</v>
      </c>
      <c r="AH39" s="24" t="e">
        <f ca="1">OFFSET(BASE!$X$1,MATCH($G39,BASE!$F$2:$F$916,0),0)</f>
        <v>#N/A</v>
      </c>
      <c r="AI39" s="24" t="e">
        <f ca="1">OFFSET(BASE!$Z$1,MATCH($G39,BASE!$F$2:$F$916,0),0)</f>
        <v>#N/A</v>
      </c>
      <c r="AJ39" s="24" t="e">
        <f ca="1">OFFSET(BASE!$AB$1,MATCH($G39,BASE!$F$2:$F$916,0),0)</f>
        <v>#N/A</v>
      </c>
      <c r="AK39" s="18"/>
    </row>
    <row r="40" spans="2:37" ht="15.75" x14ac:dyDescent="0.3">
      <c r="B40" s="18" t="str">
        <f>BASE!$D$2</f>
        <v>RIESGO DE FRAUDE</v>
      </c>
      <c r="C40" s="18"/>
      <c r="D40" s="18"/>
      <c r="E40" s="18"/>
      <c r="F40" s="18"/>
      <c r="G40" s="18"/>
      <c r="H40" s="23"/>
      <c r="I40" s="18"/>
      <c r="J40" s="18" t="str">
        <f t="shared" si="3"/>
        <v>AUTOEVALUACIÓN</v>
      </c>
      <c r="K40" s="24" t="e">
        <f>VLOOKUP($G40&amp;K$5,BASE!$P$2:$Q$916,2,0)</f>
        <v>#N/A</v>
      </c>
      <c r="L40" s="24" t="e">
        <f>VLOOKUP($G40&amp;L$5,BASE!$P$2:$Q$916,2,0)</f>
        <v>#N/A</v>
      </c>
      <c r="M40" s="24" t="e">
        <f>VLOOKUP($G40&amp;M$5,BASE!$P$2:$Q$916,2,0)</f>
        <v>#N/A</v>
      </c>
      <c r="N40" s="24" t="e">
        <f>VLOOKUP($G40&amp;N$5,BASE!$P$2:$Q$916,2,0)</f>
        <v>#N/A</v>
      </c>
      <c r="O40" s="24" t="e">
        <f>VLOOKUP($G40&amp;O$5,BASE!$P$2:$Q$916,2,0)</f>
        <v>#N/A</v>
      </c>
      <c r="P40" s="24" t="e">
        <f>VLOOKUP($G40&amp;P$5,BASE!$P$2:$Q$916,2,0)</f>
        <v>#N/A</v>
      </c>
      <c r="Q40" s="24" t="e">
        <f>VLOOKUP($G40&amp;Q$5,BASE!$P$2:$Q$916,2,0)</f>
        <v>#N/A</v>
      </c>
      <c r="R40" s="24" t="e">
        <f>VLOOKUP($G40&amp;R$5,BASE!$P$2:$Q$916,2,0)</f>
        <v>#N/A</v>
      </c>
      <c r="S40" s="24" t="e">
        <f>VLOOKUP($G40&amp;S$5,BASE!$P$2:$Q$916,2,0)</f>
        <v>#N/A</v>
      </c>
      <c r="T40" s="24" t="e">
        <f>VLOOKUP($G40&amp;T$5,BASE!$P$2:$Q$916,2,0)</f>
        <v>#N/A</v>
      </c>
      <c r="U40" s="24" t="e">
        <f>VLOOKUP($G40&amp;U$5,BASE!$P$2:$Q$916,2,0)</f>
        <v>#N/A</v>
      </c>
      <c r="V40" s="24" t="e">
        <f>VLOOKUP($G40&amp;V$5,BASE!$P$2:$Q$916,2,0)</f>
        <v>#N/A</v>
      </c>
      <c r="W40" s="24" t="e">
        <f>VLOOKUP($G40&amp;W$5,BASE!$P$2:$Q$916,2,0)</f>
        <v>#N/A</v>
      </c>
      <c r="X40" s="24" t="e">
        <f>VLOOKUP($G40&amp;X$5,BASE!$P$2:$Q$916,2,0)</f>
        <v>#N/A</v>
      </c>
      <c r="Y40" s="24" t="e">
        <f>VLOOKUP($G40&amp;Y$5,BASE!$P$2:$Q$916,2,0)</f>
        <v>#N/A</v>
      </c>
      <c r="Z40" s="24" t="e">
        <f>VLOOKUP($G40&amp;Z$5,BASE!$P$2:$Q$916,2,0)</f>
        <v>#N/A</v>
      </c>
      <c r="AA40" s="24" t="e">
        <f>VLOOKUP($G40&amp;AA$5,BASE!$P$2:$Q$916,2,0)</f>
        <v>#N/A</v>
      </c>
      <c r="AB40" s="24" t="e">
        <f>VLOOKUP($G40&amp;AB$5,BASE!$P$2:$Q$916,2,0)</f>
        <v>#N/A</v>
      </c>
      <c r="AC40" s="24" t="e">
        <f>VLOOKUP($G40&amp;AC$5,BASE!$P$2:$Q$916,2,0)</f>
        <v>#N/A</v>
      </c>
      <c r="AD40" s="24" t="e">
        <f>VLOOKUP($G40&amp;AD$5,BASE!$P$2:$Q$916,2,0)</f>
        <v>#N/A</v>
      </c>
      <c r="AE40" s="19" t="e">
        <f t="shared" si="2"/>
        <v>#N/A</v>
      </c>
      <c r="AF40" s="24" t="e">
        <f>VLOOKUP(G40,BASE[[NombresCalificado]:[Nivel]],15,0)</f>
        <v>#N/A</v>
      </c>
      <c r="AG40" s="24" t="e">
        <f ca="1">OFFSET(BASE!V$1,MATCH($G40,BASE!$F$2:$F$916,0),0)</f>
        <v>#N/A</v>
      </c>
      <c r="AH40" s="24" t="e">
        <f ca="1">OFFSET(BASE!$X$1,MATCH($G40,BASE!$F$2:$F$916,0),0)</f>
        <v>#N/A</v>
      </c>
      <c r="AI40" s="24" t="e">
        <f ca="1">OFFSET(BASE!$Z$1,MATCH($G40,BASE!$F$2:$F$916,0),0)</f>
        <v>#N/A</v>
      </c>
      <c r="AJ40" s="24" t="e">
        <f ca="1">OFFSET(BASE!$AB$1,MATCH($G40,BASE!$F$2:$F$916,0),0)</f>
        <v>#N/A</v>
      </c>
      <c r="AK40" s="18"/>
    </row>
    <row r="41" spans="2:37" ht="15.75" x14ac:dyDescent="0.3">
      <c r="B41" s="18" t="str">
        <f>BASE!$D$2</f>
        <v>RIESGO DE FRAUDE</v>
      </c>
      <c r="C41" s="18"/>
      <c r="D41" s="18"/>
      <c r="E41" s="18"/>
      <c r="F41" s="18"/>
      <c r="G41" s="18"/>
      <c r="H41" s="23"/>
      <c r="I41" s="18"/>
      <c r="J41" s="18" t="str">
        <f t="shared" si="3"/>
        <v>AUTOEVALUACIÓN</v>
      </c>
      <c r="K41" s="24" t="e">
        <f>VLOOKUP($G41&amp;K$5,BASE!$P$2:$Q$916,2,0)</f>
        <v>#N/A</v>
      </c>
      <c r="L41" s="24" t="e">
        <f>VLOOKUP($G41&amp;L$5,BASE!$P$2:$Q$916,2,0)</f>
        <v>#N/A</v>
      </c>
      <c r="M41" s="24" t="e">
        <f>VLOOKUP($G41&amp;M$5,BASE!$P$2:$Q$916,2,0)</f>
        <v>#N/A</v>
      </c>
      <c r="N41" s="24" t="e">
        <f>VLOOKUP($G41&amp;N$5,BASE!$P$2:$Q$916,2,0)</f>
        <v>#N/A</v>
      </c>
      <c r="O41" s="24" t="e">
        <f>VLOOKUP($G41&amp;O$5,BASE!$P$2:$Q$916,2,0)</f>
        <v>#N/A</v>
      </c>
      <c r="P41" s="24" t="e">
        <f>VLOOKUP($G41&amp;P$5,BASE!$P$2:$Q$916,2,0)</f>
        <v>#N/A</v>
      </c>
      <c r="Q41" s="24" t="e">
        <f>VLOOKUP($G41&amp;Q$5,BASE!$P$2:$Q$916,2,0)</f>
        <v>#N/A</v>
      </c>
      <c r="R41" s="24" t="e">
        <f>VLOOKUP($G41&amp;R$5,BASE!$P$2:$Q$916,2,0)</f>
        <v>#N/A</v>
      </c>
      <c r="S41" s="24" t="e">
        <f>VLOOKUP($G41&amp;S$5,BASE!$P$2:$Q$916,2,0)</f>
        <v>#N/A</v>
      </c>
      <c r="T41" s="24" t="e">
        <f>VLOOKUP($G41&amp;T$5,BASE!$P$2:$Q$916,2,0)</f>
        <v>#N/A</v>
      </c>
      <c r="U41" s="24" t="e">
        <f>VLOOKUP($G41&amp;U$5,BASE!$P$2:$Q$916,2,0)</f>
        <v>#N/A</v>
      </c>
      <c r="V41" s="24" t="e">
        <f>VLOOKUP($G41&amp;V$5,BASE!$P$2:$Q$916,2,0)</f>
        <v>#N/A</v>
      </c>
      <c r="W41" s="24" t="e">
        <f>VLOOKUP($G41&amp;W$5,BASE!$P$2:$Q$916,2,0)</f>
        <v>#N/A</v>
      </c>
      <c r="X41" s="24" t="e">
        <f>VLOOKUP($G41&amp;X$5,BASE!$P$2:$Q$916,2,0)</f>
        <v>#N/A</v>
      </c>
      <c r="Y41" s="24" t="e">
        <f>VLOOKUP($G41&amp;Y$5,BASE!$P$2:$Q$916,2,0)</f>
        <v>#N/A</v>
      </c>
      <c r="Z41" s="24" t="e">
        <f>VLOOKUP($G41&amp;Z$5,BASE!$P$2:$Q$916,2,0)</f>
        <v>#N/A</v>
      </c>
      <c r="AA41" s="24" t="e">
        <f>VLOOKUP($G41&amp;AA$5,BASE!$P$2:$Q$916,2,0)</f>
        <v>#N/A</v>
      </c>
      <c r="AB41" s="24" t="e">
        <f>VLOOKUP($G41&amp;AB$5,BASE!$P$2:$Q$916,2,0)</f>
        <v>#N/A</v>
      </c>
      <c r="AC41" s="24" t="e">
        <f>VLOOKUP($G41&amp;AC$5,BASE!$P$2:$Q$916,2,0)</f>
        <v>#N/A</v>
      </c>
      <c r="AD41" s="24" t="e">
        <f>VLOOKUP($G41&amp;AD$5,BASE!$P$2:$Q$916,2,0)</f>
        <v>#N/A</v>
      </c>
      <c r="AE41" s="19" t="e">
        <f t="shared" si="2"/>
        <v>#N/A</v>
      </c>
      <c r="AF41" s="24" t="e">
        <f>VLOOKUP(G41,BASE[[NombresCalificado]:[Nivel]],15,0)</f>
        <v>#N/A</v>
      </c>
      <c r="AG41" s="24" t="e">
        <f ca="1">OFFSET(BASE!V$1,MATCH($G41,BASE!$F$2:$F$916,0),0)</f>
        <v>#N/A</v>
      </c>
      <c r="AH41" s="24" t="e">
        <f ca="1">OFFSET(BASE!$X$1,MATCH($G41,BASE!$F$2:$F$916,0),0)</f>
        <v>#N/A</v>
      </c>
      <c r="AI41" s="24" t="e">
        <f ca="1">OFFSET(BASE!$Z$1,MATCH($G41,BASE!$F$2:$F$916,0),0)</f>
        <v>#N/A</v>
      </c>
      <c r="AJ41" s="24" t="e">
        <f ca="1">OFFSET(BASE!$AB$1,MATCH($G41,BASE!$F$2:$F$916,0),0)</f>
        <v>#N/A</v>
      </c>
      <c r="AK41" s="18"/>
    </row>
    <row r="42" spans="2:37" ht="15.75" x14ac:dyDescent="0.3">
      <c r="B42" s="18" t="str">
        <f>BASE!$D$2</f>
        <v>RIESGO DE FRAUDE</v>
      </c>
      <c r="C42" s="18"/>
      <c r="D42" s="18"/>
      <c r="E42" s="18"/>
      <c r="F42" s="18"/>
      <c r="G42" s="18"/>
      <c r="H42" s="23"/>
      <c r="I42" s="18"/>
      <c r="J42" s="18" t="str">
        <f t="shared" si="3"/>
        <v>AUTOEVALUACIÓN</v>
      </c>
      <c r="K42" s="24" t="e">
        <f>VLOOKUP($G42&amp;K$5,BASE!$P$2:$Q$916,2,0)</f>
        <v>#N/A</v>
      </c>
      <c r="L42" s="24" t="e">
        <f>VLOOKUP($G42&amp;L$5,BASE!$P$2:$Q$916,2,0)</f>
        <v>#N/A</v>
      </c>
      <c r="M42" s="24" t="e">
        <f>VLOOKUP($G42&amp;M$5,BASE!$P$2:$Q$916,2,0)</f>
        <v>#N/A</v>
      </c>
      <c r="N42" s="24" t="e">
        <f>VLOOKUP($G42&amp;N$5,BASE!$P$2:$Q$916,2,0)</f>
        <v>#N/A</v>
      </c>
      <c r="O42" s="24" t="e">
        <f>VLOOKUP($G42&amp;O$5,BASE!$P$2:$Q$916,2,0)</f>
        <v>#N/A</v>
      </c>
      <c r="P42" s="24" t="e">
        <f>VLOOKUP($G42&amp;P$5,BASE!$P$2:$Q$916,2,0)</f>
        <v>#N/A</v>
      </c>
      <c r="Q42" s="24" t="e">
        <f>VLOOKUP($G42&amp;Q$5,BASE!$P$2:$Q$916,2,0)</f>
        <v>#N/A</v>
      </c>
      <c r="R42" s="24" t="e">
        <f>VLOOKUP($G42&amp;R$5,BASE!$P$2:$Q$916,2,0)</f>
        <v>#N/A</v>
      </c>
      <c r="S42" s="24" t="e">
        <f>VLOOKUP($G42&amp;S$5,BASE!$P$2:$Q$916,2,0)</f>
        <v>#N/A</v>
      </c>
      <c r="T42" s="24" t="e">
        <f>VLOOKUP($G42&amp;T$5,BASE!$P$2:$Q$916,2,0)</f>
        <v>#N/A</v>
      </c>
      <c r="U42" s="24" t="e">
        <f>VLOOKUP($G42&amp;U$5,BASE!$P$2:$Q$916,2,0)</f>
        <v>#N/A</v>
      </c>
      <c r="V42" s="24" t="e">
        <f>VLOOKUP($G42&amp;V$5,BASE!$P$2:$Q$916,2,0)</f>
        <v>#N/A</v>
      </c>
      <c r="W42" s="24" t="e">
        <f>VLOOKUP($G42&amp;W$5,BASE!$P$2:$Q$916,2,0)</f>
        <v>#N/A</v>
      </c>
      <c r="X42" s="24" t="e">
        <f>VLOOKUP($G42&amp;X$5,BASE!$P$2:$Q$916,2,0)</f>
        <v>#N/A</v>
      </c>
      <c r="Y42" s="24" t="e">
        <f>VLOOKUP($G42&amp;Y$5,BASE!$P$2:$Q$916,2,0)</f>
        <v>#N/A</v>
      </c>
      <c r="Z42" s="24" t="e">
        <f>VLOOKUP($G42&amp;Z$5,BASE!$P$2:$Q$916,2,0)</f>
        <v>#N/A</v>
      </c>
      <c r="AA42" s="24" t="e">
        <f>VLOOKUP($G42&amp;AA$5,BASE!$P$2:$Q$916,2,0)</f>
        <v>#N/A</v>
      </c>
      <c r="AB42" s="24" t="e">
        <f>VLOOKUP($G42&amp;AB$5,BASE!$P$2:$Q$916,2,0)</f>
        <v>#N/A</v>
      </c>
      <c r="AC42" s="24" t="e">
        <f>VLOOKUP($G42&amp;AC$5,BASE!$P$2:$Q$916,2,0)</f>
        <v>#N/A</v>
      </c>
      <c r="AD42" s="24" t="e">
        <f>VLOOKUP($G42&amp;AD$5,BASE!$P$2:$Q$916,2,0)</f>
        <v>#N/A</v>
      </c>
      <c r="AE42" s="19" t="e">
        <f t="shared" si="2"/>
        <v>#N/A</v>
      </c>
      <c r="AF42" s="24" t="e">
        <f>VLOOKUP(G42,BASE[[NombresCalificado]:[Nivel]],15,0)</f>
        <v>#N/A</v>
      </c>
      <c r="AG42" s="24" t="e">
        <f ca="1">OFFSET(BASE!V$1,MATCH($G42,BASE!$F$2:$F$916,0),0)</f>
        <v>#N/A</v>
      </c>
      <c r="AH42" s="24" t="e">
        <f ca="1">OFFSET(BASE!$X$1,MATCH($G42,BASE!$F$2:$F$916,0),0)</f>
        <v>#N/A</v>
      </c>
      <c r="AI42" s="24" t="e">
        <f ca="1">OFFSET(BASE!$Z$1,MATCH($G42,BASE!$F$2:$F$916,0),0)</f>
        <v>#N/A</v>
      </c>
      <c r="AJ42" s="24" t="e">
        <f ca="1">OFFSET(BASE!$AB$1,MATCH($G42,BASE!$F$2:$F$916,0),0)</f>
        <v>#N/A</v>
      </c>
      <c r="AK42" s="18"/>
    </row>
    <row r="43" spans="2:37" ht="15.75" x14ac:dyDescent="0.3">
      <c r="B43" s="18" t="str">
        <f>BASE!$D$2</f>
        <v>RIESGO DE FRAUDE</v>
      </c>
      <c r="C43" s="18"/>
      <c r="D43" s="18"/>
      <c r="E43" s="18"/>
      <c r="F43" s="18"/>
      <c r="G43" s="18"/>
      <c r="H43" s="23"/>
      <c r="I43" s="18"/>
      <c r="J43" s="18" t="str">
        <f t="shared" si="3"/>
        <v>AUTOEVALUACIÓN</v>
      </c>
      <c r="K43" s="24" t="e">
        <f>VLOOKUP($G43&amp;K$5,BASE!$P$2:$Q$916,2,0)</f>
        <v>#N/A</v>
      </c>
      <c r="L43" s="24" t="e">
        <f>VLOOKUP($G43&amp;L$5,BASE!$P$2:$Q$916,2,0)</f>
        <v>#N/A</v>
      </c>
      <c r="M43" s="24" t="e">
        <f>VLOOKUP($G43&amp;M$5,BASE!$P$2:$Q$916,2,0)</f>
        <v>#N/A</v>
      </c>
      <c r="N43" s="24" t="e">
        <f>VLOOKUP($G43&amp;N$5,BASE!$P$2:$Q$916,2,0)</f>
        <v>#N/A</v>
      </c>
      <c r="O43" s="24" t="e">
        <f>VLOOKUP($G43&amp;O$5,BASE!$P$2:$Q$916,2,0)</f>
        <v>#N/A</v>
      </c>
      <c r="P43" s="24" t="e">
        <f>VLOOKUP($G43&amp;P$5,BASE!$P$2:$Q$916,2,0)</f>
        <v>#N/A</v>
      </c>
      <c r="Q43" s="24" t="e">
        <f>VLOOKUP($G43&amp;Q$5,BASE!$P$2:$Q$916,2,0)</f>
        <v>#N/A</v>
      </c>
      <c r="R43" s="24" t="e">
        <f>VLOOKUP($G43&amp;R$5,BASE!$P$2:$Q$916,2,0)</f>
        <v>#N/A</v>
      </c>
      <c r="S43" s="24" t="e">
        <f>VLOOKUP($G43&amp;S$5,BASE!$P$2:$Q$916,2,0)</f>
        <v>#N/A</v>
      </c>
      <c r="T43" s="24" t="e">
        <f>VLOOKUP($G43&amp;T$5,BASE!$P$2:$Q$916,2,0)</f>
        <v>#N/A</v>
      </c>
      <c r="U43" s="24" t="e">
        <f>VLOOKUP($G43&amp;U$5,BASE!$P$2:$Q$916,2,0)</f>
        <v>#N/A</v>
      </c>
      <c r="V43" s="24" t="e">
        <f>VLOOKUP($G43&amp;V$5,BASE!$P$2:$Q$916,2,0)</f>
        <v>#N/A</v>
      </c>
      <c r="W43" s="24" t="e">
        <f>VLOOKUP($G43&amp;W$5,BASE!$P$2:$Q$916,2,0)</f>
        <v>#N/A</v>
      </c>
      <c r="X43" s="24" t="e">
        <f>VLOOKUP($G43&amp;X$5,BASE!$P$2:$Q$916,2,0)</f>
        <v>#N/A</v>
      </c>
      <c r="Y43" s="24" t="e">
        <f>VLOOKUP($G43&amp;Y$5,BASE!$P$2:$Q$916,2,0)</f>
        <v>#N/A</v>
      </c>
      <c r="Z43" s="24" t="e">
        <f>VLOOKUP($G43&amp;Z$5,BASE!$P$2:$Q$916,2,0)</f>
        <v>#N/A</v>
      </c>
      <c r="AA43" s="24" t="e">
        <f>VLOOKUP($G43&amp;AA$5,BASE!$P$2:$Q$916,2,0)</f>
        <v>#N/A</v>
      </c>
      <c r="AB43" s="24" t="e">
        <f>VLOOKUP($G43&amp;AB$5,BASE!$P$2:$Q$916,2,0)</f>
        <v>#N/A</v>
      </c>
      <c r="AC43" s="24" t="e">
        <f>VLOOKUP($G43&amp;AC$5,BASE!$P$2:$Q$916,2,0)</f>
        <v>#N/A</v>
      </c>
      <c r="AD43" s="24" t="e">
        <f>VLOOKUP($G43&amp;AD$5,BASE!$P$2:$Q$916,2,0)</f>
        <v>#N/A</v>
      </c>
      <c r="AE43" s="19" t="e">
        <f t="shared" si="2"/>
        <v>#N/A</v>
      </c>
      <c r="AF43" s="24" t="e">
        <f>VLOOKUP(G43,BASE[[NombresCalificado]:[Nivel]],15,0)</f>
        <v>#N/A</v>
      </c>
      <c r="AG43" s="24" t="e">
        <f ca="1">OFFSET(BASE!V$1,MATCH($G43,BASE!$F$2:$F$916,0),0)</f>
        <v>#N/A</v>
      </c>
      <c r="AH43" s="24" t="e">
        <f ca="1">OFFSET(BASE!$X$1,MATCH($G43,BASE!$F$2:$F$916,0),0)</f>
        <v>#N/A</v>
      </c>
      <c r="AI43" s="24" t="e">
        <f ca="1">OFFSET(BASE!$Z$1,MATCH($G43,BASE!$F$2:$F$916,0),0)</f>
        <v>#N/A</v>
      </c>
      <c r="AJ43" s="24" t="e">
        <f ca="1">OFFSET(BASE!$AB$1,MATCH($G43,BASE!$F$2:$F$916,0),0)</f>
        <v>#N/A</v>
      </c>
      <c r="AK43" s="18"/>
    </row>
    <row r="44" spans="2:37" ht="15.75" x14ac:dyDescent="0.3">
      <c r="B44" s="18" t="str">
        <f>BASE!$D$2</f>
        <v>RIESGO DE FRAUDE</v>
      </c>
      <c r="C44" s="18"/>
      <c r="D44" s="18"/>
      <c r="E44" s="18"/>
      <c r="F44" s="18"/>
      <c r="G44" s="18"/>
      <c r="H44" s="23"/>
      <c r="I44" s="18"/>
      <c r="J44" s="18" t="str">
        <f t="shared" si="3"/>
        <v>AUTOEVALUACIÓN</v>
      </c>
      <c r="K44" s="24" t="e">
        <f>VLOOKUP($G44&amp;K$5,BASE!$P$2:$Q$916,2,0)</f>
        <v>#N/A</v>
      </c>
      <c r="L44" s="24" t="e">
        <f>VLOOKUP($G44&amp;L$5,BASE!$P$2:$Q$916,2,0)</f>
        <v>#N/A</v>
      </c>
      <c r="M44" s="24" t="e">
        <f>VLOOKUP($G44&amp;M$5,BASE!$P$2:$Q$916,2,0)</f>
        <v>#N/A</v>
      </c>
      <c r="N44" s="24" t="e">
        <f>VLOOKUP($G44&amp;N$5,BASE!$P$2:$Q$916,2,0)</f>
        <v>#N/A</v>
      </c>
      <c r="O44" s="24" t="e">
        <f>VLOOKUP($G44&amp;O$5,BASE!$P$2:$Q$916,2,0)</f>
        <v>#N/A</v>
      </c>
      <c r="P44" s="24" t="e">
        <f>VLOOKUP($G44&amp;P$5,BASE!$P$2:$Q$916,2,0)</f>
        <v>#N/A</v>
      </c>
      <c r="Q44" s="24" t="e">
        <f>VLOOKUP($G44&amp;Q$5,BASE!$P$2:$Q$916,2,0)</f>
        <v>#N/A</v>
      </c>
      <c r="R44" s="24" t="e">
        <f>VLOOKUP($G44&amp;R$5,BASE!$P$2:$Q$916,2,0)</f>
        <v>#N/A</v>
      </c>
      <c r="S44" s="24" t="e">
        <f>VLOOKUP($G44&amp;S$5,BASE!$P$2:$Q$916,2,0)</f>
        <v>#N/A</v>
      </c>
      <c r="T44" s="24" t="e">
        <f>VLOOKUP($G44&amp;T$5,BASE!$P$2:$Q$916,2,0)</f>
        <v>#N/A</v>
      </c>
      <c r="U44" s="24" t="e">
        <f>VLOOKUP($G44&amp;U$5,BASE!$P$2:$Q$916,2,0)</f>
        <v>#N/A</v>
      </c>
      <c r="V44" s="24" t="e">
        <f>VLOOKUP($G44&amp;V$5,BASE!$P$2:$Q$916,2,0)</f>
        <v>#N/A</v>
      </c>
      <c r="W44" s="24" t="e">
        <f>VLOOKUP($G44&amp;W$5,BASE!$P$2:$Q$916,2,0)</f>
        <v>#N/A</v>
      </c>
      <c r="X44" s="24" t="e">
        <f>VLOOKUP($G44&amp;X$5,BASE!$P$2:$Q$916,2,0)</f>
        <v>#N/A</v>
      </c>
      <c r="Y44" s="24" t="e">
        <f>VLOOKUP($G44&amp;Y$5,BASE!$P$2:$Q$916,2,0)</f>
        <v>#N/A</v>
      </c>
      <c r="Z44" s="24" t="e">
        <f>VLOOKUP($G44&amp;Z$5,BASE!$P$2:$Q$916,2,0)</f>
        <v>#N/A</v>
      </c>
      <c r="AA44" s="24" t="e">
        <f>VLOOKUP($G44&amp;AA$5,BASE!$P$2:$Q$916,2,0)</f>
        <v>#N/A</v>
      </c>
      <c r="AB44" s="24" t="e">
        <f>VLOOKUP($G44&amp;AB$5,BASE!$P$2:$Q$916,2,0)</f>
        <v>#N/A</v>
      </c>
      <c r="AC44" s="24" t="e">
        <f>VLOOKUP($G44&amp;AC$5,BASE!$P$2:$Q$916,2,0)</f>
        <v>#N/A</v>
      </c>
      <c r="AD44" s="24" t="e">
        <f>VLOOKUP($G44&amp;AD$5,BASE!$P$2:$Q$916,2,0)</f>
        <v>#N/A</v>
      </c>
      <c r="AE44" s="19" t="e">
        <f t="shared" si="2"/>
        <v>#N/A</v>
      </c>
      <c r="AF44" s="24" t="e">
        <f>VLOOKUP(G44,BASE[[NombresCalificado]:[Nivel]],15,0)</f>
        <v>#N/A</v>
      </c>
      <c r="AG44" s="24" t="e">
        <f ca="1">OFFSET(BASE!V$1,MATCH($G44,BASE!$F$2:$F$916,0),0)</f>
        <v>#N/A</v>
      </c>
      <c r="AH44" s="24" t="e">
        <f ca="1">OFFSET(BASE!$X$1,MATCH($G44,BASE!$F$2:$F$916,0),0)</f>
        <v>#N/A</v>
      </c>
      <c r="AI44" s="24" t="e">
        <f ca="1">OFFSET(BASE!$Z$1,MATCH($G44,BASE!$F$2:$F$916,0),0)</f>
        <v>#N/A</v>
      </c>
      <c r="AJ44" s="24" t="e">
        <f ca="1">OFFSET(BASE!$AB$1,MATCH($G44,BASE!$F$2:$F$916,0),0)</f>
        <v>#N/A</v>
      </c>
      <c r="AK44" s="18"/>
    </row>
    <row r="45" spans="2:37" ht="15.75" x14ac:dyDescent="0.3">
      <c r="B45" s="18" t="str">
        <f>BASE!$D$2</f>
        <v>RIESGO DE FRAUDE</v>
      </c>
      <c r="C45" s="18"/>
      <c r="D45" s="18"/>
      <c r="E45" s="18"/>
      <c r="F45" s="18"/>
      <c r="G45" s="18"/>
      <c r="H45" s="23"/>
      <c r="I45" s="18"/>
      <c r="J45" s="18" t="str">
        <f t="shared" si="3"/>
        <v>AUTOEVALUACIÓN</v>
      </c>
      <c r="K45" s="24" t="e">
        <f>VLOOKUP($G45&amp;K$5,BASE!$P$2:$Q$916,2,0)</f>
        <v>#N/A</v>
      </c>
      <c r="L45" s="24" t="e">
        <f>VLOOKUP($G45&amp;L$5,BASE!$P$2:$Q$916,2,0)</f>
        <v>#N/A</v>
      </c>
      <c r="M45" s="24" t="e">
        <f>VLOOKUP($G45&amp;M$5,BASE!$P$2:$Q$916,2,0)</f>
        <v>#N/A</v>
      </c>
      <c r="N45" s="24" t="e">
        <f>VLOOKUP($G45&amp;N$5,BASE!$P$2:$Q$916,2,0)</f>
        <v>#N/A</v>
      </c>
      <c r="O45" s="24" t="e">
        <f>VLOOKUP($G45&amp;O$5,BASE!$P$2:$Q$916,2,0)</f>
        <v>#N/A</v>
      </c>
      <c r="P45" s="24" t="e">
        <f>VLOOKUP($G45&amp;P$5,BASE!$P$2:$Q$916,2,0)</f>
        <v>#N/A</v>
      </c>
      <c r="Q45" s="24" t="e">
        <f>VLOOKUP($G45&amp;Q$5,BASE!$P$2:$Q$916,2,0)</f>
        <v>#N/A</v>
      </c>
      <c r="R45" s="24" t="e">
        <f>VLOOKUP($G45&amp;R$5,BASE!$P$2:$Q$916,2,0)</f>
        <v>#N/A</v>
      </c>
      <c r="S45" s="24" t="e">
        <f>VLOOKUP($G45&amp;S$5,BASE!$P$2:$Q$916,2,0)</f>
        <v>#N/A</v>
      </c>
      <c r="T45" s="24" t="e">
        <f>VLOOKUP($G45&amp;T$5,BASE!$P$2:$Q$916,2,0)</f>
        <v>#N/A</v>
      </c>
      <c r="U45" s="24" t="e">
        <f>VLOOKUP($G45&amp;U$5,BASE!$P$2:$Q$916,2,0)</f>
        <v>#N/A</v>
      </c>
      <c r="V45" s="24" t="e">
        <f>VLOOKUP($G45&amp;V$5,BASE!$P$2:$Q$916,2,0)</f>
        <v>#N/A</v>
      </c>
      <c r="W45" s="24" t="e">
        <f>VLOOKUP($G45&amp;W$5,BASE!$P$2:$Q$916,2,0)</f>
        <v>#N/A</v>
      </c>
      <c r="X45" s="24" t="e">
        <f>VLOOKUP($G45&amp;X$5,BASE!$P$2:$Q$916,2,0)</f>
        <v>#N/A</v>
      </c>
      <c r="Y45" s="24" t="e">
        <f>VLOOKUP($G45&amp;Y$5,BASE!$P$2:$Q$916,2,0)</f>
        <v>#N/A</v>
      </c>
      <c r="Z45" s="24" t="e">
        <f>VLOOKUP($G45&amp;Z$5,BASE!$P$2:$Q$916,2,0)</f>
        <v>#N/A</v>
      </c>
      <c r="AA45" s="24" t="e">
        <f>VLOOKUP($G45&amp;AA$5,BASE!$P$2:$Q$916,2,0)</f>
        <v>#N/A</v>
      </c>
      <c r="AB45" s="24" t="e">
        <f>VLOOKUP($G45&amp;AB$5,BASE!$P$2:$Q$916,2,0)</f>
        <v>#N/A</v>
      </c>
      <c r="AC45" s="24" t="e">
        <f>VLOOKUP($G45&amp;AC$5,BASE!$P$2:$Q$916,2,0)</f>
        <v>#N/A</v>
      </c>
      <c r="AD45" s="24" t="e">
        <f>VLOOKUP($G45&amp;AD$5,BASE!$P$2:$Q$916,2,0)</f>
        <v>#N/A</v>
      </c>
      <c r="AE45" s="19" t="e">
        <f t="shared" si="2"/>
        <v>#N/A</v>
      </c>
      <c r="AF45" s="24" t="e">
        <f>VLOOKUP(G45,BASE[[NombresCalificado]:[Nivel]],15,0)</f>
        <v>#N/A</v>
      </c>
      <c r="AG45" s="24" t="e">
        <f ca="1">OFFSET(BASE!V$1,MATCH($G45,BASE!$F$2:$F$916,0),0)</f>
        <v>#N/A</v>
      </c>
      <c r="AH45" s="24" t="e">
        <f ca="1">OFFSET(BASE!$X$1,MATCH($G45,BASE!$F$2:$F$916,0),0)</f>
        <v>#N/A</v>
      </c>
      <c r="AI45" s="24" t="e">
        <f ca="1">OFFSET(BASE!$Z$1,MATCH($G45,BASE!$F$2:$F$916,0),0)</f>
        <v>#N/A</v>
      </c>
      <c r="AJ45" s="24" t="e">
        <f ca="1">OFFSET(BASE!$AB$1,MATCH($G45,BASE!$F$2:$F$916,0),0)</f>
        <v>#N/A</v>
      </c>
      <c r="AK45" s="18"/>
    </row>
    <row r="46" spans="2:37" ht="15.75" x14ac:dyDescent="0.3">
      <c r="B46" s="18" t="str">
        <f>BASE!$D$2</f>
        <v>RIESGO DE FRAUDE</v>
      </c>
      <c r="C46" s="18"/>
      <c r="D46" s="18"/>
      <c r="E46" s="18"/>
      <c r="F46" s="18"/>
      <c r="G46" s="18"/>
      <c r="H46" s="23"/>
      <c r="I46" s="18"/>
      <c r="J46" s="18" t="str">
        <f t="shared" si="3"/>
        <v>AUTOEVALUACIÓN</v>
      </c>
      <c r="K46" s="24" t="e">
        <f>VLOOKUP($G46&amp;K$5,BASE!$P$2:$Q$916,2,0)</f>
        <v>#N/A</v>
      </c>
      <c r="L46" s="24" t="e">
        <f>VLOOKUP($G46&amp;L$5,BASE!$P$2:$Q$916,2,0)</f>
        <v>#N/A</v>
      </c>
      <c r="M46" s="24" t="e">
        <f>VLOOKUP($G46&amp;M$5,BASE!$P$2:$Q$916,2,0)</f>
        <v>#N/A</v>
      </c>
      <c r="N46" s="24" t="e">
        <f>VLOOKUP($G46&amp;N$5,BASE!$P$2:$Q$916,2,0)</f>
        <v>#N/A</v>
      </c>
      <c r="O46" s="24" t="e">
        <f>VLOOKUP($G46&amp;O$5,BASE!$P$2:$Q$916,2,0)</f>
        <v>#N/A</v>
      </c>
      <c r="P46" s="24" t="e">
        <f>VLOOKUP($G46&amp;P$5,BASE!$P$2:$Q$916,2,0)</f>
        <v>#N/A</v>
      </c>
      <c r="Q46" s="24" t="e">
        <f>VLOOKUP($G46&amp;Q$5,BASE!$P$2:$Q$916,2,0)</f>
        <v>#N/A</v>
      </c>
      <c r="R46" s="24" t="e">
        <f>VLOOKUP($G46&amp;R$5,BASE!$P$2:$Q$916,2,0)</f>
        <v>#N/A</v>
      </c>
      <c r="S46" s="24" t="e">
        <f>VLOOKUP($G46&amp;S$5,BASE!$P$2:$Q$916,2,0)</f>
        <v>#N/A</v>
      </c>
      <c r="T46" s="24" t="e">
        <f>VLOOKUP($G46&amp;T$5,BASE!$P$2:$Q$916,2,0)</f>
        <v>#N/A</v>
      </c>
      <c r="U46" s="24" t="e">
        <f>VLOOKUP($G46&amp;U$5,BASE!$P$2:$Q$916,2,0)</f>
        <v>#N/A</v>
      </c>
      <c r="V46" s="24" t="e">
        <f>VLOOKUP($G46&amp;V$5,BASE!$P$2:$Q$916,2,0)</f>
        <v>#N/A</v>
      </c>
      <c r="W46" s="24" t="e">
        <f>VLOOKUP($G46&amp;W$5,BASE!$P$2:$Q$916,2,0)</f>
        <v>#N/A</v>
      </c>
      <c r="X46" s="24" t="e">
        <f>VLOOKUP($G46&amp;X$5,BASE!$P$2:$Q$916,2,0)</f>
        <v>#N/A</v>
      </c>
      <c r="Y46" s="24" t="e">
        <f>VLOOKUP($G46&amp;Y$5,BASE!$P$2:$Q$916,2,0)</f>
        <v>#N/A</v>
      </c>
      <c r="Z46" s="24" t="e">
        <f>VLOOKUP($G46&amp;Z$5,BASE!$P$2:$Q$916,2,0)</f>
        <v>#N/A</v>
      </c>
      <c r="AA46" s="24" t="e">
        <f>VLOOKUP($G46&amp;AA$5,BASE!$P$2:$Q$916,2,0)</f>
        <v>#N/A</v>
      </c>
      <c r="AB46" s="24" t="e">
        <f>VLOOKUP($G46&amp;AB$5,BASE!$P$2:$Q$916,2,0)</f>
        <v>#N/A</v>
      </c>
      <c r="AC46" s="24" t="e">
        <f>VLOOKUP($G46&amp;AC$5,BASE!$P$2:$Q$916,2,0)</f>
        <v>#N/A</v>
      </c>
      <c r="AD46" s="24" t="e">
        <f>VLOOKUP($G46&amp;AD$5,BASE!$P$2:$Q$916,2,0)</f>
        <v>#N/A</v>
      </c>
      <c r="AE46" s="19" t="e">
        <f t="shared" si="2"/>
        <v>#N/A</v>
      </c>
      <c r="AF46" s="24" t="e">
        <f>VLOOKUP(G46,BASE[[NombresCalificado]:[Nivel]],15,0)</f>
        <v>#N/A</v>
      </c>
      <c r="AG46" s="24" t="e">
        <f ca="1">OFFSET(BASE!V$1,MATCH($G46,BASE!$F$2:$F$916,0),0)</f>
        <v>#N/A</v>
      </c>
      <c r="AH46" s="24" t="e">
        <f ca="1">OFFSET(BASE!$X$1,MATCH($G46,BASE!$F$2:$F$916,0),0)</f>
        <v>#N/A</v>
      </c>
      <c r="AI46" s="24" t="e">
        <f ca="1">OFFSET(BASE!$Z$1,MATCH($G46,BASE!$F$2:$F$916,0),0)</f>
        <v>#N/A</v>
      </c>
      <c r="AJ46" s="24" t="e">
        <f ca="1">OFFSET(BASE!$AB$1,MATCH($G46,BASE!$F$2:$F$916,0),0)</f>
        <v>#N/A</v>
      </c>
      <c r="AK46" s="18"/>
    </row>
    <row r="47" spans="2:37" ht="15.75" x14ac:dyDescent="0.3">
      <c r="B47" s="18" t="str">
        <f>BASE!$D$2</f>
        <v>RIESGO DE FRAUDE</v>
      </c>
      <c r="C47" s="18"/>
      <c r="D47" s="18"/>
      <c r="E47" s="18"/>
      <c r="F47" s="18"/>
      <c r="G47" s="18"/>
      <c r="H47" s="23"/>
      <c r="I47" s="18"/>
      <c r="J47" s="18" t="str">
        <f t="shared" si="3"/>
        <v>AUTOEVALUACIÓN</v>
      </c>
      <c r="K47" s="24" t="e">
        <f>VLOOKUP($G47&amp;K$5,BASE!$P$2:$Q$916,2,0)</f>
        <v>#N/A</v>
      </c>
      <c r="L47" s="24" t="e">
        <f>VLOOKUP($G47&amp;L$5,BASE!$P$2:$Q$916,2,0)</f>
        <v>#N/A</v>
      </c>
      <c r="M47" s="24" t="e">
        <f>VLOOKUP($G47&amp;M$5,BASE!$P$2:$Q$916,2,0)</f>
        <v>#N/A</v>
      </c>
      <c r="N47" s="24" t="e">
        <f>VLOOKUP($G47&amp;N$5,BASE!$P$2:$Q$916,2,0)</f>
        <v>#N/A</v>
      </c>
      <c r="O47" s="24" t="e">
        <f>VLOOKUP($G47&amp;O$5,BASE!$P$2:$Q$916,2,0)</f>
        <v>#N/A</v>
      </c>
      <c r="P47" s="24" t="e">
        <f>VLOOKUP($G47&amp;P$5,BASE!$P$2:$Q$916,2,0)</f>
        <v>#N/A</v>
      </c>
      <c r="Q47" s="24" t="e">
        <f>VLOOKUP($G47&amp;Q$5,BASE!$P$2:$Q$916,2,0)</f>
        <v>#N/A</v>
      </c>
      <c r="R47" s="24" t="e">
        <f>VLOOKUP($G47&amp;R$5,BASE!$P$2:$Q$916,2,0)</f>
        <v>#N/A</v>
      </c>
      <c r="S47" s="24" t="e">
        <f>VLOOKUP($G47&amp;S$5,BASE!$P$2:$Q$916,2,0)</f>
        <v>#N/A</v>
      </c>
      <c r="T47" s="24" t="e">
        <f>VLOOKUP($G47&amp;T$5,BASE!$P$2:$Q$916,2,0)</f>
        <v>#N/A</v>
      </c>
      <c r="U47" s="24" t="e">
        <f>VLOOKUP($G47&amp;U$5,BASE!$P$2:$Q$916,2,0)</f>
        <v>#N/A</v>
      </c>
      <c r="V47" s="24" t="e">
        <f>VLOOKUP($G47&amp;V$5,BASE!$P$2:$Q$916,2,0)</f>
        <v>#N/A</v>
      </c>
      <c r="W47" s="24" t="e">
        <f>VLOOKUP($G47&amp;W$5,BASE!$P$2:$Q$916,2,0)</f>
        <v>#N/A</v>
      </c>
      <c r="X47" s="24" t="e">
        <f>VLOOKUP($G47&amp;X$5,BASE!$P$2:$Q$916,2,0)</f>
        <v>#N/A</v>
      </c>
      <c r="Y47" s="24" t="e">
        <f>VLOOKUP($G47&amp;Y$5,BASE!$P$2:$Q$916,2,0)</f>
        <v>#N/A</v>
      </c>
      <c r="Z47" s="24" t="e">
        <f>VLOOKUP($G47&amp;Z$5,BASE!$P$2:$Q$916,2,0)</f>
        <v>#N/A</v>
      </c>
      <c r="AA47" s="24" t="e">
        <f>VLOOKUP($G47&amp;AA$5,BASE!$P$2:$Q$916,2,0)</f>
        <v>#N/A</v>
      </c>
      <c r="AB47" s="24" t="e">
        <f>VLOOKUP($G47&amp;AB$5,BASE!$P$2:$Q$916,2,0)</f>
        <v>#N/A</v>
      </c>
      <c r="AC47" s="24" t="e">
        <f>VLOOKUP($G47&amp;AC$5,BASE!$P$2:$Q$916,2,0)</f>
        <v>#N/A</v>
      </c>
      <c r="AD47" s="24" t="e">
        <f>VLOOKUP($G47&amp;AD$5,BASE!$P$2:$Q$916,2,0)</f>
        <v>#N/A</v>
      </c>
      <c r="AE47" s="19" t="e">
        <f t="shared" si="2"/>
        <v>#N/A</v>
      </c>
      <c r="AF47" s="24" t="e">
        <f>VLOOKUP(G47,BASE[[NombresCalificado]:[Nivel]],15,0)</f>
        <v>#N/A</v>
      </c>
      <c r="AG47" s="24" t="e">
        <f ca="1">OFFSET(BASE!V$1,MATCH($G47,BASE!$F$2:$F$916,0),0)</f>
        <v>#N/A</v>
      </c>
      <c r="AH47" s="24" t="e">
        <f ca="1">OFFSET(BASE!$X$1,MATCH($G47,BASE!$F$2:$F$916,0),0)</f>
        <v>#N/A</v>
      </c>
      <c r="AI47" s="24" t="e">
        <f ca="1">OFFSET(BASE!$Z$1,MATCH($G47,BASE!$F$2:$F$916,0),0)</f>
        <v>#N/A</v>
      </c>
      <c r="AJ47" s="24" t="e">
        <f ca="1">OFFSET(BASE!$AB$1,MATCH($G47,BASE!$F$2:$F$916,0),0)</f>
        <v>#N/A</v>
      </c>
      <c r="AK47" s="18"/>
    </row>
    <row r="48" spans="2:37" ht="15.75" x14ac:dyDescent="0.3">
      <c r="B48" s="18" t="str">
        <f>BASE!$D$2</f>
        <v>RIESGO DE FRAUDE</v>
      </c>
      <c r="C48" s="18"/>
      <c r="D48" s="18"/>
      <c r="E48" s="18"/>
      <c r="F48" s="18"/>
      <c r="G48" s="18"/>
      <c r="H48" s="23"/>
      <c r="I48" s="18"/>
      <c r="J48" s="18" t="str">
        <f t="shared" si="3"/>
        <v>AUTOEVALUACIÓN</v>
      </c>
      <c r="K48" s="24" t="e">
        <f>VLOOKUP($G48&amp;K$5,BASE!$P$2:$Q$916,2,0)</f>
        <v>#N/A</v>
      </c>
      <c r="L48" s="24" t="e">
        <f>VLOOKUP($G48&amp;L$5,BASE!$P$2:$Q$916,2,0)</f>
        <v>#N/A</v>
      </c>
      <c r="M48" s="24" t="e">
        <f>VLOOKUP($G48&amp;M$5,BASE!$P$2:$Q$916,2,0)</f>
        <v>#N/A</v>
      </c>
      <c r="N48" s="24" t="e">
        <f>VLOOKUP($G48&amp;N$5,BASE!$P$2:$Q$916,2,0)</f>
        <v>#N/A</v>
      </c>
      <c r="O48" s="24" t="e">
        <f>VLOOKUP($G48&amp;O$5,BASE!$P$2:$Q$916,2,0)</f>
        <v>#N/A</v>
      </c>
      <c r="P48" s="24" t="e">
        <f>VLOOKUP($G48&amp;P$5,BASE!$P$2:$Q$916,2,0)</f>
        <v>#N/A</v>
      </c>
      <c r="Q48" s="24" t="e">
        <f>VLOOKUP($G48&amp;Q$5,BASE!$P$2:$Q$916,2,0)</f>
        <v>#N/A</v>
      </c>
      <c r="R48" s="24" t="e">
        <f>VLOOKUP($G48&amp;R$5,BASE!$P$2:$Q$916,2,0)</f>
        <v>#N/A</v>
      </c>
      <c r="S48" s="24" t="e">
        <f>VLOOKUP($G48&amp;S$5,BASE!$P$2:$Q$916,2,0)</f>
        <v>#N/A</v>
      </c>
      <c r="T48" s="24" t="e">
        <f>VLOOKUP($G48&amp;T$5,BASE!$P$2:$Q$916,2,0)</f>
        <v>#N/A</v>
      </c>
      <c r="U48" s="24" t="e">
        <f>VLOOKUP($G48&amp;U$5,BASE!$P$2:$Q$916,2,0)</f>
        <v>#N/A</v>
      </c>
      <c r="V48" s="24" t="e">
        <f>VLOOKUP($G48&amp;V$5,BASE!$P$2:$Q$916,2,0)</f>
        <v>#N/A</v>
      </c>
      <c r="W48" s="24" t="e">
        <f>VLOOKUP($G48&amp;W$5,BASE!$P$2:$Q$916,2,0)</f>
        <v>#N/A</v>
      </c>
      <c r="X48" s="24" t="e">
        <f>VLOOKUP($G48&amp;X$5,BASE!$P$2:$Q$916,2,0)</f>
        <v>#N/A</v>
      </c>
      <c r="Y48" s="24" t="e">
        <f>VLOOKUP($G48&amp;Y$5,BASE!$P$2:$Q$916,2,0)</f>
        <v>#N/A</v>
      </c>
      <c r="Z48" s="24" t="e">
        <f>VLOOKUP($G48&amp;Z$5,BASE!$P$2:$Q$916,2,0)</f>
        <v>#N/A</v>
      </c>
      <c r="AA48" s="24" t="e">
        <f>VLOOKUP($G48&amp;AA$5,BASE!$P$2:$Q$916,2,0)</f>
        <v>#N/A</v>
      </c>
      <c r="AB48" s="24" t="e">
        <f>VLOOKUP($G48&amp;AB$5,BASE!$P$2:$Q$916,2,0)</f>
        <v>#N/A</v>
      </c>
      <c r="AC48" s="24" t="e">
        <f>VLOOKUP($G48&amp;AC$5,BASE!$P$2:$Q$916,2,0)</f>
        <v>#N/A</v>
      </c>
      <c r="AD48" s="24" t="e">
        <f>VLOOKUP($G48&amp;AD$5,BASE!$P$2:$Q$916,2,0)</f>
        <v>#N/A</v>
      </c>
      <c r="AE48" s="19" t="e">
        <f t="shared" si="2"/>
        <v>#N/A</v>
      </c>
      <c r="AF48" s="24" t="e">
        <f>VLOOKUP(G48,BASE[[NombresCalificado]:[Nivel]],15,0)</f>
        <v>#N/A</v>
      </c>
      <c r="AG48" s="24" t="e">
        <f ca="1">OFFSET(BASE!V$1,MATCH($G48,BASE!$F$2:$F$916,0),0)</f>
        <v>#N/A</v>
      </c>
      <c r="AH48" s="24" t="e">
        <f ca="1">OFFSET(BASE!$X$1,MATCH($G48,BASE!$F$2:$F$916,0),0)</f>
        <v>#N/A</v>
      </c>
      <c r="AI48" s="24" t="e">
        <f ca="1">OFFSET(BASE!$Z$1,MATCH($G48,BASE!$F$2:$F$916,0),0)</f>
        <v>#N/A</v>
      </c>
      <c r="AJ48" s="24" t="e">
        <f ca="1">OFFSET(BASE!$AB$1,MATCH($G48,BASE!$F$2:$F$916,0),0)</f>
        <v>#N/A</v>
      </c>
      <c r="AK48" s="18"/>
    </row>
    <row r="49" spans="2:37" ht="15.75" x14ac:dyDescent="0.3">
      <c r="B49" s="18" t="str">
        <f>BASE!$D$2</f>
        <v>RIESGO DE FRAUDE</v>
      </c>
      <c r="C49" s="18"/>
      <c r="D49" s="18"/>
      <c r="E49" s="18"/>
      <c r="F49" s="18"/>
      <c r="G49" s="18"/>
      <c r="H49" s="23"/>
      <c r="I49" s="18"/>
      <c r="J49" s="18" t="str">
        <f t="shared" si="3"/>
        <v>AUTOEVALUACIÓN</v>
      </c>
      <c r="K49" s="24" t="e">
        <f>VLOOKUP($G49&amp;K$5,BASE!$P$2:$Q$916,2,0)</f>
        <v>#N/A</v>
      </c>
      <c r="L49" s="24" t="e">
        <f>VLOOKUP($G49&amp;L$5,BASE!$P$2:$Q$916,2,0)</f>
        <v>#N/A</v>
      </c>
      <c r="M49" s="24" t="e">
        <f>VLOOKUP($G49&amp;M$5,BASE!$P$2:$Q$916,2,0)</f>
        <v>#N/A</v>
      </c>
      <c r="N49" s="24" t="e">
        <f>VLOOKUP($G49&amp;N$5,BASE!$P$2:$Q$916,2,0)</f>
        <v>#N/A</v>
      </c>
      <c r="O49" s="24" t="e">
        <f>VLOOKUP($G49&amp;O$5,BASE!$P$2:$Q$916,2,0)</f>
        <v>#N/A</v>
      </c>
      <c r="P49" s="24" t="e">
        <f>VLOOKUP($G49&amp;P$5,BASE!$P$2:$Q$916,2,0)</f>
        <v>#N/A</v>
      </c>
      <c r="Q49" s="24" t="e">
        <f>VLOOKUP($G49&amp;Q$5,BASE!$P$2:$Q$916,2,0)</f>
        <v>#N/A</v>
      </c>
      <c r="R49" s="24" t="e">
        <f>VLOOKUP($G49&amp;R$5,BASE!$P$2:$Q$916,2,0)</f>
        <v>#N/A</v>
      </c>
      <c r="S49" s="24" t="e">
        <f>VLOOKUP($G49&amp;S$5,BASE!$P$2:$Q$916,2,0)</f>
        <v>#N/A</v>
      </c>
      <c r="T49" s="24" t="e">
        <f>VLOOKUP($G49&amp;T$5,BASE!$P$2:$Q$916,2,0)</f>
        <v>#N/A</v>
      </c>
      <c r="U49" s="24" t="e">
        <f>VLOOKUP($G49&amp;U$5,BASE!$P$2:$Q$916,2,0)</f>
        <v>#N/A</v>
      </c>
      <c r="V49" s="24" t="e">
        <f>VLOOKUP($G49&amp;V$5,BASE!$P$2:$Q$916,2,0)</f>
        <v>#N/A</v>
      </c>
      <c r="W49" s="24" t="e">
        <f>VLOOKUP($G49&amp;W$5,BASE!$P$2:$Q$916,2,0)</f>
        <v>#N/A</v>
      </c>
      <c r="X49" s="24" t="e">
        <f>VLOOKUP($G49&amp;X$5,BASE!$P$2:$Q$916,2,0)</f>
        <v>#N/A</v>
      </c>
      <c r="Y49" s="24" t="e">
        <f>VLOOKUP($G49&amp;Y$5,BASE!$P$2:$Q$916,2,0)</f>
        <v>#N/A</v>
      </c>
      <c r="Z49" s="24" t="e">
        <f>VLOOKUP($G49&amp;Z$5,BASE!$P$2:$Q$916,2,0)</f>
        <v>#N/A</v>
      </c>
      <c r="AA49" s="24" t="e">
        <f>VLOOKUP($G49&amp;AA$5,BASE!$P$2:$Q$916,2,0)</f>
        <v>#N/A</v>
      </c>
      <c r="AB49" s="24" t="e">
        <f>VLOOKUP($G49&amp;AB$5,BASE!$P$2:$Q$916,2,0)</f>
        <v>#N/A</v>
      </c>
      <c r="AC49" s="24" t="e">
        <f>VLOOKUP($G49&amp;AC$5,BASE!$P$2:$Q$916,2,0)</f>
        <v>#N/A</v>
      </c>
      <c r="AD49" s="24" t="e">
        <f>VLOOKUP($G49&amp;AD$5,BASE!$P$2:$Q$916,2,0)</f>
        <v>#N/A</v>
      </c>
      <c r="AE49" s="19" t="e">
        <f t="shared" si="2"/>
        <v>#N/A</v>
      </c>
      <c r="AF49" s="24" t="e">
        <f>VLOOKUP(G49,BASE[[NombresCalificado]:[Nivel]],15,0)</f>
        <v>#N/A</v>
      </c>
      <c r="AG49" s="24" t="e">
        <f ca="1">OFFSET(BASE!V$1,MATCH($G49,BASE!$F$2:$F$916,0),0)</f>
        <v>#N/A</v>
      </c>
      <c r="AH49" s="24" t="e">
        <f ca="1">OFFSET(BASE!$X$1,MATCH($G49,BASE!$F$2:$F$916,0),0)</f>
        <v>#N/A</v>
      </c>
      <c r="AI49" s="24" t="e">
        <f ca="1">OFFSET(BASE!$Z$1,MATCH($G49,BASE!$F$2:$F$916,0),0)</f>
        <v>#N/A</v>
      </c>
      <c r="AJ49" s="24" t="e">
        <f ca="1">OFFSET(BASE!$AB$1,MATCH($G49,BASE!$F$2:$F$916,0),0)</f>
        <v>#N/A</v>
      </c>
      <c r="AK49" s="18"/>
    </row>
    <row r="50" spans="2:37" ht="15.75" x14ac:dyDescent="0.3">
      <c r="B50" s="18" t="str">
        <f>BASE!$D$2</f>
        <v>RIESGO DE FRAUDE</v>
      </c>
      <c r="C50" s="18"/>
      <c r="D50" s="18"/>
      <c r="E50" s="18"/>
      <c r="F50" s="18"/>
      <c r="G50" s="18"/>
      <c r="H50" s="23"/>
      <c r="I50" s="18"/>
      <c r="J50" s="18" t="str">
        <f t="shared" si="3"/>
        <v>AUTOEVALUACIÓN</v>
      </c>
      <c r="K50" s="24" t="e">
        <f>VLOOKUP($G50&amp;K$5,BASE!$P$2:$Q$916,2,0)</f>
        <v>#N/A</v>
      </c>
      <c r="L50" s="24" t="e">
        <f>VLOOKUP($G50&amp;L$5,BASE!$P$2:$Q$916,2,0)</f>
        <v>#N/A</v>
      </c>
      <c r="M50" s="24" t="e">
        <f>VLOOKUP($G50&amp;M$5,BASE!$P$2:$Q$916,2,0)</f>
        <v>#N/A</v>
      </c>
      <c r="N50" s="24" t="e">
        <f>VLOOKUP($G50&amp;N$5,BASE!$P$2:$Q$916,2,0)</f>
        <v>#N/A</v>
      </c>
      <c r="O50" s="24" t="e">
        <f>VLOOKUP($G50&amp;O$5,BASE!$P$2:$Q$916,2,0)</f>
        <v>#N/A</v>
      </c>
      <c r="P50" s="24" t="e">
        <f>VLOOKUP($G50&amp;P$5,BASE!$P$2:$Q$916,2,0)</f>
        <v>#N/A</v>
      </c>
      <c r="Q50" s="24" t="e">
        <f>VLOOKUP($G50&amp;Q$5,BASE!$P$2:$Q$916,2,0)</f>
        <v>#N/A</v>
      </c>
      <c r="R50" s="24" t="e">
        <f>VLOOKUP($G50&amp;R$5,BASE!$P$2:$Q$916,2,0)</f>
        <v>#N/A</v>
      </c>
      <c r="S50" s="24" t="e">
        <f>VLOOKUP($G50&amp;S$5,BASE!$P$2:$Q$916,2,0)</f>
        <v>#N/A</v>
      </c>
      <c r="T50" s="24" t="e">
        <f>VLOOKUP($G50&amp;T$5,BASE!$P$2:$Q$916,2,0)</f>
        <v>#N/A</v>
      </c>
      <c r="U50" s="24" t="e">
        <f>VLOOKUP($G50&amp;U$5,BASE!$P$2:$Q$916,2,0)</f>
        <v>#N/A</v>
      </c>
      <c r="V50" s="24" t="e">
        <f>VLOOKUP($G50&amp;V$5,BASE!$P$2:$Q$916,2,0)</f>
        <v>#N/A</v>
      </c>
      <c r="W50" s="24" t="e">
        <f>VLOOKUP($G50&amp;W$5,BASE!$P$2:$Q$916,2,0)</f>
        <v>#N/A</v>
      </c>
      <c r="X50" s="24" t="e">
        <f>VLOOKUP($G50&amp;X$5,BASE!$P$2:$Q$916,2,0)</f>
        <v>#N/A</v>
      </c>
      <c r="Y50" s="24" t="e">
        <f>VLOOKUP($G50&amp;Y$5,BASE!$P$2:$Q$916,2,0)</f>
        <v>#N/A</v>
      </c>
      <c r="Z50" s="24" t="e">
        <f>VLOOKUP($G50&amp;Z$5,BASE!$P$2:$Q$916,2,0)</f>
        <v>#N/A</v>
      </c>
      <c r="AA50" s="24" t="e">
        <f>VLOOKUP($G50&amp;AA$5,BASE!$P$2:$Q$916,2,0)</f>
        <v>#N/A</v>
      </c>
      <c r="AB50" s="24" t="e">
        <f>VLOOKUP($G50&amp;AB$5,BASE!$P$2:$Q$916,2,0)</f>
        <v>#N/A</v>
      </c>
      <c r="AC50" s="24" t="e">
        <f>VLOOKUP($G50&amp;AC$5,BASE!$P$2:$Q$916,2,0)</f>
        <v>#N/A</v>
      </c>
      <c r="AD50" s="24" t="e">
        <f>VLOOKUP($G50&amp;AD$5,BASE!$P$2:$Q$916,2,0)</f>
        <v>#N/A</v>
      </c>
      <c r="AE50" s="19" t="e">
        <f t="shared" si="2"/>
        <v>#N/A</v>
      </c>
      <c r="AF50" s="24" t="e">
        <f>VLOOKUP(G50,BASE[[NombresCalificado]:[Nivel]],15,0)</f>
        <v>#N/A</v>
      </c>
      <c r="AG50" s="24" t="e">
        <f ca="1">OFFSET(BASE!V$1,MATCH($G50,BASE!$F$2:$F$916,0),0)</f>
        <v>#N/A</v>
      </c>
      <c r="AH50" s="24" t="e">
        <f ca="1">OFFSET(BASE!$X$1,MATCH($G50,BASE!$F$2:$F$916,0),0)</f>
        <v>#N/A</v>
      </c>
      <c r="AI50" s="24" t="e">
        <f ca="1">OFFSET(BASE!$Z$1,MATCH($G50,BASE!$F$2:$F$916,0),0)</f>
        <v>#N/A</v>
      </c>
      <c r="AJ50" s="24" t="e">
        <f ca="1">OFFSET(BASE!$AB$1,MATCH($G50,BASE!$F$2:$F$916,0),0)</f>
        <v>#N/A</v>
      </c>
      <c r="AK50" s="18"/>
    </row>
    <row r="51" spans="2:37" ht="15.75" x14ac:dyDescent="0.3">
      <c r="B51" s="18" t="str">
        <f>BASE!$D$2</f>
        <v>RIESGO DE FRAUDE</v>
      </c>
      <c r="C51" s="18"/>
      <c r="D51" s="18"/>
      <c r="E51" s="18"/>
      <c r="F51" s="18"/>
      <c r="G51" s="18"/>
      <c r="H51" s="23"/>
      <c r="I51" s="18"/>
      <c r="J51" s="18" t="str">
        <f t="shared" si="3"/>
        <v>AUTOEVALUACIÓN</v>
      </c>
      <c r="K51" s="24" t="e">
        <f>VLOOKUP($G51&amp;K$5,BASE!$P$2:$Q$916,2,0)</f>
        <v>#N/A</v>
      </c>
      <c r="L51" s="24" t="e">
        <f>VLOOKUP($G51&amp;L$5,BASE!$P$2:$Q$916,2,0)</f>
        <v>#N/A</v>
      </c>
      <c r="M51" s="24" t="e">
        <f>VLOOKUP($G51&amp;M$5,BASE!$P$2:$Q$916,2,0)</f>
        <v>#N/A</v>
      </c>
      <c r="N51" s="24" t="e">
        <f>VLOOKUP($G51&amp;N$5,BASE!$P$2:$Q$916,2,0)</f>
        <v>#N/A</v>
      </c>
      <c r="O51" s="24" t="e">
        <f>VLOOKUP($G51&amp;O$5,BASE!$P$2:$Q$916,2,0)</f>
        <v>#N/A</v>
      </c>
      <c r="P51" s="24" t="e">
        <f>VLOOKUP($G51&amp;P$5,BASE!$P$2:$Q$916,2,0)</f>
        <v>#N/A</v>
      </c>
      <c r="Q51" s="24" t="e">
        <f>VLOOKUP($G51&amp;Q$5,BASE!$P$2:$Q$916,2,0)</f>
        <v>#N/A</v>
      </c>
      <c r="R51" s="24" t="e">
        <f>VLOOKUP($G51&amp;R$5,BASE!$P$2:$Q$916,2,0)</f>
        <v>#N/A</v>
      </c>
      <c r="S51" s="24" t="e">
        <f>VLOOKUP($G51&amp;S$5,BASE!$P$2:$Q$916,2,0)</f>
        <v>#N/A</v>
      </c>
      <c r="T51" s="24" t="e">
        <f>VLOOKUP($G51&amp;T$5,BASE!$P$2:$Q$916,2,0)</f>
        <v>#N/A</v>
      </c>
      <c r="U51" s="24" t="e">
        <f>VLOOKUP($G51&amp;U$5,BASE!$P$2:$Q$916,2,0)</f>
        <v>#N/A</v>
      </c>
      <c r="V51" s="24" t="e">
        <f>VLOOKUP($G51&amp;V$5,BASE!$P$2:$Q$916,2,0)</f>
        <v>#N/A</v>
      </c>
      <c r="W51" s="24" t="e">
        <f>VLOOKUP($G51&amp;W$5,BASE!$P$2:$Q$916,2,0)</f>
        <v>#N/A</v>
      </c>
      <c r="X51" s="24" t="e">
        <f>VLOOKUP($G51&amp;X$5,BASE!$P$2:$Q$916,2,0)</f>
        <v>#N/A</v>
      </c>
      <c r="Y51" s="24" t="e">
        <f>VLOOKUP($G51&amp;Y$5,BASE!$P$2:$Q$916,2,0)</f>
        <v>#N/A</v>
      </c>
      <c r="Z51" s="24" t="e">
        <f>VLOOKUP($G51&amp;Z$5,BASE!$P$2:$Q$916,2,0)</f>
        <v>#N/A</v>
      </c>
      <c r="AA51" s="24" t="e">
        <f>VLOOKUP($G51&amp;AA$5,BASE!$P$2:$Q$916,2,0)</f>
        <v>#N/A</v>
      </c>
      <c r="AB51" s="24" t="e">
        <f>VLOOKUP($G51&amp;AB$5,BASE!$P$2:$Q$916,2,0)</f>
        <v>#N/A</v>
      </c>
      <c r="AC51" s="24" t="e">
        <f>VLOOKUP($G51&amp;AC$5,BASE!$P$2:$Q$916,2,0)</f>
        <v>#N/A</v>
      </c>
      <c r="AD51" s="24" t="e">
        <f>VLOOKUP($G51&amp;AD$5,BASE!$P$2:$Q$916,2,0)</f>
        <v>#N/A</v>
      </c>
      <c r="AE51" s="19" t="e">
        <f t="shared" si="2"/>
        <v>#N/A</v>
      </c>
      <c r="AF51" s="24" t="e">
        <f>VLOOKUP(G51,BASE[[NombresCalificado]:[Nivel]],15,0)</f>
        <v>#N/A</v>
      </c>
      <c r="AG51" s="24" t="e">
        <f ca="1">OFFSET(BASE!V$1,MATCH($G51,BASE!$F$2:$F$916,0),0)</f>
        <v>#N/A</v>
      </c>
      <c r="AH51" s="24" t="e">
        <f ca="1">OFFSET(BASE!$X$1,MATCH($G51,BASE!$F$2:$F$916,0),0)</f>
        <v>#N/A</v>
      </c>
      <c r="AI51" s="24" t="e">
        <f ca="1">OFFSET(BASE!$Z$1,MATCH($G51,BASE!$F$2:$F$916,0),0)</f>
        <v>#N/A</v>
      </c>
      <c r="AJ51" s="24" t="e">
        <f ca="1">OFFSET(BASE!$AB$1,MATCH($G51,BASE!$F$2:$F$916,0),0)</f>
        <v>#N/A</v>
      </c>
      <c r="AK51" s="18"/>
    </row>
    <row r="52" spans="2:37" ht="15.75" x14ac:dyDescent="0.3">
      <c r="B52" s="18" t="str">
        <f>BASE!$D$2</f>
        <v>RIESGO DE FRAUDE</v>
      </c>
      <c r="C52" s="18"/>
      <c r="D52" s="18"/>
      <c r="E52" s="18"/>
      <c r="F52" s="18"/>
      <c r="G52" s="18"/>
      <c r="H52" s="23"/>
      <c r="I52" s="18"/>
      <c r="J52" s="18" t="str">
        <f t="shared" si="3"/>
        <v>AUTOEVALUACIÓN</v>
      </c>
      <c r="K52" s="24" t="e">
        <f>VLOOKUP($G52&amp;K$5,BASE!$P$2:$Q$916,2,0)</f>
        <v>#N/A</v>
      </c>
      <c r="L52" s="24" t="e">
        <f>VLOOKUP($G52&amp;L$5,BASE!$P$2:$Q$916,2,0)</f>
        <v>#N/A</v>
      </c>
      <c r="M52" s="24" t="e">
        <f>VLOOKUP($G52&amp;M$5,BASE!$P$2:$Q$916,2,0)</f>
        <v>#N/A</v>
      </c>
      <c r="N52" s="24" t="e">
        <f>VLOOKUP($G52&amp;N$5,BASE!$P$2:$Q$916,2,0)</f>
        <v>#N/A</v>
      </c>
      <c r="O52" s="24" t="e">
        <f>VLOOKUP($G52&amp;O$5,BASE!$P$2:$Q$916,2,0)</f>
        <v>#N/A</v>
      </c>
      <c r="P52" s="24" t="e">
        <f>VLOOKUP($G52&amp;P$5,BASE!$P$2:$Q$916,2,0)</f>
        <v>#N/A</v>
      </c>
      <c r="Q52" s="24" t="e">
        <f>VLOOKUP($G52&amp;Q$5,BASE!$P$2:$Q$916,2,0)</f>
        <v>#N/A</v>
      </c>
      <c r="R52" s="24" t="e">
        <f>VLOOKUP($G52&amp;R$5,BASE!$P$2:$Q$916,2,0)</f>
        <v>#N/A</v>
      </c>
      <c r="S52" s="24" t="e">
        <f>VLOOKUP($G52&amp;S$5,BASE!$P$2:$Q$916,2,0)</f>
        <v>#N/A</v>
      </c>
      <c r="T52" s="24" t="e">
        <f>VLOOKUP($G52&amp;T$5,BASE!$P$2:$Q$916,2,0)</f>
        <v>#N/A</v>
      </c>
      <c r="U52" s="24" t="e">
        <f>VLOOKUP($G52&amp;U$5,BASE!$P$2:$Q$916,2,0)</f>
        <v>#N/A</v>
      </c>
      <c r="V52" s="24" t="e">
        <f>VLOOKUP($G52&amp;V$5,BASE!$P$2:$Q$916,2,0)</f>
        <v>#N/A</v>
      </c>
      <c r="W52" s="24" t="e">
        <f>VLOOKUP($G52&amp;W$5,BASE!$P$2:$Q$916,2,0)</f>
        <v>#N/A</v>
      </c>
      <c r="X52" s="24" t="e">
        <f>VLOOKUP($G52&amp;X$5,BASE!$P$2:$Q$916,2,0)</f>
        <v>#N/A</v>
      </c>
      <c r="Y52" s="24" t="e">
        <f>VLOOKUP($G52&amp;Y$5,BASE!$P$2:$Q$916,2,0)</f>
        <v>#N/A</v>
      </c>
      <c r="Z52" s="24" t="e">
        <f>VLOOKUP($G52&amp;Z$5,BASE!$P$2:$Q$916,2,0)</f>
        <v>#N/A</v>
      </c>
      <c r="AA52" s="24" t="e">
        <f>VLOOKUP($G52&amp;AA$5,BASE!$P$2:$Q$916,2,0)</f>
        <v>#N/A</v>
      </c>
      <c r="AB52" s="24" t="e">
        <f>VLOOKUP($G52&amp;AB$5,BASE!$P$2:$Q$916,2,0)</f>
        <v>#N/A</v>
      </c>
      <c r="AC52" s="24" t="e">
        <f>VLOOKUP($G52&amp;AC$5,BASE!$P$2:$Q$916,2,0)</f>
        <v>#N/A</v>
      </c>
      <c r="AD52" s="24" t="e">
        <f>VLOOKUP($G52&amp;AD$5,BASE!$P$2:$Q$916,2,0)</f>
        <v>#N/A</v>
      </c>
      <c r="AE52" s="19" t="e">
        <f t="shared" si="2"/>
        <v>#N/A</v>
      </c>
      <c r="AF52" s="24" t="e">
        <f>VLOOKUP(G52,BASE[[NombresCalificado]:[Nivel]],15,0)</f>
        <v>#N/A</v>
      </c>
      <c r="AG52" s="24" t="e">
        <f ca="1">OFFSET(BASE!V$1,MATCH($G52,BASE!$F$2:$F$916,0),0)</f>
        <v>#N/A</v>
      </c>
      <c r="AH52" s="24" t="e">
        <f ca="1">OFFSET(BASE!$X$1,MATCH($G52,BASE!$F$2:$F$916,0),0)</f>
        <v>#N/A</v>
      </c>
      <c r="AI52" s="24" t="e">
        <f ca="1">OFFSET(BASE!$Z$1,MATCH($G52,BASE!$F$2:$F$916,0),0)</f>
        <v>#N/A</v>
      </c>
      <c r="AJ52" s="24" t="e">
        <f ca="1">OFFSET(BASE!$AB$1,MATCH($G52,BASE!$F$2:$F$916,0),0)</f>
        <v>#N/A</v>
      </c>
      <c r="AK52" s="18"/>
    </row>
    <row r="53" spans="2:37" ht="15.75" x14ac:dyDescent="0.3">
      <c r="B53" s="18" t="str">
        <f>BASE!$D$2</f>
        <v>RIESGO DE FRAUDE</v>
      </c>
      <c r="C53" s="18"/>
      <c r="D53" s="18"/>
      <c r="E53" s="18"/>
      <c r="F53" s="18"/>
      <c r="G53" s="18"/>
      <c r="H53" s="23"/>
      <c r="I53" s="18"/>
      <c r="J53" s="18" t="str">
        <f t="shared" si="3"/>
        <v>AUTOEVALUACIÓN</v>
      </c>
      <c r="K53" s="24" t="e">
        <f>VLOOKUP($G53&amp;K$5,BASE!$P$2:$Q$916,2,0)</f>
        <v>#N/A</v>
      </c>
      <c r="L53" s="24" t="e">
        <f>VLOOKUP($G53&amp;L$5,BASE!$P$2:$Q$916,2,0)</f>
        <v>#N/A</v>
      </c>
      <c r="M53" s="24" t="e">
        <f>VLOOKUP($G53&amp;M$5,BASE!$P$2:$Q$916,2,0)</f>
        <v>#N/A</v>
      </c>
      <c r="N53" s="24" t="e">
        <f>VLOOKUP($G53&amp;N$5,BASE!$P$2:$Q$916,2,0)</f>
        <v>#N/A</v>
      </c>
      <c r="O53" s="24" t="e">
        <f>VLOOKUP($G53&amp;O$5,BASE!$P$2:$Q$916,2,0)</f>
        <v>#N/A</v>
      </c>
      <c r="P53" s="24" t="e">
        <f>VLOOKUP($G53&amp;P$5,BASE!$P$2:$Q$916,2,0)</f>
        <v>#N/A</v>
      </c>
      <c r="Q53" s="24" t="e">
        <f>VLOOKUP($G53&amp;Q$5,BASE!$P$2:$Q$916,2,0)</f>
        <v>#N/A</v>
      </c>
      <c r="R53" s="24" t="e">
        <f>VLOOKUP($G53&amp;R$5,BASE!$P$2:$Q$916,2,0)</f>
        <v>#N/A</v>
      </c>
      <c r="S53" s="24" t="e">
        <f>VLOOKUP($G53&amp;S$5,BASE!$P$2:$Q$916,2,0)</f>
        <v>#N/A</v>
      </c>
      <c r="T53" s="24" t="e">
        <f>VLOOKUP($G53&amp;T$5,BASE!$P$2:$Q$916,2,0)</f>
        <v>#N/A</v>
      </c>
      <c r="U53" s="24" t="e">
        <f>VLOOKUP($G53&amp;U$5,BASE!$P$2:$Q$916,2,0)</f>
        <v>#N/A</v>
      </c>
      <c r="V53" s="24" t="e">
        <f>VLOOKUP($G53&amp;V$5,BASE!$P$2:$Q$916,2,0)</f>
        <v>#N/A</v>
      </c>
      <c r="W53" s="24" t="e">
        <f>VLOOKUP($G53&amp;W$5,BASE!$P$2:$Q$916,2,0)</f>
        <v>#N/A</v>
      </c>
      <c r="X53" s="24" t="e">
        <f>VLOOKUP($G53&amp;X$5,BASE!$P$2:$Q$916,2,0)</f>
        <v>#N/A</v>
      </c>
      <c r="Y53" s="24" t="e">
        <f>VLOOKUP($G53&amp;Y$5,BASE!$P$2:$Q$916,2,0)</f>
        <v>#N/A</v>
      </c>
      <c r="Z53" s="24" t="e">
        <f>VLOOKUP($G53&amp;Z$5,BASE!$P$2:$Q$916,2,0)</f>
        <v>#N/A</v>
      </c>
      <c r="AA53" s="24" t="e">
        <f>VLOOKUP($G53&amp;AA$5,BASE!$P$2:$Q$916,2,0)</f>
        <v>#N/A</v>
      </c>
      <c r="AB53" s="24" t="e">
        <f>VLOOKUP($G53&amp;AB$5,BASE!$P$2:$Q$916,2,0)</f>
        <v>#N/A</v>
      </c>
      <c r="AC53" s="24" t="e">
        <f>VLOOKUP($G53&amp;AC$5,BASE!$P$2:$Q$916,2,0)</f>
        <v>#N/A</v>
      </c>
      <c r="AD53" s="24" t="e">
        <f>VLOOKUP($G53&amp;AD$5,BASE!$P$2:$Q$916,2,0)</f>
        <v>#N/A</v>
      </c>
      <c r="AE53" s="19" t="e">
        <f t="shared" si="2"/>
        <v>#N/A</v>
      </c>
      <c r="AF53" s="24" t="e">
        <f>VLOOKUP(G53,BASE[[NombresCalificado]:[Nivel]],15,0)</f>
        <v>#N/A</v>
      </c>
      <c r="AG53" s="24" t="e">
        <f ca="1">OFFSET(BASE!V$1,MATCH($G53,BASE!$F$2:$F$916,0),0)</f>
        <v>#N/A</v>
      </c>
      <c r="AH53" s="24" t="e">
        <f ca="1">OFFSET(BASE!$X$1,MATCH($G53,BASE!$F$2:$F$916,0),0)</f>
        <v>#N/A</v>
      </c>
      <c r="AI53" s="24" t="e">
        <f ca="1">OFFSET(BASE!$Z$1,MATCH($G53,BASE!$F$2:$F$916,0),0)</f>
        <v>#N/A</v>
      </c>
      <c r="AJ53" s="24" t="e">
        <f ca="1">OFFSET(BASE!$AB$1,MATCH($G53,BASE!$F$2:$F$916,0),0)</f>
        <v>#N/A</v>
      </c>
      <c r="AK53" s="18"/>
    </row>
    <row r="54" spans="2:37" ht="15.75" x14ac:dyDescent="0.3">
      <c r="B54" s="18" t="str">
        <f>BASE!$D$2</f>
        <v>RIESGO DE FRAUDE</v>
      </c>
      <c r="C54" s="18"/>
      <c r="D54" s="18"/>
      <c r="E54" s="18"/>
      <c r="F54" s="18"/>
      <c r="G54" s="18"/>
      <c r="H54" s="23"/>
      <c r="I54" s="18"/>
      <c r="J54" s="18" t="str">
        <f t="shared" si="3"/>
        <v>AUTOEVALUACIÓN</v>
      </c>
      <c r="K54" s="24" t="e">
        <f>VLOOKUP($G54&amp;K$5,BASE!$P$2:$Q$916,2,0)</f>
        <v>#N/A</v>
      </c>
      <c r="L54" s="24" t="e">
        <f>VLOOKUP($G54&amp;L$5,BASE!$P$2:$Q$916,2,0)</f>
        <v>#N/A</v>
      </c>
      <c r="M54" s="24" t="e">
        <f>VLOOKUP($G54&amp;M$5,BASE!$P$2:$Q$916,2,0)</f>
        <v>#N/A</v>
      </c>
      <c r="N54" s="24" t="e">
        <f>VLOOKUP($G54&amp;N$5,BASE!$P$2:$Q$916,2,0)</f>
        <v>#N/A</v>
      </c>
      <c r="O54" s="24" t="e">
        <f>VLOOKUP($G54&amp;O$5,BASE!$P$2:$Q$916,2,0)</f>
        <v>#N/A</v>
      </c>
      <c r="P54" s="24" t="e">
        <f>VLOOKUP($G54&amp;P$5,BASE!$P$2:$Q$916,2,0)</f>
        <v>#N/A</v>
      </c>
      <c r="Q54" s="24" t="e">
        <f>VLOOKUP($G54&amp;Q$5,BASE!$P$2:$Q$916,2,0)</f>
        <v>#N/A</v>
      </c>
      <c r="R54" s="24" t="e">
        <f>VLOOKUP($G54&amp;R$5,BASE!$P$2:$Q$916,2,0)</f>
        <v>#N/A</v>
      </c>
      <c r="S54" s="24" t="e">
        <f>VLOOKUP($G54&amp;S$5,BASE!$P$2:$Q$916,2,0)</f>
        <v>#N/A</v>
      </c>
      <c r="T54" s="24" t="e">
        <f>VLOOKUP($G54&amp;T$5,BASE!$P$2:$Q$916,2,0)</f>
        <v>#N/A</v>
      </c>
      <c r="U54" s="24" t="e">
        <f>VLOOKUP($G54&amp;U$5,BASE!$P$2:$Q$916,2,0)</f>
        <v>#N/A</v>
      </c>
      <c r="V54" s="24" t="e">
        <f>VLOOKUP($G54&amp;V$5,BASE!$P$2:$Q$916,2,0)</f>
        <v>#N/A</v>
      </c>
      <c r="W54" s="24" t="e">
        <f>VLOOKUP($G54&amp;W$5,BASE!$P$2:$Q$916,2,0)</f>
        <v>#N/A</v>
      </c>
      <c r="X54" s="24" t="e">
        <f>VLOOKUP($G54&amp;X$5,BASE!$P$2:$Q$916,2,0)</f>
        <v>#N/A</v>
      </c>
      <c r="Y54" s="24" t="e">
        <f>VLOOKUP($G54&amp;Y$5,BASE!$P$2:$Q$916,2,0)</f>
        <v>#N/A</v>
      </c>
      <c r="Z54" s="24" t="e">
        <f>VLOOKUP($G54&amp;Z$5,BASE!$P$2:$Q$916,2,0)</f>
        <v>#N/A</v>
      </c>
      <c r="AA54" s="24" t="e">
        <f>VLOOKUP($G54&amp;AA$5,BASE!$P$2:$Q$916,2,0)</f>
        <v>#N/A</v>
      </c>
      <c r="AB54" s="24" t="e">
        <f>VLOOKUP($G54&amp;AB$5,BASE!$P$2:$Q$916,2,0)</f>
        <v>#N/A</v>
      </c>
      <c r="AC54" s="24" t="e">
        <f>VLOOKUP($G54&amp;AC$5,BASE!$P$2:$Q$916,2,0)</f>
        <v>#N/A</v>
      </c>
      <c r="AD54" s="24" t="e">
        <f>VLOOKUP($G54&amp;AD$5,BASE!$P$2:$Q$916,2,0)</f>
        <v>#N/A</v>
      </c>
      <c r="AE54" s="19" t="e">
        <f t="shared" si="2"/>
        <v>#N/A</v>
      </c>
      <c r="AF54" s="24" t="e">
        <f>VLOOKUP(G54,BASE[[NombresCalificado]:[Nivel]],15,0)</f>
        <v>#N/A</v>
      </c>
      <c r="AG54" s="24" t="e">
        <f ca="1">OFFSET(BASE!V$1,MATCH($G54,BASE!$F$2:$F$916,0),0)</f>
        <v>#N/A</v>
      </c>
      <c r="AH54" s="24" t="e">
        <f ca="1">OFFSET(BASE!$X$1,MATCH($G54,BASE!$F$2:$F$916,0),0)</f>
        <v>#N/A</v>
      </c>
      <c r="AI54" s="24" t="e">
        <f ca="1">OFFSET(BASE!$Z$1,MATCH($G54,BASE!$F$2:$F$916,0),0)</f>
        <v>#N/A</v>
      </c>
      <c r="AJ54" s="24" t="e">
        <f ca="1">OFFSET(BASE!$AB$1,MATCH($G54,BASE!$F$2:$F$916,0),0)</f>
        <v>#N/A</v>
      </c>
      <c r="AK54" s="18"/>
    </row>
    <row r="55" spans="2:37" ht="15.75" x14ac:dyDescent="0.3">
      <c r="B55" s="18" t="str">
        <f>BASE!$D$2</f>
        <v>RIESGO DE FRAUDE</v>
      </c>
      <c r="C55" s="18"/>
      <c r="D55" s="18"/>
      <c r="E55" s="18"/>
      <c r="F55" s="18"/>
      <c r="G55" s="18"/>
      <c r="H55" s="23"/>
      <c r="I55" s="18"/>
      <c r="J55" s="18" t="str">
        <f t="shared" si="3"/>
        <v>AUTOEVALUACIÓN</v>
      </c>
      <c r="K55" s="24" t="e">
        <f>VLOOKUP($G55&amp;K$5,BASE!$P$2:$Q$916,2,0)</f>
        <v>#N/A</v>
      </c>
      <c r="L55" s="24" t="e">
        <f>VLOOKUP($G55&amp;L$5,BASE!$P$2:$Q$916,2,0)</f>
        <v>#N/A</v>
      </c>
      <c r="M55" s="24" t="e">
        <f>VLOOKUP($G55&amp;M$5,BASE!$P$2:$Q$916,2,0)</f>
        <v>#N/A</v>
      </c>
      <c r="N55" s="24" t="e">
        <f>VLOOKUP($G55&amp;N$5,BASE!$P$2:$Q$916,2,0)</f>
        <v>#N/A</v>
      </c>
      <c r="O55" s="24" t="e">
        <f>VLOOKUP($G55&amp;O$5,BASE!$P$2:$Q$916,2,0)</f>
        <v>#N/A</v>
      </c>
      <c r="P55" s="24" t="e">
        <f>VLOOKUP($G55&amp;P$5,BASE!$P$2:$Q$916,2,0)</f>
        <v>#N/A</v>
      </c>
      <c r="Q55" s="24" t="e">
        <f>VLOOKUP($G55&amp;Q$5,BASE!$P$2:$Q$916,2,0)</f>
        <v>#N/A</v>
      </c>
      <c r="R55" s="24" t="e">
        <f>VLOOKUP($G55&amp;R$5,BASE!$P$2:$Q$916,2,0)</f>
        <v>#N/A</v>
      </c>
      <c r="S55" s="24" t="e">
        <f>VLOOKUP($G55&amp;S$5,BASE!$P$2:$Q$916,2,0)</f>
        <v>#N/A</v>
      </c>
      <c r="T55" s="24" t="e">
        <f>VLOOKUP($G55&amp;T$5,BASE!$P$2:$Q$916,2,0)</f>
        <v>#N/A</v>
      </c>
      <c r="U55" s="24" t="e">
        <f>VLOOKUP($G55&amp;U$5,BASE!$P$2:$Q$916,2,0)</f>
        <v>#N/A</v>
      </c>
      <c r="V55" s="24" t="e">
        <f>VLOOKUP($G55&amp;V$5,BASE!$P$2:$Q$916,2,0)</f>
        <v>#N/A</v>
      </c>
      <c r="W55" s="24" t="e">
        <f>VLOOKUP($G55&amp;W$5,BASE!$P$2:$Q$916,2,0)</f>
        <v>#N/A</v>
      </c>
      <c r="X55" s="24" t="e">
        <f>VLOOKUP($G55&amp;X$5,BASE!$P$2:$Q$916,2,0)</f>
        <v>#N/A</v>
      </c>
      <c r="Y55" s="24" t="e">
        <f>VLOOKUP($G55&amp;Y$5,BASE!$P$2:$Q$916,2,0)</f>
        <v>#N/A</v>
      </c>
      <c r="Z55" s="24" t="e">
        <f>VLOOKUP($G55&amp;Z$5,BASE!$P$2:$Q$916,2,0)</f>
        <v>#N/A</v>
      </c>
      <c r="AA55" s="24" t="e">
        <f>VLOOKUP($G55&amp;AA$5,BASE!$P$2:$Q$916,2,0)</f>
        <v>#N/A</v>
      </c>
      <c r="AB55" s="24" t="e">
        <f>VLOOKUP($G55&amp;AB$5,BASE!$P$2:$Q$916,2,0)</f>
        <v>#N/A</v>
      </c>
      <c r="AC55" s="24" t="e">
        <f>VLOOKUP($G55&amp;AC$5,BASE!$P$2:$Q$916,2,0)</f>
        <v>#N/A</v>
      </c>
      <c r="AD55" s="24" t="e">
        <f>VLOOKUP($G55&amp;AD$5,BASE!$P$2:$Q$916,2,0)</f>
        <v>#N/A</v>
      </c>
      <c r="AE55" s="19" t="e">
        <f t="shared" si="2"/>
        <v>#N/A</v>
      </c>
      <c r="AF55" s="24" t="e">
        <f>VLOOKUP(G55,BASE[[NombresCalificado]:[Nivel]],15,0)</f>
        <v>#N/A</v>
      </c>
      <c r="AG55" s="24" t="e">
        <f ca="1">OFFSET(BASE!V$1,MATCH($G55,BASE!$F$2:$F$916,0),0)</f>
        <v>#N/A</v>
      </c>
      <c r="AH55" s="24" t="e">
        <f ca="1">OFFSET(BASE!$X$1,MATCH($G55,BASE!$F$2:$F$916,0),0)</f>
        <v>#N/A</v>
      </c>
      <c r="AI55" s="24" t="e">
        <f ca="1">OFFSET(BASE!$Z$1,MATCH($G55,BASE!$F$2:$F$916,0),0)</f>
        <v>#N/A</v>
      </c>
      <c r="AJ55" s="24" t="e">
        <f ca="1">OFFSET(BASE!$AB$1,MATCH($G55,BASE!$F$2:$F$916,0),0)</f>
        <v>#N/A</v>
      </c>
      <c r="AK55" s="18"/>
    </row>
    <row r="56" spans="2:37" ht="15.75" x14ac:dyDescent="0.3">
      <c r="B56" s="18" t="str">
        <f>BASE!$D$2</f>
        <v>RIESGO DE FRAUDE</v>
      </c>
      <c r="C56" s="18"/>
      <c r="D56" s="18"/>
      <c r="E56" s="18"/>
      <c r="F56" s="18"/>
      <c r="G56" s="18"/>
      <c r="H56" s="23"/>
      <c r="I56" s="18"/>
      <c r="J56" s="18" t="str">
        <f t="shared" si="3"/>
        <v>AUTOEVALUACIÓN</v>
      </c>
      <c r="K56" s="24" t="e">
        <f>VLOOKUP($G56&amp;K$5,BASE!$P$2:$Q$916,2,0)</f>
        <v>#N/A</v>
      </c>
      <c r="L56" s="24" t="e">
        <f>VLOOKUP($G56&amp;L$5,BASE!$P$2:$Q$916,2,0)</f>
        <v>#N/A</v>
      </c>
      <c r="M56" s="24" t="e">
        <f>VLOOKUP($G56&amp;M$5,BASE!$P$2:$Q$916,2,0)</f>
        <v>#N/A</v>
      </c>
      <c r="N56" s="24" t="e">
        <f>VLOOKUP($G56&amp;N$5,BASE!$P$2:$Q$916,2,0)</f>
        <v>#N/A</v>
      </c>
      <c r="O56" s="24" t="e">
        <f>VLOOKUP($G56&amp;O$5,BASE!$P$2:$Q$916,2,0)</f>
        <v>#N/A</v>
      </c>
      <c r="P56" s="24" t="e">
        <f>VLOOKUP($G56&amp;P$5,BASE!$P$2:$Q$916,2,0)</f>
        <v>#N/A</v>
      </c>
      <c r="Q56" s="24" t="e">
        <f>VLOOKUP($G56&amp;Q$5,BASE!$P$2:$Q$916,2,0)</f>
        <v>#N/A</v>
      </c>
      <c r="R56" s="24" t="e">
        <f>VLOOKUP($G56&amp;R$5,BASE!$P$2:$Q$916,2,0)</f>
        <v>#N/A</v>
      </c>
      <c r="S56" s="24" t="e">
        <f>VLOOKUP($G56&amp;S$5,BASE!$P$2:$Q$916,2,0)</f>
        <v>#N/A</v>
      </c>
      <c r="T56" s="24" t="e">
        <f>VLOOKUP($G56&amp;T$5,BASE!$P$2:$Q$916,2,0)</f>
        <v>#N/A</v>
      </c>
      <c r="U56" s="24" t="e">
        <f>VLOOKUP($G56&amp;U$5,BASE!$P$2:$Q$916,2,0)</f>
        <v>#N/A</v>
      </c>
      <c r="V56" s="24" t="e">
        <f>VLOOKUP($G56&amp;V$5,BASE!$P$2:$Q$916,2,0)</f>
        <v>#N/A</v>
      </c>
      <c r="W56" s="24" t="e">
        <f>VLOOKUP($G56&amp;W$5,BASE!$P$2:$Q$916,2,0)</f>
        <v>#N/A</v>
      </c>
      <c r="X56" s="24" t="e">
        <f>VLOOKUP($G56&amp;X$5,BASE!$P$2:$Q$916,2,0)</f>
        <v>#N/A</v>
      </c>
      <c r="Y56" s="24" t="e">
        <f>VLOOKUP($G56&amp;Y$5,BASE!$P$2:$Q$916,2,0)</f>
        <v>#N/A</v>
      </c>
      <c r="Z56" s="24" t="e">
        <f>VLOOKUP($G56&amp;Z$5,BASE!$P$2:$Q$916,2,0)</f>
        <v>#N/A</v>
      </c>
      <c r="AA56" s="24" t="e">
        <f>VLOOKUP($G56&amp;AA$5,BASE!$P$2:$Q$916,2,0)</f>
        <v>#N/A</v>
      </c>
      <c r="AB56" s="24" t="e">
        <f>VLOOKUP($G56&amp;AB$5,BASE!$P$2:$Q$916,2,0)</f>
        <v>#N/A</v>
      </c>
      <c r="AC56" s="24" t="e">
        <f>VLOOKUP($G56&amp;AC$5,BASE!$P$2:$Q$916,2,0)</f>
        <v>#N/A</v>
      </c>
      <c r="AD56" s="24" t="e">
        <f>VLOOKUP($G56&amp;AD$5,BASE!$P$2:$Q$916,2,0)</f>
        <v>#N/A</v>
      </c>
      <c r="AE56" s="19" t="e">
        <f t="shared" si="2"/>
        <v>#N/A</v>
      </c>
      <c r="AF56" s="24" t="e">
        <f>VLOOKUP(G56,BASE[[NombresCalificado]:[Nivel]],15,0)</f>
        <v>#N/A</v>
      </c>
      <c r="AG56" s="24" t="e">
        <f ca="1">OFFSET(BASE!V$1,MATCH($G56,BASE!$F$2:$F$916,0),0)</f>
        <v>#N/A</v>
      </c>
      <c r="AH56" s="24" t="e">
        <f ca="1">OFFSET(BASE!$X$1,MATCH($G56,BASE!$F$2:$F$916,0),0)</f>
        <v>#N/A</v>
      </c>
      <c r="AI56" s="24" t="e">
        <f ca="1">OFFSET(BASE!$Z$1,MATCH($G56,BASE!$F$2:$F$916,0),0)</f>
        <v>#N/A</v>
      </c>
      <c r="AJ56" s="24" t="e">
        <f ca="1">OFFSET(BASE!$AB$1,MATCH($G56,BASE!$F$2:$F$916,0),0)</f>
        <v>#N/A</v>
      </c>
      <c r="AK56" s="18"/>
    </row>
    <row r="57" spans="2:37" ht="15.75" x14ac:dyDescent="0.3">
      <c r="B57" s="18" t="str">
        <f>BASE!$D$2</f>
        <v>RIESGO DE FRAUDE</v>
      </c>
      <c r="C57" s="18"/>
      <c r="D57" s="18"/>
      <c r="E57" s="18"/>
      <c r="F57" s="18"/>
      <c r="G57" s="18"/>
      <c r="H57" s="23"/>
      <c r="I57" s="18"/>
      <c r="J57" s="18" t="str">
        <f t="shared" si="3"/>
        <v>AUTOEVALUACIÓN</v>
      </c>
      <c r="K57" s="24" t="e">
        <f>VLOOKUP($G57&amp;K$5,BASE!$P$2:$Q$916,2,0)</f>
        <v>#N/A</v>
      </c>
      <c r="L57" s="24" t="e">
        <f>VLOOKUP($G57&amp;L$5,BASE!$P$2:$Q$916,2,0)</f>
        <v>#N/A</v>
      </c>
      <c r="M57" s="24" t="e">
        <f>VLOOKUP($G57&amp;M$5,BASE!$P$2:$Q$916,2,0)</f>
        <v>#N/A</v>
      </c>
      <c r="N57" s="24" t="e">
        <f>VLOOKUP($G57&amp;N$5,BASE!$P$2:$Q$916,2,0)</f>
        <v>#N/A</v>
      </c>
      <c r="O57" s="24" t="e">
        <f>VLOOKUP($G57&amp;O$5,BASE!$P$2:$Q$916,2,0)</f>
        <v>#N/A</v>
      </c>
      <c r="P57" s="24" t="e">
        <f>VLOOKUP($G57&amp;P$5,BASE!$P$2:$Q$916,2,0)</f>
        <v>#N/A</v>
      </c>
      <c r="Q57" s="24" t="e">
        <f>VLOOKUP($G57&amp;Q$5,BASE!$P$2:$Q$916,2,0)</f>
        <v>#N/A</v>
      </c>
      <c r="R57" s="24" t="e">
        <f>VLOOKUP($G57&amp;R$5,BASE!$P$2:$Q$916,2,0)</f>
        <v>#N/A</v>
      </c>
      <c r="S57" s="24" t="e">
        <f>VLOOKUP($G57&amp;S$5,BASE!$P$2:$Q$916,2,0)</f>
        <v>#N/A</v>
      </c>
      <c r="T57" s="24" t="e">
        <f>VLOOKUP($G57&amp;T$5,BASE!$P$2:$Q$916,2,0)</f>
        <v>#N/A</v>
      </c>
      <c r="U57" s="24" t="e">
        <f>VLOOKUP($G57&amp;U$5,BASE!$P$2:$Q$916,2,0)</f>
        <v>#N/A</v>
      </c>
      <c r="V57" s="24" t="e">
        <f>VLOOKUP($G57&amp;V$5,BASE!$P$2:$Q$916,2,0)</f>
        <v>#N/A</v>
      </c>
      <c r="W57" s="24" t="e">
        <f>VLOOKUP($G57&amp;W$5,BASE!$P$2:$Q$916,2,0)</f>
        <v>#N/A</v>
      </c>
      <c r="X57" s="24" t="e">
        <f>VLOOKUP($G57&amp;X$5,BASE!$P$2:$Q$916,2,0)</f>
        <v>#N/A</v>
      </c>
      <c r="Y57" s="24" t="e">
        <f>VLOOKUP($G57&amp;Y$5,BASE!$P$2:$Q$916,2,0)</f>
        <v>#N/A</v>
      </c>
      <c r="Z57" s="24" t="e">
        <f>VLOOKUP($G57&amp;Z$5,BASE!$P$2:$Q$916,2,0)</f>
        <v>#N/A</v>
      </c>
      <c r="AA57" s="24" t="e">
        <f>VLOOKUP($G57&amp;AA$5,BASE!$P$2:$Q$916,2,0)</f>
        <v>#N/A</v>
      </c>
      <c r="AB57" s="24" t="e">
        <f>VLOOKUP($G57&amp;AB$5,BASE!$P$2:$Q$916,2,0)</f>
        <v>#N/A</v>
      </c>
      <c r="AC57" s="24" t="e">
        <f>VLOOKUP($G57&amp;AC$5,BASE!$P$2:$Q$916,2,0)</f>
        <v>#N/A</v>
      </c>
      <c r="AD57" s="24" t="e">
        <f>VLOOKUP($G57&amp;AD$5,BASE!$P$2:$Q$916,2,0)</f>
        <v>#N/A</v>
      </c>
      <c r="AE57" s="19" t="e">
        <f t="shared" si="2"/>
        <v>#N/A</v>
      </c>
      <c r="AF57" s="24" t="e">
        <f>VLOOKUP(G57,BASE[[NombresCalificado]:[Nivel]],15,0)</f>
        <v>#N/A</v>
      </c>
      <c r="AG57" s="24" t="e">
        <f ca="1">OFFSET(BASE!V$1,MATCH($G57,BASE!$F$2:$F$916,0),0)</f>
        <v>#N/A</v>
      </c>
      <c r="AH57" s="24" t="e">
        <f ca="1">OFFSET(BASE!$X$1,MATCH($G57,BASE!$F$2:$F$916,0),0)</f>
        <v>#N/A</v>
      </c>
      <c r="AI57" s="24" t="e">
        <f ca="1">OFFSET(BASE!$Z$1,MATCH($G57,BASE!$F$2:$F$916,0),0)</f>
        <v>#N/A</v>
      </c>
      <c r="AJ57" s="24" t="e">
        <f ca="1">OFFSET(BASE!$AB$1,MATCH($G57,BASE!$F$2:$F$916,0),0)</f>
        <v>#N/A</v>
      </c>
      <c r="AK57" s="18"/>
    </row>
    <row r="58" spans="2:37" ht="15.75" x14ac:dyDescent="0.3">
      <c r="B58" s="18" t="str">
        <f>BASE!$D$2</f>
        <v>RIESGO DE FRAUDE</v>
      </c>
      <c r="C58" s="18"/>
      <c r="D58" s="18"/>
      <c r="E58" s="18"/>
      <c r="F58" s="18"/>
      <c r="G58" s="18"/>
      <c r="H58" s="23"/>
      <c r="I58" s="18"/>
      <c r="J58" s="18" t="str">
        <f t="shared" si="3"/>
        <v>AUTOEVALUACIÓN</v>
      </c>
      <c r="K58" s="24" t="e">
        <f>VLOOKUP($G58&amp;K$5,BASE!$P$2:$Q$916,2,0)</f>
        <v>#N/A</v>
      </c>
      <c r="L58" s="24" t="e">
        <f>VLOOKUP($G58&amp;L$5,BASE!$P$2:$Q$916,2,0)</f>
        <v>#N/A</v>
      </c>
      <c r="M58" s="24" t="e">
        <f>VLOOKUP($G58&amp;M$5,BASE!$P$2:$Q$916,2,0)</f>
        <v>#N/A</v>
      </c>
      <c r="N58" s="24" t="e">
        <f>VLOOKUP($G58&amp;N$5,BASE!$P$2:$Q$916,2,0)</f>
        <v>#N/A</v>
      </c>
      <c r="O58" s="24" t="e">
        <f>VLOOKUP($G58&amp;O$5,BASE!$P$2:$Q$916,2,0)</f>
        <v>#N/A</v>
      </c>
      <c r="P58" s="24" t="e">
        <f>VLOOKUP($G58&amp;P$5,BASE!$P$2:$Q$916,2,0)</f>
        <v>#N/A</v>
      </c>
      <c r="Q58" s="24" t="e">
        <f>VLOOKUP($G58&amp;Q$5,BASE!$P$2:$Q$916,2,0)</f>
        <v>#N/A</v>
      </c>
      <c r="R58" s="24" t="e">
        <f>VLOOKUP($G58&amp;R$5,BASE!$P$2:$Q$916,2,0)</f>
        <v>#N/A</v>
      </c>
      <c r="S58" s="24" t="e">
        <f>VLOOKUP($G58&amp;S$5,BASE!$P$2:$Q$916,2,0)</f>
        <v>#N/A</v>
      </c>
      <c r="T58" s="24" t="e">
        <f>VLOOKUP($G58&amp;T$5,BASE!$P$2:$Q$916,2,0)</f>
        <v>#N/A</v>
      </c>
      <c r="U58" s="24" t="e">
        <f>VLOOKUP($G58&amp;U$5,BASE!$P$2:$Q$916,2,0)</f>
        <v>#N/A</v>
      </c>
      <c r="V58" s="24" t="e">
        <f>VLOOKUP($G58&amp;V$5,BASE!$P$2:$Q$916,2,0)</f>
        <v>#N/A</v>
      </c>
      <c r="W58" s="24" t="e">
        <f>VLOOKUP($G58&amp;W$5,BASE!$P$2:$Q$916,2,0)</f>
        <v>#N/A</v>
      </c>
      <c r="X58" s="24" t="e">
        <f>VLOOKUP($G58&amp;X$5,BASE!$P$2:$Q$916,2,0)</f>
        <v>#N/A</v>
      </c>
      <c r="Y58" s="24" t="e">
        <f>VLOOKUP($G58&amp;Y$5,BASE!$P$2:$Q$916,2,0)</f>
        <v>#N/A</v>
      </c>
      <c r="Z58" s="24" t="e">
        <f>VLOOKUP($G58&amp;Z$5,BASE!$P$2:$Q$916,2,0)</f>
        <v>#N/A</v>
      </c>
      <c r="AA58" s="24" t="e">
        <f>VLOOKUP($G58&amp;AA$5,BASE!$P$2:$Q$916,2,0)</f>
        <v>#N/A</v>
      </c>
      <c r="AB58" s="24" t="e">
        <f>VLOOKUP($G58&amp;AB$5,BASE!$P$2:$Q$916,2,0)</f>
        <v>#N/A</v>
      </c>
      <c r="AC58" s="24" t="e">
        <f>VLOOKUP($G58&amp;AC$5,BASE!$P$2:$Q$916,2,0)</f>
        <v>#N/A</v>
      </c>
      <c r="AD58" s="24" t="e">
        <f>VLOOKUP($G58&amp;AD$5,BASE!$P$2:$Q$916,2,0)</f>
        <v>#N/A</v>
      </c>
      <c r="AE58" s="19" t="e">
        <f t="shared" si="2"/>
        <v>#N/A</v>
      </c>
      <c r="AF58" s="24" t="e">
        <f>VLOOKUP(G58,BASE[[NombresCalificado]:[Nivel]],15,0)</f>
        <v>#N/A</v>
      </c>
      <c r="AG58" s="24" t="e">
        <f ca="1">OFFSET(BASE!V$1,MATCH($G58,BASE!$F$2:$F$916,0),0)</f>
        <v>#N/A</v>
      </c>
      <c r="AH58" s="24" t="e">
        <f ca="1">OFFSET(BASE!$X$1,MATCH($G58,BASE!$F$2:$F$916,0),0)</f>
        <v>#N/A</v>
      </c>
      <c r="AI58" s="24" t="e">
        <f ca="1">OFFSET(BASE!$Z$1,MATCH($G58,BASE!$F$2:$F$916,0),0)</f>
        <v>#N/A</v>
      </c>
      <c r="AJ58" s="24" t="e">
        <f ca="1">OFFSET(BASE!$AB$1,MATCH($G58,BASE!$F$2:$F$916,0),0)</f>
        <v>#N/A</v>
      </c>
      <c r="AK58" s="18"/>
    </row>
    <row r="59" spans="2:37" ht="15.75" x14ac:dyDescent="0.3">
      <c r="B59" s="18" t="str">
        <f>BASE!$D$2</f>
        <v>RIESGO DE FRAUDE</v>
      </c>
      <c r="C59" s="18"/>
      <c r="D59" s="18"/>
      <c r="E59" s="18"/>
      <c r="F59" s="18"/>
      <c r="G59" s="18"/>
      <c r="H59" s="23"/>
      <c r="I59" s="18"/>
      <c r="J59" s="18" t="str">
        <f t="shared" si="3"/>
        <v>AUTOEVALUACIÓN</v>
      </c>
      <c r="K59" s="24" t="e">
        <f>VLOOKUP($G59&amp;K$5,BASE!$P$2:$Q$916,2,0)</f>
        <v>#N/A</v>
      </c>
      <c r="L59" s="24" t="e">
        <f>VLOOKUP($G59&amp;L$5,BASE!$P$2:$Q$916,2,0)</f>
        <v>#N/A</v>
      </c>
      <c r="M59" s="24" t="e">
        <f>VLOOKUP($G59&amp;M$5,BASE!$P$2:$Q$916,2,0)</f>
        <v>#N/A</v>
      </c>
      <c r="N59" s="24" t="e">
        <f>VLOOKUP($G59&amp;N$5,BASE!$P$2:$Q$916,2,0)</f>
        <v>#N/A</v>
      </c>
      <c r="O59" s="24" t="e">
        <f>VLOOKUP($G59&amp;O$5,BASE!$P$2:$Q$916,2,0)</f>
        <v>#N/A</v>
      </c>
      <c r="P59" s="24" t="e">
        <f>VLOOKUP($G59&amp;P$5,BASE!$P$2:$Q$916,2,0)</f>
        <v>#N/A</v>
      </c>
      <c r="Q59" s="24" t="e">
        <f>VLOOKUP($G59&amp;Q$5,BASE!$P$2:$Q$916,2,0)</f>
        <v>#N/A</v>
      </c>
      <c r="R59" s="24" t="e">
        <f>VLOOKUP($G59&amp;R$5,BASE!$P$2:$Q$916,2,0)</f>
        <v>#N/A</v>
      </c>
      <c r="S59" s="24" t="e">
        <f>VLOOKUP($G59&amp;S$5,BASE!$P$2:$Q$916,2,0)</f>
        <v>#N/A</v>
      </c>
      <c r="T59" s="24" t="e">
        <f>VLOOKUP($G59&amp;T$5,BASE!$P$2:$Q$916,2,0)</f>
        <v>#N/A</v>
      </c>
      <c r="U59" s="24" t="e">
        <f>VLOOKUP($G59&amp;U$5,BASE!$P$2:$Q$916,2,0)</f>
        <v>#N/A</v>
      </c>
      <c r="V59" s="24" t="e">
        <f>VLOOKUP($G59&amp;V$5,BASE!$P$2:$Q$916,2,0)</f>
        <v>#N/A</v>
      </c>
      <c r="W59" s="24" t="e">
        <f>VLOOKUP($G59&amp;W$5,BASE!$P$2:$Q$916,2,0)</f>
        <v>#N/A</v>
      </c>
      <c r="X59" s="24" t="e">
        <f>VLOOKUP($G59&amp;X$5,BASE!$P$2:$Q$916,2,0)</f>
        <v>#N/A</v>
      </c>
      <c r="Y59" s="24" t="e">
        <f>VLOOKUP($G59&amp;Y$5,BASE!$P$2:$Q$916,2,0)</f>
        <v>#N/A</v>
      </c>
      <c r="Z59" s="24" t="e">
        <f>VLOOKUP($G59&amp;Z$5,BASE!$P$2:$Q$916,2,0)</f>
        <v>#N/A</v>
      </c>
      <c r="AA59" s="24" t="e">
        <f>VLOOKUP($G59&amp;AA$5,BASE!$P$2:$Q$916,2,0)</f>
        <v>#N/A</v>
      </c>
      <c r="AB59" s="24" t="e">
        <f>VLOOKUP($G59&amp;AB$5,BASE!$P$2:$Q$916,2,0)</f>
        <v>#N/A</v>
      </c>
      <c r="AC59" s="24" t="e">
        <f>VLOOKUP($G59&amp;AC$5,BASE!$P$2:$Q$916,2,0)</f>
        <v>#N/A</v>
      </c>
      <c r="AD59" s="24" t="e">
        <f>VLOOKUP($G59&amp;AD$5,BASE!$P$2:$Q$916,2,0)</f>
        <v>#N/A</v>
      </c>
      <c r="AE59" s="19" t="e">
        <f t="shared" si="2"/>
        <v>#N/A</v>
      </c>
      <c r="AF59" s="24" t="e">
        <f>VLOOKUP(G59,BASE[[NombresCalificado]:[Nivel]],15,0)</f>
        <v>#N/A</v>
      </c>
      <c r="AG59" s="24" t="e">
        <f ca="1">OFFSET(BASE!V$1,MATCH($G59,BASE!$F$2:$F$916,0),0)</f>
        <v>#N/A</v>
      </c>
      <c r="AH59" s="24" t="e">
        <f ca="1">OFFSET(BASE!$X$1,MATCH($G59,BASE!$F$2:$F$916,0),0)</f>
        <v>#N/A</v>
      </c>
      <c r="AI59" s="24" t="e">
        <f ca="1">OFFSET(BASE!$Z$1,MATCH($G59,BASE!$F$2:$F$916,0),0)</f>
        <v>#N/A</v>
      </c>
      <c r="AJ59" s="24" t="e">
        <f ca="1">OFFSET(BASE!$AB$1,MATCH($G59,BASE!$F$2:$F$916,0),0)</f>
        <v>#N/A</v>
      </c>
      <c r="AK59" s="18"/>
    </row>
    <row r="60" spans="2:37" ht="15.75" x14ac:dyDescent="0.3">
      <c r="B60" s="18" t="str">
        <f>BASE!$D$2</f>
        <v>RIESGO DE FRAUDE</v>
      </c>
      <c r="C60" s="18"/>
      <c r="D60" s="18"/>
      <c r="E60" s="18"/>
      <c r="F60" s="18"/>
      <c r="G60" s="18"/>
      <c r="H60" s="23"/>
      <c r="I60" s="18"/>
      <c r="J60" s="18" t="str">
        <f t="shared" si="3"/>
        <v>AUTOEVALUACIÓN</v>
      </c>
      <c r="K60" s="24" t="e">
        <f>VLOOKUP($G60&amp;K$5,BASE!$P$2:$Q$916,2,0)</f>
        <v>#N/A</v>
      </c>
      <c r="L60" s="24" t="e">
        <f>VLOOKUP($G60&amp;L$5,BASE!$P$2:$Q$916,2,0)</f>
        <v>#N/A</v>
      </c>
      <c r="M60" s="24" t="e">
        <f>VLOOKUP($G60&amp;M$5,BASE!$P$2:$Q$916,2,0)</f>
        <v>#N/A</v>
      </c>
      <c r="N60" s="24" t="e">
        <f>VLOOKUP($G60&amp;N$5,BASE!$P$2:$Q$916,2,0)</f>
        <v>#N/A</v>
      </c>
      <c r="O60" s="24" t="e">
        <f>VLOOKUP($G60&amp;O$5,BASE!$P$2:$Q$916,2,0)</f>
        <v>#N/A</v>
      </c>
      <c r="P60" s="24" t="e">
        <f>VLOOKUP($G60&amp;P$5,BASE!$P$2:$Q$916,2,0)</f>
        <v>#N/A</v>
      </c>
      <c r="Q60" s="24" t="e">
        <f>VLOOKUP($G60&amp;Q$5,BASE!$P$2:$Q$916,2,0)</f>
        <v>#N/A</v>
      </c>
      <c r="R60" s="24" t="e">
        <f>VLOOKUP($G60&amp;R$5,BASE!$P$2:$Q$916,2,0)</f>
        <v>#N/A</v>
      </c>
      <c r="S60" s="24" t="e">
        <f>VLOOKUP($G60&amp;S$5,BASE!$P$2:$Q$916,2,0)</f>
        <v>#N/A</v>
      </c>
      <c r="T60" s="24" t="e">
        <f>VLOOKUP($G60&amp;T$5,BASE!$P$2:$Q$916,2,0)</f>
        <v>#N/A</v>
      </c>
      <c r="U60" s="24" t="e">
        <f>VLOOKUP($G60&amp;U$5,BASE!$P$2:$Q$916,2,0)</f>
        <v>#N/A</v>
      </c>
      <c r="V60" s="24" t="e">
        <f>VLOOKUP($G60&amp;V$5,BASE!$P$2:$Q$916,2,0)</f>
        <v>#N/A</v>
      </c>
      <c r="W60" s="24" t="e">
        <f>VLOOKUP($G60&amp;W$5,BASE!$P$2:$Q$916,2,0)</f>
        <v>#N/A</v>
      </c>
      <c r="X60" s="24" t="e">
        <f>VLOOKUP($G60&amp;X$5,BASE!$P$2:$Q$916,2,0)</f>
        <v>#N/A</v>
      </c>
      <c r="Y60" s="24" t="e">
        <f>VLOOKUP($G60&amp;Y$5,BASE!$P$2:$Q$916,2,0)</f>
        <v>#N/A</v>
      </c>
      <c r="Z60" s="24" t="e">
        <f>VLOOKUP($G60&amp;Z$5,BASE!$P$2:$Q$916,2,0)</f>
        <v>#N/A</v>
      </c>
      <c r="AA60" s="24" t="e">
        <f>VLOOKUP($G60&amp;AA$5,BASE!$P$2:$Q$916,2,0)</f>
        <v>#N/A</v>
      </c>
      <c r="AB60" s="24" t="e">
        <f>VLOOKUP($G60&amp;AB$5,BASE!$P$2:$Q$916,2,0)</f>
        <v>#N/A</v>
      </c>
      <c r="AC60" s="24" t="e">
        <f>VLOOKUP($G60&amp;AC$5,BASE!$P$2:$Q$916,2,0)</f>
        <v>#N/A</v>
      </c>
      <c r="AD60" s="24" t="e">
        <f>VLOOKUP($G60&amp;AD$5,BASE!$P$2:$Q$916,2,0)</f>
        <v>#N/A</v>
      </c>
      <c r="AE60" s="19" t="e">
        <f t="shared" si="2"/>
        <v>#N/A</v>
      </c>
      <c r="AF60" s="24" t="e">
        <f>VLOOKUP(G60,BASE[[NombresCalificado]:[Nivel]],15,0)</f>
        <v>#N/A</v>
      </c>
      <c r="AG60" s="24" t="e">
        <f ca="1">OFFSET(BASE!V$1,MATCH($G60,BASE!$F$2:$F$916,0),0)</f>
        <v>#N/A</v>
      </c>
      <c r="AH60" s="24" t="e">
        <f ca="1">OFFSET(BASE!$X$1,MATCH($G60,BASE!$F$2:$F$916,0),0)</f>
        <v>#N/A</v>
      </c>
      <c r="AI60" s="24" t="e">
        <f ca="1">OFFSET(BASE!$Z$1,MATCH($G60,BASE!$F$2:$F$916,0),0)</f>
        <v>#N/A</v>
      </c>
      <c r="AJ60" s="24" t="e">
        <f ca="1">OFFSET(BASE!$AB$1,MATCH($G60,BASE!$F$2:$F$916,0),0)</f>
        <v>#N/A</v>
      </c>
      <c r="AK60" s="18"/>
    </row>
    <row r="61" spans="2:37" ht="15.75" x14ac:dyDescent="0.3">
      <c r="B61" s="18" t="str">
        <f>BASE!$D$2</f>
        <v>RIESGO DE FRAUDE</v>
      </c>
      <c r="C61" s="18"/>
      <c r="D61" s="18"/>
      <c r="E61" s="18"/>
      <c r="F61" s="18"/>
      <c r="G61" s="18"/>
      <c r="H61" s="23"/>
      <c r="I61" s="18"/>
      <c r="J61" s="18" t="str">
        <f t="shared" si="3"/>
        <v>AUTOEVALUACIÓN</v>
      </c>
      <c r="K61" s="24" t="e">
        <f>VLOOKUP($G61&amp;K$5,BASE!$P$2:$Q$916,2,0)</f>
        <v>#N/A</v>
      </c>
      <c r="L61" s="24" t="e">
        <f>VLOOKUP($G61&amp;L$5,BASE!$P$2:$Q$916,2,0)</f>
        <v>#N/A</v>
      </c>
      <c r="M61" s="24" t="e">
        <f>VLOOKUP($G61&amp;M$5,BASE!$P$2:$Q$916,2,0)</f>
        <v>#N/A</v>
      </c>
      <c r="N61" s="24" t="e">
        <f>VLOOKUP($G61&amp;N$5,BASE!$P$2:$Q$916,2,0)</f>
        <v>#N/A</v>
      </c>
      <c r="O61" s="24" t="e">
        <f>VLOOKUP($G61&amp;O$5,BASE!$P$2:$Q$916,2,0)</f>
        <v>#N/A</v>
      </c>
      <c r="P61" s="24" t="e">
        <f>VLOOKUP($G61&amp;P$5,BASE!$P$2:$Q$916,2,0)</f>
        <v>#N/A</v>
      </c>
      <c r="Q61" s="24" t="e">
        <f>VLOOKUP($G61&amp;Q$5,BASE!$P$2:$Q$916,2,0)</f>
        <v>#N/A</v>
      </c>
      <c r="R61" s="24" t="e">
        <f>VLOOKUP($G61&amp;R$5,BASE!$P$2:$Q$916,2,0)</f>
        <v>#N/A</v>
      </c>
      <c r="S61" s="24" t="e">
        <f>VLOOKUP($G61&amp;S$5,BASE!$P$2:$Q$916,2,0)</f>
        <v>#N/A</v>
      </c>
      <c r="T61" s="24" t="e">
        <f>VLOOKUP($G61&amp;T$5,BASE!$P$2:$Q$916,2,0)</f>
        <v>#N/A</v>
      </c>
      <c r="U61" s="24" t="e">
        <f>VLOOKUP($G61&amp;U$5,BASE!$P$2:$Q$916,2,0)</f>
        <v>#N/A</v>
      </c>
      <c r="V61" s="24" t="e">
        <f>VLOOKUP($G61&amp;V$5,BASE!$P$2:$Q$916,2,0)</f>
        <v>#N/A</v>
      </c>
      <c r="W61" s="24" t="e">
        <f>VLOOKUP($G61&amp;W$5,BASE!$P$2:$Q$916,2,0)</f>
        <v>#N/A</v>
      </c>
      <c r="X61" s="24" t="e">
        <f>VLOOKUP($G61&amp;X$5,BASE!$P$2:$Q$916,2,0)</f>
        <v>#N/A</v>
      </c>
      <c r="Y61" s="24" t="e">
        <f>VLOOKUP($G61&amp;Y$5,BASE!$P$2:$Q$916,2,0)</f>
        <v>#N/A</v>
      </c>
      <c r="Z61" s="24" t="e">
        <f>VLOOKUP($G61&amp;Z$5,BASE!$P$2:$Q$916,2,0)</f>
        <v>#N/A</v>
      </c>
      <c r="AA61" s="24" t="e">
        <f>VLOOKUP($G61&amp;AA$5,BASE!$P$2:$Q$916,2,0)</f>
        <v>#N/A</v>
      </c>
      <c r="AB61" s="24" t="e">
        <f>VLOOKUP($G61&amp;AB$5,BASE!$P$2:$Q$916,2,0)</f>
        <v>#N/A</v>
      </c>
      <c r="AC61" s="24" t="e">
        <f>VLOOKUP($G61&amp;AC$5,BASE!$P$2:$Q$916,2,0)</f>
        <v>#N/A</v>
      </c>
      <c r="AD61" s="24" t="e">
        <f>VLOOKUP($G61&amp;AD$5,BASE!$P$2:$Q$916,2,0)</f>
        <v>#N/A</v>
      </c>
      <c r="AE61" s="19" t="e">
        <f t="shared" si="2"/>
        <v>#N/A</v>
      </c>
      <c r="AF61" s="24" t="e">
        <f>VLOOKUP(G61,BASE[[NombresCalificado]:[Nivel]],15,0)</f>
        <v>#N/A</v>
      </c>
      <c r="AG61" s="24" t="e">
        <f ca="1">OFFSET(BASE!V$1,MATCH($G61,BASE!$F$2:$F$916,0),0)</f>
        <v>#N/A</v>
      </c>
      <c r="AH61" s="24" t="e">
        <f ca="1">OFFSET(BASE!$X$1,MATCH($G61,BASE!$F$2:$F$916,0),0)</f>
        <v>#N/A</v>
      </c>
      <c r="AI61" s="24" t="e">
        <f ca="1">OFFSET(BASE!$Z$1,MATCH($G61,BASE!$F$2:$F$916,0),0)</f>
        <v>#N/A</v>
      </c>
      <c r="AJ61" s="24" t="e">
        <f ca="1">OFFSET(BASE!$AB$1,MATCH($G61,BASE!$F$2:$F$916,0),0)</f>
        <v>#N/A</v>
      </c>
      <c r="AK61" s="18"/>
    </row>
    <row r="62" spans="2:37" ht="15.75" x14ac:dyDescent="0.3">
      <c r="B62" s="18" t="str">
        <f>BASE!$D$2</f>
        <v>RIESGO DE FRAUDE</v>
      </c>
      <c r="C62" s="18"/>
      <c r="D62" s="18"/>
      <c r="E62" s="18"/>
      <c r="F62" s="18"/>
      <c r="G62" s="18"/>
      <c r="H62" s="23"/>
      <c r="I62" s="18"/>
      <c r="J62" s="18" t="str">
        <f t="shared" si="3"/>
        <v>AUTOEVALUACIÓN</v>
      </c>
      <c r="K62" s="24" t="e">
        <f>VLOOKUP($G62&amp;K$5,BASE!$P$2:$Q$916,2,0)</f>
        <v>#N/A</v>
      </c>
      <c r="L62" s="24" t="e">
        <f>VLOOKUP($G62&amp;L$5,BASE!$P$2:$Q$916,2,0)</f>
        <v>#N/A</v>
      </c>
      <c r="M62" s="24" t="e">
        <f>VLOOKUP($G62&amp;M$5,BASE!$P$2:$Q$916,2,0)</f>
        <v>#N/A</v>
      </c>
      <c r="N62" s="24" t="e">
        <f>VLOOKUP($G62&amp;N$5,BASE!$P$2:$Q$916,2,0)</f>
        <v>#N/A</v>
      </c>
      <c r="O62" s="24" t="e">
        <f>VLOOKUP($G62&amp;O$5,BASE!$P$2:$Q$916,2,0)</f>
        <v>#N/A</v>
      </c>
      <c r="P62" s="24" t="e">
        <f>VLOOKUP($G62&amp;P$5,BASE!$P$2:$Q$916,2,0)</f>
        <v>#N/A</v>
      </c>
      <c r="Q62" s="24" t="e">
        <f>VLOOKUP($G62&amp;Q$5,BASE!$P$2:$Q$916,2,0)</f>
        <v>#N/A</v>
      </c>
      <c r="R62" s="24" t="e">
        <f>VLOOKUP($G62&amp;R$5,BASE!$P$2:$Q$916,2,0)</f>
        <v>#N/A</v>
      </c>
      <c r="S62" s="24" t="e">
        <f>VLOOKUP($G62&amp;S$5,BASE!$P$2:$Q$916,2,0)</f>
        <v>#N/A</v>
      </c>
      <c r="T62" s="24" t="e">
        <f>VLOOKUP($G62&amp;T$5,BASE!$P$2:$Q$916,2,0)</f>
        <v>#N/A</v>
      </c>
      <c r="U62" s="24" t="e">
        <f>VLOOKUP($G62&amp;U$5,BASE!$P$2:$Q$916,2,0)</f>
        <v>#N/A</v>
      </c>
      <c r="V62" s="24" t="e">
        <f>VLOOKUP($G62&amp;V$5,BASE!$P$2:$Q$916,2,0)</f>
        <v>#N/A</v>
      </c>
      <c r="W62" s="24" t="e">
        <f>VLOOKUP($G62&amp;W$5,BASE!$P$2:$Q$916,2,0)</f>
        <v>#N/A</v>
      </c>
      <c r="X62" s="24" t="e">
        <f>VLOOKUP($G62&amp;X$5,BASE!$P$2:$Q$916,2,0)</f>
        <v>#N/A</v>
      </c>
      <c r="Y62" s="24" t="e">
        <f>VLOOKUP($G62&amp;Y$5,BASE!$P$2:$Q$916,2,0)</f>
        <v>#N/A</v>
      </c>
      <c r="Z62" s="24" t="e">
        <f>VLOOKUP($G62&amp;Z$5,BASE!$P$2:$Q$916,2,0)</f>
        <v>#N/A</v>
      </c>
      <c r="AA62" s="24" t="e">
        <f>VLOOKUP($G62&amp;AA$5,BASE!$P$2:$Q$916,2,0)</f>
        <v>#N/A</v>
      </c>
      <c r="AB62" s="24" t="e">
        <f>VLOOKUP($G62&amp;AB$5,BASE!$P$2:$Q$916,2,0)</f>
        <v>#N/A</v>
      </c>
      <c r="AC62" s="24" t="e">
        <f>VLOOKUP($G62&amp;AC$5,BASE!$P$2:$Q$916,2,0)</f>
        <v>#N/A</v>
      </c>
      <c r="AD62" s="24" t="e">
        <f>VLOOKUP($G62&amp;AD$5,BASE!$P$2:$Q$916,2,0)</f>
        <v>#N/A</v>
      </c>
      <c r="AE62" s="19" t="e">
        <f t="shared" si="2"/>
        <v>#N/A</v>
      </c>
      <c r="AF62" s="24" t="e">
        <f>VLOOKUP(G62,BASE[[NombresCalificado]:[Nivel]],15,0)</f>
        <v>#N/A</v>
      </c>
      <c r="AG62" s="24" t="e">
        <f ca="1">OFFSET(BASE!V$1,MATCH($G62,BASE!$F$2:$F$916,0),0)</f>
        <v>#N/A</v>
      </c>
      <c r="AH62" s="24" t="e">
        <f ca="1">OFFSET(BASE!$X$1,MATCH($G62,BASE!$F$2:$F$916,0),0)</f>
        <v>#N/A</v>
      </c>
      <c r="AI62" s="24" t="e">
        <f ca="1">OFFSET(BASE!$Z$1,MATCH($G62,BASE!$F$2:$F$916,0),0)</f>
        <v>#N/A</v>
      </c>
      <c r="AJ62" s="24" t="e">
        <f ca="1">OFFSET(BASE!$AB$1,MATCH($G62,BASE!$F$2:$F$916,0),0)</f>
        <v>#N/A</v>
      </c>
      <c r="AK62" s="18"/>
    </row>
    <row r="63" spans="2:37" ht="15.75" x14ac:dyDescent="0.3">
      <c r="B63" s="18" t="str">
        <f>BASE!$D$2</f>
        <v>RIESGO DE FRAUDE</v>
      </c>
      <c r="C63" s="18"/>
      <c r="D63" s="18"/>
      <c r="E63" s="18"/>
      <c r="F63" s="18"/>
      <c r="G63" s="18"/>
      <c r="H63" s="23"/>
      <c r="I63" s="18"/>
      <c r="J63" s="18" t="str">
        <f t="shared" si="3"/>
        <v>AUTOEVALUACIÓN</v>
      </c>
      <c r="K63" s="24" t="e">
        <f>VLOOKUP($G63&amp;K$5,BASE!$P$2:$Q$916,2,0)</f>
        <v>#N/A</v>
      </c>
      <c r="L63" s="24" t="e">
        <f>VLOOKUP($G63&amp;L$5,BASE!$P$2:$Q$916,2,0)</f>
        <v>#N/A</v>
      </c>
      <c r="M63" s="24" t="e">
        <f>VLOOKUP($G63&amp;M$5,BASE!$P$2:$Q$916,2,0)</f>
        <v>#N/A</v>
      </c>
      <c r="N63" s="24" t="e">
        <f>VLOOKUP($G63&amp;N$5,BASE!$P$2:$Q$916,2,0)</f>
        <v>#N/A</v>
      </c>
      <c r="O63" s="24" t="e">
        <f>VLOOKUP($G63&amp;O$5,BASE!$P$2:$Q$916,2,0)</f>
        <v>#N/A</v>
      </c>
      <c r="P63" s="24" t="e">
        <f>VLOOKUP($G63&amp;P$5,BASE!$P$2:$Q$916,2,0)</f>
        <v>#N/A</v>
      </c>
      <c r="Q63" s="24" t="e">
        <f>VLOOKUP($G63&amp;Q$5,BASE!$P$2:$Q$916,2,0)</f>
        <v>#N/A</v>
      </c>
      <c r="R63" s="24" t="e">
        <f>VLOOKUP($G63&amp;R$5,BASE!$P$2:$Q$916,2,0)</f>
        <v>#N/A</v>
      </c>
      <c r="S63" s="24" t="e">
        <f>VLOOKUP($G63&amp;S$5,BASE!$P$2:$Q$916,2,0)</f>
        <v>#N/A</v>
      </c>
      <c r="T63" s="24" t="e">
        <f>VLOOKUP($G63&amp;T$5,BASE!$P$2:$Q$916,2,0)</f>
        <v>#N/A</v>
      </c>
      <c r="U63" s="24" t="e">
        <f>VLOOKUP($G63&amp;U$5,BASE!$P$2:$Q$916,2,0)</f>
        <v>#N/A</v>
      </c>
      <c r="V63" s="24" t="e">
        <f>VLOOKUP($G63&amp;V$5,BASE!$P$2:$Q$916,2,0)</f>
        <v>#N/A</v>
      </c>
      <c r="W63" s="24" t="e">
        <f>VLOOKUP($G63&amp;W$5,BASE!$P$2:$Q$916,2,0)</f>
        <v>#N/A</v>
      </c>
      <c r="X63" s="24" t="e">
        <f>VLOOKUP($G63&amp;X$5,BASE!$P$2:$Q$916,2,0)</f>
        <v>#N/A</v>
      </c>
      <c r="Y63" s="24" t="e">
        <f>VLOOKUP($G63&amp;Y$5,BASE!$P$2:$Q$916,2,0)</f>
        <v>#N/A</v>
      </c>
      <c r="Z63" s="24" t="e">
        <f>VLOOKUP($G63&amp;Z$5,BASE!$P$2:$Q$916,2,0)</f>
        <v>#N/A</v>
      </c>
      <c r="AA63" s="24" t="e">
        <f>VLOOKUP($G63&amp;AA$5,BASE!$P$2:$Q$916,2,0)</f>
        <v>#N/A</v>
      </c>
      <c r="AB63" s="24" t="e">
        <f>VLOOKUP($G63&amp;AB$5,BASE!$P$2:$Q$916,2,0)</f>
        <v>#N/A</v>
      </c>
      <c r="AC63" s="24" t="e">
        <f>VLOOKUP($G63&amp;AC$5,BASE!$P$2:$Q$916,2,0)</f>
        <v>#N/A</v>
      </c>
      <c r="AD63" s="24" t="e">
        <f>VLOOKUP($G63&amp;AD$5,BASE!$P$2:$Q$916,2,0)</f>
        <v>#N/A</v>
      </c>
      <c r="AE63" s="19" t="e">
        <f t="shared" si="2"/>
        <v>#N/A</v>
      </c>
      <c r="AF63" s="24" t="e">
        <f>VLOOKUP(G63,BASE[[NombresCalificado]:[Nivel]],15,0)</f>
        <v>#N/A</v>
      </c>
      <c r="AG63" s="24" t="e">
        <f ca="1">OFFSET(BASE!V$1,MATCH($G63,BASE!$F$2:$F$916,0),0)</f>
        <v>#N/A</v>
      </c>
      <c r="AH63" s="24" t="e">
        <f ca="1">OFFSET(BASE!$X$1,MATCH($G63,BASE!$F$2:$F$916,0),0)</f>
        <v>#N/A</v>
      </c>
      <c r="AI63" s="24" t="e">
        <f ca="1">OFFSET(BASE!$Z$1,MATCH($G63,BASE!$F$2:$F$916,0),0)</f>
        <v>#N/A</v>
      </c>
      <c r="AJ63" s="24" t="e">
        <f ca="1">OFFSET(BASE!$AB$1,MATCH($G63,BASE!$F$2:$F$916,0),0)</f>
        <v>#N/A</v>
      </c>
      <c r="AK63" s="18"/>
    </row>
    <row r="64" spans="2:37" ht="15.75" x14ac:dyDescent="0.3">
      <c r="B64" s="18" t="str">
        <f>BASE!$D$2</f>
        <v>RIESGO DE FRAUDE</v>
      </c>
      <c r="C64" s="18"/>
      <c r="D64" s="18"/>
      <c r="E64" s="18"/>
      <c r="F64" s="18"/>
      <c r="G64" s="18"/>
      <c r="H64" s="23"/>
      <c r="I64" s="18"/>
      <c r="J64" s="18" t="str">
        <f t="shared" si="3"/>
        <v>AUTOEVALUACIÓN</v>
      </c>
      <c r="K64" s="24" t="e">
        <f>VLOOKUP($G64&amp;K$5,BASE!$P$2:$Q$916,2,0)</f>
        <v>#N/A</v>
      </c>
      <c r="L64" s="24" t="e">
        <f>VLOOKUP($G64&amp;L$5,BASE!$P$2:$Q$916,2,0)</f>
        <v>#N/A</v>
      </c>
      <c r="M64" s="24" t="e">
        <f>VLOOKUP($G64&amp;M$5,BASE!$P$2:$Q$916,2,0)</f>
        <v>#N/A</v>
      </c>
      <c r="N64" s="24" t="e">
        <f>VLOOKUP($G64&amp;N$5,BASE!$P$2:$Q$916,2,0)</f>
        <v>#N/A</v>
      </c>
      <c r="O64" s="24" t="e">
        <f>VLOOKUP($G64&amp;O$5,BASE!$P$2:$Q$916,2,0)</f>
        <v>#N/A</v>
      </c>
      <c r="P64" s="24" t="e">
        <f>VLOOKUP($G64&amp;P$5,BASE!$P$2:$Q$916,2,0)</f>
        <v>#N/A</v>
      </c>
      <c r="Q64" s="24" t="e">
        <f>VLOOKUP($G64&amp;Q$5,BASE!$P$2:$Q$916,2,0)</f>
        <v>#N/A</v>
      </c>
      <c r="R64" s="24" t="e">
        <f>VLOOKUP($G64&amp;R$5,BASE!$P$2:$Q$916,2,0)</f>
        <v>#N/A</v>
      </c>
      <c r="S64" s="24" t="e">
        <f>VLOOKUP($G64&amp;S$5,BASE!$P$2:$Q$916,2,0)</f>
        <v>#N/A</v>
      </c>
      <c r="T64" s="24" t="e">
        <f>VLOOKUP($G64&amp;T$5,BASE!$P$2:$Q$916,2,0)</f>
        <v>#N/A</v>
      </c>
      <c r="U64" s="24" t="e">
        <f>VLOOKUP($G64&amp;U$5,BASE!$P$2:$Q$916,2,0)</f>
        <v>#N/A</v>
      </c>
      <c r="V64" s="24" t="e">
        <f>VLOOKUP($G64&amp;V$5,BASE!$P$2:$Q$916,2,0)</f>
        <v>#N/A</v>
      </c>
      <c r="W64" s="24" t="e">
        <f>VLOOKUP($G64&amp;W$5,BASE!$P$2:$Q$916,2,0)</f>
        <v>#N/A</v>
      </c>
      <c r="X64" s="24" t="e">
        <f>VLOOKUP($G64&amp;X$5,BASE!$P$2:$Q$916,2,0)</f>
        <v>#N/A</v>
      </c>
      <c r="Y64" s="24" t="e">
        <f>VLOOKUP($G64&amp;Y$5,BASE!$P$2:$Q$916,2,0)</f>
        <v>#N/A</v>
      </c>
      <c r="Z64" s="24" t="e">
        <f>VLOOKUP($G64&amp;Z$5,BASE!$P$2:$Q$916,2,0)</f>
        <v>#N/A</v>
      </c>
      <c r="AA64" s="24" t="e">
        <f>VLOOKUP($G64&amp;AA$5,BASE!$P$2:$Q$916,2,0)</f>
        <v>#N/A</v>
      </c>
      <c r="AB64" s="24" t="e">
        <f>VLOOKUP($G64&amp;AB$5,BASE!$P$2:$Q$916,2,0)</f>
        <v>#N/A</v>
      </c>
      <c r="AC64" s="24" t="e">
        <f>VLOOKUP($G64&amp;AC$5,BASE!$P$2:$Q$916,2,0)</f>
        <v>#N/A</v>
      </c>
      <c r="AD64" s="24" t="e">
        <f>VLOOKUP($G64&amp;AD$5,BASE!$P$2:$Q$916,2,0)</f>
        <v>#N/A</v>
      </c>
      <c r="AE64" s="19" t="e">
        <f t="shared" si="2"/>
        <v>#N/A</v>
      </c>
      <c r="AF64" s="24" t="e">
        <f>VLOOKUP(G64,BASE[[NombresCalificado]:[Nivel]],15,0)</f>
        <v>#N/A</v>
      </c>
      <c r="AG64" s="24" t="e">
        <f ca="1">OFFSET(BASE!V$1,MATCH($G64,BASE!$F$2:$F$916,0),0)</f>
        <v>#N/A</v>
      </c>
      <c r="AH64" s="24" t="e">
        <f ca="1">OFFSET(BASE!$X$1,MATCH($G64,BASE!$F$2:$F$916,0),0)</f>
        <v>#N/A</v>
      </c>
      <c r="AI64" s="24" t="e">
        <f ca="1">OFFSET(BASE!$Z$1,MATCH($G64,BASE!$F$2:$F$916,0),0)</f>
        <v>#N/A</v>
      </c>
      <c r="AJ64" s="24" t="e">
        <f ca="1">OFFSET(BASE!$AB$1,MATCH($G64,BASE!$F$2:$F$916,0),0)</f>
        <v>#N/A</v>
      </c>
      <c r="AK64" s="18"/>
    </row>
    <row r="65" spans="2:37" ht="15.75" x14ac:dyDescent="0.3">
      <c r="B65" s="18" t="str">
        <f>BASE!$D$2</f>
        <v>RIESGO DE FRAUDE</v>
      </c>
      <c r="C65" s="18"/>
      <c r="D65" s="18"/>
      <c r="E65" s="18"/>
      <c r="F65" s="18"/>
      <c r="G65" s="18"/>
      <c r="H65" s="23"/>
      <c r="I65" s="18"/>
      <c r="J65" s="18" t="str">
        <f t="shared" si="3"/>
        <v>AUTOEVALUACIÓN</v>
      </c>
      <c r="K65" s="24" t="e">
        <f>VLOOKUP($G65&amp;K$5,BASE!$P$2:$Q$916,2,0)</f>
        <v>#N/A</v>
      </c>
      <c r="L65" s="24" t="e">
        <f>VLOOKUP($G65&amp;L$5,BASE!$P$2:$Q$916,2,0)</f>
        <v>#N/A</v>
      </c>
      <c r="M65" s="24" t="e">
        <f>VLOOKUP($G65&amp;M$5,BASE!$P$2:$Q$916,2,0)</f>
        <v>#N/A</v>
      </c>
      <c r="N65" s="24" t="e">
        <f>VLOOKUP($G65&amp;N$5,BASE!$P$2:$Q$916,2,0)</f>
        <v>#N/A</v>
      </c>
      <c r="O65" s="24" t="e">
        <f>VLOOKUP($G65&amp;O$5,BASE!$P$2:$Q$916,2,0)</f>
        <v>#N/A</v>
      </c>
      <c r="P65" s="24" t="e">
        <f>VLOOKUP($G65&amp;P$5,BASE!$P$2:$Q$916,2,0)</f>
        <v>#N/A</v>
      </c>
      <c r="Q65" s="24" t="e">
        <f>VLOOKUP($G65&amp;Q$5,BASE!$P$2:$Q$916,2,0)</f>
        <v>#N/A</v>
      </c>
      <c r="R65" s="24" t="e">
        <f>VLOOKUP($G65&amp;R$5,BASE!$P$2:$Q$916,2,0)</f>
        <v>#N/A</v>
      </c>
      <c r="S65" s="24" t="e">
        <f>VLOOKUP($G65&amp;S$5,BASE!$P$2:$Q$916,2,0)</f>
        <v>#N/A</v>
      </c>
      <c r="T65" s="24" t="e">
        <f>VLOOKUP($G65&amp;T$5,BASE!$P$2:$Q$916,2,0)</f>
        <v>#N/A</v>
      </c>
      <c r="U65" s="24" t="e">
        <f>VLOOKUP($G65&amp;U$5,BASE!$P$2:$Q$916,2,0)</f>
        <v>#N/A</v>
      </c>
      <c r="V65" s="24" t="e">
        <f>VLOOKUP($G65&amp;V$5,BASE!$P$2:$Q$916,2,0)</f>
        <v>#N/A</v>
      </c>
      <c r="W65" s="24" t="e">
        <f>VLOOKUP($G65&amp;W$5,BASE!$P$2:$Q$916,2,0)</f>
        <v>#N/A</v>
      </c>
      <c r="X65" s="24" t="e">
        <f>VLOOKUP($G65&amp;X$5,BASE!$P$2:$Q$916,2,0)</f>
        <v>#N/A</v>
      </c>
      <c r="Y65" s="24" t="e">
        <f>VLOOKUP($G65&amp;Y$5,BASE!$P$2:$Q$916,2,0)</f>
        <v>#N/A</v>
      </c>
      <c r="Z65" s="24" t="e">
        <f>VLOOKUP($G65&amp;Z$5,BASE!$P$2:$Q$916,2,0)</f>
        <v>#N/A</v>
      </c>
      <c r="AA65" s="24" t="e">
        <f>VLOOKUP($G65&amp;AA$5,BASE!$P$2:$Q$916,2,0)</f>
        <v>#N/A</v>
      </c>
      <c r="AB65" s="24" t="e">
        <f>VLOOKUP($G65&amp;AB$5,BASE!$P$2:$Q$916,2,0)</f>
        <v>#N/A</v>
      </c>
      <c r="AC65" s="24" t="e">
        <f>VLOOKUP($G65&amp;AC$5,BASE!$P$2:$Q$916,2,0)</f>
        <v>#N/A</v>
      </c>
      <c r="AD65" s="24" t="e">
        <f>VLOOKUP($G65&amp;AD$5,BASE!$P$2:$Q$916,2,0)</f>
        <v>#N/A</v>
      </c>
      <c r="AE65" s="19" t="e">
        <f t="shared" si="2"/>
        <v>#N/A</v>
      </c>
      <c r="AF65" s="24" t="e">
        <f>VLOOKUP(G65,BASE[[NombresCalificado]:[Nivel]],15,0)</f>
        <v>#N/A</v>
      </c>
      <c r="AG65" s="24" t="e">
        <f ca="1">OFFSET(BASE!V$1,MATCH($G65,BASE!$F$2:$F$916,0),0)</f>
        <v>#N/A</v>
      </c>
      <c r="AH65" s="24" t="e">
        <f ca="1">OFFSET(BASE!$X$1,MATCH($G65,BASE!$F$2:$F$916,0),0)</f>
        <v>#N/A</v>
      </c>
      <c r="AI65" s="24" t="e">
        <f ca="1">OFFSET(BASE!$Z$1,MATCH($G65,BASE!$F$2:$F$916,0),0)</f>
        <v>#N/A</v>
      </c>
      <c r="AJ65" s="24" t="e">
        <f ca="1">OFFSET(BASE!$AB$1,MATCH($G65,BASE!$F$2:$F$916,0),0)</f>
        <v>#N/A</v>
      </c>
      <c r="AK65" s="18"/>
    </row>
    <row r="66" spans="2:37" ht="15.75" x14ac:dyDescent="0.3">
      <c r="B66" s="18" t="str">
        <f>BASE!$D$2</f>
        <v>RIESGO DE FRAUDE</v>
      </c>
      <c r="C66" s="18"/>
      <c r="D66" s="18"/>
      <c r="E66" s="18"/>
      <c r="F66" s="18"/>
      <c r="G66" s="18"/>
      <c r="H66" s="23"/>
      <c r="I66" s="18"/>
      <c r="J66" s="18" t="str">
        <f t="shared" si="3"/>
        <v>AUTOEVALUACIÓN</v>
      </c>
      <c r="K66" s="24" t="e">
        <f>VLOOKUP($G66&amp;K$5,BASE!$P$2:$Q$916,2,0)</f>
        <v>#N/A</v>
      </c>
      <c r="L66" s="24" t="e">
        <f>VLOOKUP($G66&amp;L$5,BASE!$P$2:$Q$916,2,0)</f>
        <v>#N/A</v>
      </c>
      <c r="M66" s="24" t="e">
        <f>VLOOKUP($G66&amp;M$5,BASE!$P$2:$Q$916,2,0)</f>
        <v>#N/A</v>
      </c>
      <c r="N66" s="24" t="e">
        <f>VLOOKUP($G66&amp;N$5,BASE!$P$2:$Q$916,2,0)</f>
        <v>#N/A</v>
      </c>
      <c r="O66" s="24" t="e">
        <f>VLOOKUP($G66&amp;O$5,BASE!$P$2:$Q$916,2,0)</f>
        <v>#N/A</v>
      </c>
      <c r="P66" s="24" t="e">
        <f>VLOOKUP($G66&amp;P$5,BASE!$P$2:$Q$916,2,0)</f>
        <v>#N/A</v>
      </c>
      <c r="Q66" s="24" t="e">
        <f>VLOOKUP($G66&amp;Q$5,BASE!$P$2:$Q$916,2,0)</f>
        <v>#N/A</v>
      </c>
      <c r="R66" s="24" t="e">
        <f>VLOOKUP($G66&amp;R$5,BASE!$P$2:$Q$916,2,0)</f>
        <v>#N/A</v>
      </c>
      <c r="S66" s="24" t="e">
        <f>VLOOKUP($G66&amp;S$5,BASE!$P$2:$Q$916,2,0)</f>
        <v>#N/A</v>
      </c>
      <c r="T66" s="24" t="e">
        <f>VLOOKUP($G66&amp;T$5,BASE!$P$2:$Q$916,2,0)</f>
        <v>#N/A</v>
      </c>
      <c r="U66" s="24" t="e">
        <f>VLOOKUP($G66&amp;U$5,BASE!$P$2:$Q$916,2,0)</f>
        <v>#N/A</v>
      </c>
      <c r="V66" s="24" t="e">
        <f>VLOOKUP($G66&amp;V$5,BASE!$P$2:$Q$916,2,0)</f>
        <v>#N/A</v>
      </c>
      <c r="W66" s="24" t="e">
        <f>VLOOKUP($G66&amp;W$5,BASE!$P$2:$Q$916,2,0)</f>
        <v>#N/A</v>
      </c>
      <c r="X66" s="24" t="e">
        <f>VLOOKUP($G66&amp;X$5,BASE!$P$2:$Q$916,2,0)</f>
        <v>#N/A</v>
      </c>
      <c r="Y66" s="24" t="e">
        <f>VLOOKUP($G66&amp;Y$5,BASE!$P$2:$Q$916,2,0)</f>
        <v>#N/A</v>
      </c>
      <c r="Z66" s="24" t="e">
        <f>VLOOKUP($G66&amp;Z$5,BASE!$P$2:$Q$916,2,0)</f>
        <v>#N/A</v>
      </c>
      <c r="AA66" s="24" t="e">
        <f>VLOOKUP($G66&amp;AA$5,BASE!$P$2:$Q$916,2,0)</f>
        <v>#N/A</v>
      </c>
      <c r="AB66" s="24" t="e">
        <f>VLOOKUP($G66&amp;AB$5,BASE!$P$2:$Q$916,2,0)</f>
        <v>#N/A</v>
      </c>
      <c r="AC66" s="24" t="e">
        <f>VLOOKUP($G66&amp;AC$5,BASE!$P$2:$Q$916,2,0)</f>
        <v>#N/A</v>
      </c>
      <c r="AD66" s="24" t="e">
        <f>VLOOKUP($G66&amp;AD$5,BASE!$P$2:$Q$916,2,0)</f>
        <v>#N/A</v>
      </c>
      <c r="AE66" s="19" t="e">
        <f t="shared" si="2"/>
        <v>#N/A</v>
      </c>
      <c r="AF66" s="24" t="e">
        <f>VLOOKUP(G66,BASE[[NombresCalificado]:[Nivel]],15,0)</f>
        <v>#N/A</v>
      </c>
      <c r="AG66" s="24" t="e">
        <f ca="1">OFFSET(BASE!V$1,MATCH($G66,BASE!$F$2:$F$916,0),0)</f>
        <v>#N/A</v>
      </c>
      <c r="AH66" s="24" t="e">
        <f ca="1">OFFSET(BASE!$X$1,MATCH($G66,BASE!$F$2:$F$916,0),0)</f>
        <v>#N/A</v>
      </c>
      <c r="AI66" s="24" t="e">
        <f ca="1">OFFSET(BASE!$Z$1,MATCH($G66,BASE!$F$2:$F$916,0),0)</f>
        <v>#N/A</v>
      </c>
      <c r="AJ66" s="24" t="e">
        <f ca="1">OFFSET(BASE!$AB$1,MATCH($G66,BASE!$F$2:$F$916,0),0)</f>
        <v>#N/A</v>
      </c>
      <c r="AK66" s="18"/>
    </row>
    <row r="67" spans="2:37" ht="15.75" x14ac:dyDescent="0.3">
      <c r="B67" s="18" t="str">
        <f>BASE!$D$2</f>
        <v>RIESGO DE FRAUDE</v>
      </c>
      <c r="C67" s="18"/>
      <c r="D67" s="18"/>
      <c r="E67" s="18"/>
      <c r="F67" s="18"/>
      <c r="G67" s="18"/>
      <c r="H67" s="23"/>
      <c r="I67" s="18"/>
      <c r="J67" s="18" t="str">
        <f t="shared" si="3"/>
        <v>AUTOEVALUACIÓN</v>
      </c>
      <c r="K67" s="24" t="e">
        <f>VLOOKUP($G67&amp;K$5,BASE!$P$2:$Q$916,2,0)</f>
        <v>#N/A</v>
      </c>
      <c r="L67" s="24" t="e">
        <f>VLOOKUP($G67&amp;L$5,BASE!$P$2:$Q$916,2,0)</f>
        <v>#N/A</v>
      </c>
      <c r="M67" s="24" t="e">
        <f>VLOOKUP($G67&amp;M$5,BASE!$P$2:$Q$916,2,0)</f>
        <v>#N/A</v>
      </c>
      <c r="N67" s="24" t="e">
        <f>VLOOKUP($G67&amp;N$5,BASE!$P$2:$Q$916,2,0)</f>
        <v>#N/A</v>
      </c>
      <c r="O67" s="24" t="e">
        <f>VLOOKUP($G67&amp;O$5,BASE!$P$2:$Q$916,2,0)</f>
        <v>#N/A</v>
      </c>
      <c r="P67" s="24" t="e">
        <f>VLOOKUP($G67&amp;P$5,BASE!$P$2:$Q$916,2,0)</f>
        <v>#N/A</v>
      </c>
      <c r="Q67" s="24" t="e">
        <f>VLOOKUP($G67&amp;Q$5,BASE!$P$2:$Q$916,2,0)</f>
        <v>#N/A</v>
      </c>
      <c r="R67" s="24" t="e">
        <f>VLOOKUP($G67&amp;R$5,BASE!$P$2:$Q$916,2,0)</f>
        <v>#N/A</v>
      </c>
      <c r="S67" s="24" t="e">
        <f>VLOOKUP($G67&amp;S$5,BASE!$P$2:$Q$916,2,0)</f>
        <v>#N/A</v>
      </c>
      <c r="T67" s="24" t="e">
        <f>VLOOKUP($G67&amp;T$5,BASE!$P$2:$Q$916,2,0)</f>
        <v>#N/A</v>
      </c>
      <c r="U67" s="24" t="e">
        <f>VLOOKUP($G67&amp;U$5,BASE!$P$2:$Q$916,2,0)</f>
        <v>#N/A</v>
      </c>
      <c r="V67" s="24" t="e">
        <f>VLOOKUP($G67&amp;V$5,BASE!$P$2:$Q$916,2,0)</f>
        <v>#N/A</v>
      </c>
      <c r="W67" s="24" t="e">
        <f>VLOOKUP($G67&amp;W$5,BASE!$P$2:$Q$916,2,0)</f>
        <v>#N/A</v>
      </c>
      <c r="X67" s="24" t="e">
        <f>VLOOKUP($G67&amp;X$5,BASE!$P$2:$Q$916,2,0)</f>
        <v>#N/A</v>
      </c>
      <c r="Y67" s="24" t="e">
        <f>VLOOKUP($G67&amp;Y$5,BASE!$P$2:$Q$916,2,0)</f>
        <v>#N/A</v>
      </c>
      <c r="Z67" s="24" t="e">
        <f>VLOOKUP($G67&amp;Z$5,BASE!$P$2:$Q$916,2,0)</f>
        <v>#N/A</v>
      </c>
      <c r="AA67" s="24" t="e">
        <f>VLOOKUP($G67&amp;AA$5,BASE!$P$2:$Q$916,2,0)</f>
        <v>#N/A</v>
      </c>
      <c r="AB67" s="24" t="e">
        <f>VLOOKUP($G67&amp;AB$5,BASE!$P$2:$Q$916,2,0)</f>
        <v>#N/A</v>
      </c>
      <c r="AC67" s="24" t="e">
        <f>VLOOKUP($G67&amp;AC$5,BASE!$P$2:$Q$916,2,0)</f>
        <v>#N/A</v>
      </c>
      <c r="AD67" s="24" t="e">
        <f>VLOOKUP($G67&amp;AD$5,BASE!$P$2:$Q$916,2,0)</f>
        <v>#N/A</v>
      </c>
      <c r="AE67" s="19" t="e">
        <f t="shared" si="2"/>
        <v>#N/A</v>
      </c>
      <c r="AF67" s="24" t="e">
        <f>VLOOKUP(G67,BASE[[NombresCalificado]:[Nivel]],15,0)</f>
        <v>#N/A</v>
      </c>
      <c r="AG67" s="24" t="e">
        <f ca="1">OFFSET(BASE!V$1,MATCH($G67,BASE!$F$2:$F$916,0),0)</f>
        <v>#N/A</v>
      </c>
      <c r="AH67" s="24" t="e">
        <f ca="1">OFFSET(BASE!$X$1,MATCH($G67,BASE!$F$2:$F$916,0),0)</f>
        <v>#N/A</v>
      </c>
      <c r="AI67" s="24" t="e">
        <f ca="1">OFFSET(BASE!$Z$1,MATCH($G67,BASE!$F$2:$F$916,0),0)</f>
        <v>#N/A</v>
      </c>
      <c r="AJ67" s="24" t="e">
        <f ca="1">OFFSET(BASE!$AB$1,MATCH($G67,BASE!$F$2:$F$916,0),0)</f>
        <v>#N/A</v>
      </c>
      <c r="AK67" s="18"/>
    </row>
    <row r="68" spans="2:37" ht="15.75" x14ac:dyDescent="0.3">
      <c r="B68" s="18" t="str">
        <f>BASE!$D$2</f>
        <v>RIESGO DE FRAUDE</v>
      </c>
      <c r="C68" s="18"/>
      <c r="D68" s="18"/>
      <c r="E68" s="18"/>
      <c r="F68" s="18"/>
      <c r="G68" s="18"/>
      <c r="H68" s="23"/>
      <c r="I68" s="18"/>
      <c r="J68" s="18" t="str">
        <f t="shared" si="3"/>
        <v>AUTOEVALUACIÓN</v>
      </c>
      <c r="K68" s="24" t="e">
        <f>VLOOKUP($G68&amp;K$5,BASE!$P$2:$Q$916,2,0)</f>
        <v>#N/A</v>
      </c>
      <c r="L68" s="24" t="e">
        <f>VLOOKUP($G68&amp;L$5,BASE!$P$2:$Q$916,2,0)</f>
        <v>#N/A</v>
      </c>
      <c r="M68" s="24" t="e">
        <f>VLOOKUP($G68&amp;M$5,BASE!$P$2:$Q$916,2,0)</f>
        <v>#N/A</v>
      </c>
      <c r="N68" s="24" t="e">
        <f>VLOOKUP($G68&amp;N$5,BASE!$P$2:$Q$916,2,0)</f>
        <v>#N/A</v>
      </c>
      <c r="O68" s="24" t="e">
        <f>VLOOKUP($G68&amp;O$5,BASE!$P$2:$Q$916,2,0)</f>
        <v>#N/A</v>
      </c>
      <c r="P68" s="24" t="e">
        <f>VLOOKUP($G68&amp;P$5,BASE!$P$2:$Q$916,2,0)</f>
        <v>#N/A</v>
      </c>
      <c r="Q68" s="24" t="e">
        <f>VLOOKUP($G68&amp;Q$5,BASE!$P$2:$Q$916,2,0)</f>
        <v>#N/A</v>
      </c>
      <c r="R68" s="24" t="e">
        <f>VLOOKUP($G68&amp;R$5,BASE!$P$2:$Q$916,2,0)</f>
        <v>#N/A</v>
      </c>
      <c r="S68" s="24" t="e">
        <f>VLOOKUP($G68&amp;S$5,BASE!$P$2:$Q$916,2,0)</f>
        <v>#N/A</v>
      </c>
      <c r="T68" s="24" t="e">
        <f>VLOOKUP($G68&amp;T$5,BASE!$P$2:$Q$916,2,0)</f>
        <v>#N/A</v>
      </c>
      <c r="U68" s="24" t="e">
        <f>VLOOKUP($G68&amp;U$5,BASE!$P$2:$Q$916,2,0)</f>
        <v>#N/A</v>
      </c>
      <c r="V68" s="24" t="e">
        <f>VLOOKUP($G68&amp;V$5,BASE!$P$2:$Q$916,2,0)</f>
        <v>#N/A</v>
      </c>
      <c r="W68" s="24" t="e">
        <f>VLOOKUP($G68&amp;W$5,BASE!$P$2:$Q$916,2,0)</f>
        <v>#N/A</v>
      </c>
      <c r="X68" s="24" t="e">
        <f>VLOOKUP($G68&amp;X$5,BASE!$P$2:$Q$916,2,0)</f>
        <v>#N/A</v>
      </c>
      <c r="Y68" s="24" t="e">
        <f>VLOOKUP($G68&amp;Y$5,BASE!$P$2:$Q$916,2,0)</f>
        <v>#N/A</v>
      </c>
      <c r="Z68" s="24" t="e">
        <f>VLOOKUP($G68&amp;Z$5,BASE!$P$2:$Q$916,2,0)</f>
        <v>#N/A</v>
      </c>
      <c r="AA68" s="24" t="e">
        <f>VLOOKUP($G68&amp;AA$5,BASE!$P$2:$Q$916,2,0)</f>
        <v>#N/A</v>
      </c>
      <c r="AB68" s="24" t="e">
        <f>VLOOKUP($G68&amp;AB$5,BASE!$P$2:$Q$916,2,0)</f>
        <v>#N/A</v>
      </c>
      <c r="AC68" s="24" t="e">
        <f>VLOOKUP($G68&amp;AC$5,BASE!$P$2:$Q$916,2,0)</f>
        <v>#N/A</v>
      </c>
      <c r="AD68" s="24" t="e">
        <f>VLOOKUP($G68&amp;AD$5,BASE!$P$2:$Q$916,2,0)</f>
        <v>#N/A</v>
      </c>
      <c r="AE68" s="19" t="e">
        <f t="shared" si="2"/>
        <v>#N/A</v>
      </c>
      <c r="AF68" s="24" t="e">
        <f>VLOOKUP(G68,BASE[[NombresCalificado]:[Nivel]],15,0)</f>
        <v>#N/A</v>
      </c>
      <c r="AG68" s="24" t="e">
        <f ca="1">OFFSET(BASE!V$1,MATCH($G68,BASE!$F$2:$F$916,0),0)</f>
        <v>#N/A</v>
      </c>
      <c r="AH68" s="24" t="e">
        <f ca="1">OFFSET(BASE!$X$1,MATCH($G68,BASE!$F$2:$F$916,0),0)</f>
        <v>#N/A</v>
      </c>
      <c r="AI68" s="24" t="e">
        <f ca="1">OFFSET(BASE!$Z$1,MATCH($G68,BASE!$F$2:$F$916,0),0)</f>
        <v>#N/A</v>
      </c>
      <c r="AJ68" s="24" t="e">
        <f ca="1">OFFSET(BASE!$AB$1,MATCH($G68,BASE!$F$2:$F$916,0),0)</f>
        <v>#N/A</v>
      </c>
      <c r="AK68" s="18"/>
    </row>
    <row r="69" spans="2:37" ht="15.75" x14ac:dyDescent="0.3">
      <c r="B69" s="18" t="str">
        <f>BASE!$D$2</f>
        <v>RIESGO DE FRAUDE</v>
      </c>
      <c r="C69" s="18"/>
      <c r="D69" s="18"/>
      <c r="E69" s="18"/>
      <c r="F69" s="18"/>
      <c r="G69" s="18"/>
      <c r="H69" s="23"/>
      <c r="I69" s="18"/>
      <c r="J69" s="18" t="str">
        <f t="shared" si="3"/>
        <v>AUTOEVALUACIÓN</v>
      </c>
      <c r="K69" s="24" t="e">
        <f>VLOOKUP($G69&amp;K$5,BASE!$P$2:$Q$916,2,0)</f>
        <v>#N/A</v>
      </c>
      <c r="L69" s="24" t="e">
        <f>VLOOKUP($G69&amp;L$5,BASE!$P$2:$Q$916,2,0)</f>
        <v>#N/A</v>
      </c>
      <c r="M69" s="24" t="e">
        <f>VLOOKUP($G69&amp;M$5,BASE!$P$2:$Q$916,2,0)</f>
        <v>#N/A</v>
      </c>
      <c r="N69" s="24" t="e">
        <f>VLOOKUP($G69&amp;N$5,BASE!$P$2:$Q$916,2,0)</f>
        <v>#N/A</v>
      </c>
      <c r="O69" s="24" t="e">
        <f>VLOOKUP($G69&amp;O$5,BASE!$P$2:$Q$916,2,0)</f>
        <v>#N/A</v>
      </c>
      <c r="P69" s="24" t="e">
        <f>VLOOKUP($G69&amp;P$5,BASE!$P$2:$Q$916,2,0)</f>
        <v>#N/A</v>
      </c>
      <c r="Q69" s="24" t="e">
        <f>VLOOKUP($G69&amp;Q$5,BASE!$P$2:$Q$916,2,0)</f>
        <v>#N/A</v>
      </c>
      <c r="R69" s="24" t="e">
        <f>VLOOKUP($G69&amp;R$5,BASE!$P$2:$Q$916,2,0)</f>
        <v>#N/A</v>
      </c>
      <c r="S69" s="24" t="e">
        <f>VLOOKUP($G69&amp;S$5,BASE!$P$2:$Q$916,2,0)</f>
        <v>#N/A</v>
      </c>
      <c r="T69" s="24" t="e">
        <f>VLOOKUP($G69&amp;T$5,BASE!$P$2:$Q$916,2,0)</f>
        <v>#N/A</v>
      </c>
      <c r="U69" s="24" t="e">
        <f>VLOOKUP($G69&amp;U$5,BASE!$P$2:$Q$916,2,0)</f>
        <v>#N/A</v>
      </c>
      <c r="V69" s="24" t="e">
        <f>VLOOKUP($G69&amp;V$5,BASE!$P$2:$Q$916,2,0)</f>
        <v>#N/A</v>
      </c>
      <c r="W69" s="24" t="e">
        <f>VLOOKUP($G69&amp;W$5,BASE!$P$2:$Q$916,2,0)</f>
        <v>#N/A</v>
      </c>
      <c r="X69" s="24" t="e">
        <f>VLOOKUP($G69&amp;X$5,BASE!$P$2:$Q$916,2,0)</f>
        <v>#N/A</v>
      </c>
      <c r="Y69" s="24" t="e">
        <f>VLOOKUP($G69&amp;Y$5,BASE!$P$2:$Q$916,2,0)</f>
        <v>#N/A</v>
      </c>
      <c r="Z69" s="24" t="e">
        <f>VLOOKUP($G69&amp;Z$5,BASE!$P$2:$Q$916,2,0)</f>
        <v>#N/A</v>
      </c>
      <c r="AA69" s="24" t="e">
        <f>VLOOKUP($G69&amp;AA$5,BASE!$P$2:$Q$916,2,0)</f>
        <v>#N/A</v>
      </c>
      <c r="AB69" s="24" t="e">
        <f>VLOOKUP($G69&amp;AB$5,BASE!$P$2:$Q$916,2,0)</f>
        <v>#N/A</v>
      </c>
      <c r="AC69" s="24" t="e">
        <f>VLOOKUP($G69&amp;AC$5,BASE!$P$2:$Q$916,2,0)</f>
        <v>#N/A</v>
      </c>
      <c r="AD69" s="24" t="e">
        <f>VLOOKUP($G69&amp;AD$5,BASE!$P$2:$Q$916,2,0)</f>
        <v>#N/A</v>
      </c>
      <c r="AE69" s="19" t="e">
        <f t="shared" si="2"/>
        <v>#N/A</v>
      </c>
      <c r="AF69" s="24" t="e">
        <f>VLOOKUP(G69,BASE[[NombresCalificado]:[Nivel]],15,0)</f>
        <v>#N/A</v>
      </c>
      <c r="AG69" s="24" t="e">
        <f ca="1">OFFSET(BASE!V$1,MATCH($G69,BASE!$F$2:$F$916,0),0)</f>
        <v>#N/A</v>
      </c>
      <c r="AH69" s="24" t="e">
        <f ca="1">OFFSET(BASE!$X$1,MATCH($G69,BASE!$F$2:$F$916,0),0)</f>
        <v>#N/A</v>
      </c>
      <c r="AI69" s="24" t="e">
        <f ca="1">OFFSET(BASE!$Z$1,MATCH($G69,BASE!$F$2:$F$916,0),0)</f>
        <v>#N/A</v>
      </c>
      <c r="AJ69" s="24" t="e">
        <f ca="1">OFFSET(BASE!$AB$1,MATCH($G69,BASE!$F$2:$F$916,0),0)</f>
        <v>#N/A</v>
      </c>
      <c r="AK69" s="18"/>
    </row>
    <row r="70" spans="2:37" ht="15.75" x14ac:dyDescent="0.3">
      <c r="B70" s="18" t="str">
        <f>BASE!$D$2</f>
        <v>RIESGO DE FRAUDE</v>
      </c>
      <c r="C70" s="18"/>
      <c r="D70" s="18"/>
      <c r="E70" s="18"/>
      <c r="F70" s="18"/>
      <c r="G70" s="18"/>
      <c r="H70" s="23"/>
      <c r="I70" s="18"/>
      <c r="J70" s="18" t="str">
        <f t="shared" si="3"/>
        <v>AUTOEVALUACIÓN</v>
      </c>
      <c r="K70" s="24" t="e">
        <f>VLOOKUP($G70&amp;K$5,BASE!$P$2:$Q$916,2,0)</f>
        <v>#N/A</v>
      </c>
      <c r="L70" s="24" t="e">
        <f>VLOOKUP($G70&amp;L$5,BASE!$P$2:$Q$916,2,0)</f>
        <v>#N/A</v>
      </c>
      <c r="M70" s="24" t="e">
        <f>VLOOKUP($G70&amp;M$5,BASE!$P$2:$Q$916,2,0)</f>
        <v>#N/A</v>
      </c>
      <c r="N70" s="24" t="e">
        <f>VLOOKUP($G70&amp;N$5,BASE!$P$2:$Q$916,2,0)</f>
        <v>#N/A</v>
      </c>
      <c r="O70" s="24" t="e">
        <f>VLOOKUP($G70&amp;O$5,BASE!$P$2:$Q$916,2,0)</f>
        <v>#N/A</v>
      </c>
      <c r="P70" s="24" t="e">
        <f>VLOOKUP($G70&amp;P$5,BASE!$P$2:$Q$916,2,0)</f>
        <v>#N/A</v>
      </c>
      <c r="Q70" s="24" t="e">
        <f>VLOOKUP($G70&amp;Q$5,BASE!$P$2:$Q$916,2,0)</f>
        <v>#N/A</v>
      </c>
      <c r="R70" s="24" t="e">
        <f>VLOOKUP($G70&amp;R$5,BASE!$P$2:$Q$916,2,0)</f>
        <v>#N/A</v>
      </c>
      <c r="S70" s="24" t="e">
        <f>VLOOKUP($G70&amp;S$5,BASE!$P$2:$Q$916,2,0)</f>
        <v>#N/A</v>
      </c>
      <c r="T70" s="24" t="e">
        <f>VLOOKUP($G70&amp;T$5,BASE!$P$2:$Q$916,2,0)</f>
        <v>#N/A</v>
      </c>
      <c r="U70" s="24" t="e">
        <f>VLOOKUP($G70&amp;U$5,BASE!$P$2:$Q$916,2,0)</f>
        <v>#N/A</v>
      </c>
      <c r="V70" s="24" t="e">
        <f>VLOOKUP($G70&amp;V$5,BASE!$P$2:$Q$916,2,0)</f>
        <v>#N/A</v>
      </c>
      <c r="W70" s="24" t="e">
        <f>VLOOKUP($G70&amp;W$5,BASE!$P$2:$Q$916,2,0)</f>
        <v>#N/A</v>
      </c>
      <c r="X70" s="24" t="e">
        <f>VLOOKUP($G70&amp;X$5,BASE!$P$2:$Q$916,2,0)</f>
        <v>#N/A</v>
      </c>
      <c r="Y70" s="24" t="e">
        <f>VLOOKUP($G70&amp;Y$5,BASE!$P$2:$Q$916,2,0)</f>
        <v>#N/A</v>
      </c>
      <c r="Z70" s="24" t="e">
        <f>VLOOKUP($G70&amp;Z$5,BASE!$P$2:$Q$916,2,0)</f>
        <v>#N/A</v>
      </c>
      <c r="AA70" s="24" t="e">
        <f>VLOOKUP($G70&amp;AA$5,BASE!$P$2:$Q$916,2,0)</f>
        <v>#N/A</v>
      </c>
      <c r="AB70" s="24" t="e">
        <f>VLOOKUP($G70&amp;AB$5,BASE!$P$2:$Q$916,2,0)</f>
        <v>#N/A</v>
      </c>
      <c r="AC70" s="24" t="e">
        <f>VLOOKUP($G70&amp;AC$5,BASE!$P$2:$Q$916,2,0)</f>
        <v>#N/A</v>
      </c>
      <c r="AD70" s="24" t="e">
        <f>VLOOKUP($G70&amp;AD$5,BASE!$P$2:$Q$916,2,0)</f>
        <v>#N/A</v>
      </c>
      <c r="AE70" s="19" t="e">
        <f t="shared" si="2"/>
        <v>#N/A</v>
      </c>
      <c r="AF70" s="24" t="e">
        <f>VLOOKUP(G70,BASE[[NombresCalificado]:[Nivel]],15,0)</f>
        <v>#N/A</v>
      </c>
      <c r="AG70" s="24" t="e">
        <f ca="1">OFFSET(BASE!V$1,MATCH($G70,BASE!$F$2:$F$916,0),0)</f>
        <v>#N/A</v>
      </c>
      <c r="AH70" s="24" t="e">
        <f ca="1">OFFSET(BASE!$X$1,MATCH($G70,BASE!$F$2:$F$916,0),0)</f>
        <v>#N/A</v>
      </c>
      <c r="AI70" s="24" t="e">
        <f ca="1">OFFSET(BASE!$Z$1,MATCH($G70,BASE!$F$2:$F$916,0),0)</f>
        <v>#N/A</v>
      </c>
      <c r="AJ70" s="24" t="e">
        <f ca="1">OFFSET(BASE!$AB$1,MATCH($G70,BASE!$F$2:$F$916,0),0)</f>
        <v>#N/A</v>
      </c>
      <c r="AK70" s="18"/>
    </row>
    <row r="71" spans="2:37" ht="15.75" x14ac:dyDescent="0.3">
      <c r="B71" s="18" t="str">
        <f>BASE!$D$2</f>
        <v>RIESGO DE FRAUDE</v>
      </c>
      <c r="C71" s="18"/>
      <c r="D71" s="18"/>
      <c r="E71" s="18"/>
      <c r="F71" s="18"/>
      <c r="G71" s="18"/>
      <c r="H71" s="23"/>
      <c r="I71" s="18"/>
      <c r="J71" s="18" t="str">
        <f t="shared" si="3"/>
        <v>AUTOEVALUACIÓN</v>
      </c>
      <c r="K71" s="24" t="e">
        <f>VLOOKUP($G71&amp;K$5,BASE!$P$2:$Q$916,2,0)</f>
        <v>#N/A</v>
      </c>
      <c r="L71" s="24" t="e">
        <f>VLOOKUP($G71&amp;L$5,BASE!$P$2:$Q$916,2,0)</f>
        <v>#N/A</v>
      </c>
      <c r="M71" s="24" t="e">
        <f>VLOOKUP($G71&amp;M$5,BASE!$P$2:$Q$916,2,0)</f>
        <v>#N/A</v>
      </c>
      <c r="N71" s="24" t="e">
        <f>VLOOKUP($G71&amp;N$5,BASE!$P$2:$Q$916,2,0)</f>
        <v>#N/A</v>
      </c>
      <c r="O71" s="24" t="e">
        <f>VLOOKUP($G71&amp;O$5,BASE!$P$2:$Q$916,2,0)</f>
        <v>#N/A</v>
      </c>
      <c r="P71" s="24" t="e">
        <f>VLOOKUP($G71&amp;P$5,BASE!$P$2:$Q$916,2,0)</f>
        <v>#N/A</v>
      </c>
      <c r="Q71" s="24" t="e">
        <f>VLOOKUP($G71&amp;Q$5,BASE!$P$2:$Q$916,2,0)</f>
        <v>#N/A</v>
      </c>
      <c r="R71" s="24" t="e">
        <f>VLOOKUP($G71&amp;R$5,BASE!$P$2:$Q$916,2,0)</f>
        <v>#N/A</v>
      </c>
      <c r="S71" s="24" t="e">
        <f>VLOOKUP($G71&amp;S$5,BASE!$P$2:$Q$916,2,0)</f>
        <v>#N/A</v>
      </c>
      <c r="T71" s="24" t="e">
        <f>VLOOKUP($G71&amp;T$5,BASE!$P$2:$Q$916,2,0)</f>
        <v>#N/A</v>
      </c>
      <c r="U71" s="24" t="e">
        <f>VLOOKUP($G71&amp;U$5,BASE!$P$2:$Q$916,2,0)</f>
        <v>#N/A</v>
      </c>
      <c r="V71" s="24" t="e">
        <f>VLOOKUP($G71&amp;V$5,BASE!$P$2:$Q$916,2,0)</f>
        <v>#N/A</v>
      </c>
      <c r="W71" s="24" t="e">
        <f>VLOOKUP($G71&amp;W$5,BASE!$P$2:$Q$916,2,0)</f>
        <v>#N/A</v>
      </c>
      <c r="X71" s="24" t="e">
        <f>VLOOKUP($G71&amp;X$5,BASE!$P$2:$Q$916,2,0)</f>
        <v>#N/A</v>
      </c>
      <c r="Y71" s="24" t="e">
        <f>VLOOKUP($G71&amp;Y$5,BASE!$P$2:$Q$916,2,0)</f>
        <v>#N/A</v>
      </c>
      <c r="Z71" s="24" t="e">
        <f>VLOOKUP($G71&amp;Z$5,BASE!$P$2:$Q$916,2,0)</f>
        <v>#N/A</v>
      </c>
      <c r="AA71" s="24" t="e">
        <f>VLOOKUP($G71&amp;AA$5,BASE!$P$2:$Q$916,2,0)</f>
        <v>#N/A</v>
      </c>
      <c r="AB71" s="24" t="e">
        <f>VLOOKUP($G71&amp;AB$5,BASE!$P$2:$Q$916,2,0)</f>
        <v>#N/A</v>
      </c>
      <c r="AC71" s="24" t="e">
        <f>VLOOKUP($G71&amp;AC$5,BASE!$P$2:$Q$916,2,0)</f>
        <v>#N/A</v>
      </c>
      <c r="AD71" s="24" t="e">
        <f>VLOOKUP($G71&amp;AD$5,BASE!$P$2:$Q$916,2,0)</f>
        <v>#N/A</v>
      </c>
      <c r="AE71" s="19" t="e">
        <f t="shared" ref="AE71:AE76" si="4">AVERAGE(K71:AD71)</f>
        <v>#N/A</v>
      </c>
      <c r="AF71" s="24" t="e">
        <f>VLOOKUP(G71,BASE[[NombresCalificado]:[Nivel]],15,0)</f>
        <v>#N/A</v>
      </c>
      <c r="AG71" s="24" t="e">
        <f ca="1">OFFSET(BASE!V$1,MATCH($G71,BASE!$F$2:$F$916,0),0)</f>
        <v>#N/A</v>
      </c>
      <c r="AH71" s="24" t="e">
        <f ca="1">OFFSET(BASE!$X$1,MATCH($G71,BASE!$F$2:$F$916,0),0)</f>
        <v>#N/A</v>
      </c>
      <c r="AI71" s="24" t="e">
        <f ca="1">OFFSET(BASE!$Z$1,MATCH($G71,BASE!$F$2:$F$916,0),0)</f>
        <v>#N/A</v>
      </c>
      <c r="AJ71" s="24" t="e">
        <f ca="1">OFFSET(BASE!$AB$1,MATCH($G71,BASE!$F$2:$F$916,0),0)</f>
        <v>#N/A</v>
      </c>
      <c r="AK71" s="18"/>
    </row>
    <row r="72" spans="2:37" ht="15.75" x14ac:dyDescent="0.3">
      <c r="B72" s="18" t="str">
        <f>BASE!$D$2</f>
        <v>RIESGO DE FRAUDE</v>
      </c>
      <c r="C72" s="18"/>
      <c r="D72" s="18"/>
      <c r="E72" s="18"/>
      <c r="F72" s="18"/>
      <c r="G72" s="18"/>
      <c r="H72" s="23"/>
      <c r="I72" s="18"/>
      <c r="J72" s="18" t="str">
        <f t="shared" si="3"/>
        <v>AUTOEVALUACIÓN</v>
      </c>
      <c r="K72" s="24" t="e">
        <f>VLOOKUP($G72&amp;K$5,BASE!$P$2:$Q$916,2,0)</f>
        <v>#N/A</v>
      </c>
      <c r="L72" s="24" t="e">
        <f>VLOOKUP($G72&amp;L$5,BASE!$P$2:$Q$916,2,0)</f>
        <v>#N/A</v>
      </c>
      <c r="M72" s="24" t="e">
        <f>VLOOKUP($G72&amp;M$5,BASE!$P$2:$Q$916,2,0)</f>
        <v>#N/A</v>
      </c>
      <c r="N72" s="24" t="e">
        <f>VLOOKUP($G72&amp;N$5,BASE!$P$2:$Q$916,2,0)</f>
        <v>#N/A</v>
      </c>
      <c r="O72" s="24" t="e">
        <f>VLOOKUP($G72&amp;O$5,BASE!$P$2:$Q$916,2,0)</f>
        <v>#N/A</v>
      </c>
      <c r="P72" s="24" t="e">
        <f>VLOOKUP($G72&amp;P$5,BASE!$P$2:$Q$916,2,0)</f>
        <v>#N/A</v>
      </c>
      <c r="Q72" s="24" t="e">
        <f>VLOOKUP($G72&amp;Q$5,BASE!$P$2:$Q$916,2,0)</f>
        <v>#N/A</v>
      </c>
      <c r="R72" s="24" t="e">
        <f>VLOOKUP($G72&amp;R$5,BASE!$P$2:$Q$916,2,0)</f>
        <v>#N/A</v>
      </c>
      <c r="S72" s="24" t="e">
        <f>VLOOKUP($G72&amp;S$5,BASE!$P$2:$Q$916,2,0)</f>
        <v>#N/A</v>
      </c>
      <c r="T72" s="24" t="e">
        <f>VLOOKUP($G72&amp;T$5,BASE!$P$2:$Q$916,2,0)</f>
        <v>#N/A</v>
      </c>
      <c r="U72" s="24" t="e">
        <f>VLOOKUP($G72&amp;U$5,BASE!$P$2:$Q$916,2,0)</f>
        <v>#N/A</v>
      </c>
      <c r="V72" s="24" t="e">
        <f>VLOOKUP($G72&amp;V$5,BASE!$P$2:$Q$916,2,0)</f>
        <v>#N/A</v>
      </c>
      <c r="W72" s="24" t="e">
        <f>VLOOKUP($G72&amp;W$5,BASE!$P$2:$Q$916,2,0)</f>
        <v>#N/A</v>
      </c>
      <c r="X72" s="24" t="e">
        <f>VLOOKUP($G72&amp;X$5,BASE!$P$2:$Q$916,2,0)</f>
        <v>#N/A</v>
      </c>
      <c r="Y72" s="24" t="e">
        <f>VLOOKUP($G72&amp;Y$5,BASE!$P$2:$Q$916,2,0)</f>
        <v>#N/A</v>
      </c>
      <c r="Z72" s="24" t="e">
        <f>VLOOKUP($G72&amp;Z$5,BASE!$P$2:$Q$916,2,0)</f>
        <v>#N/A</v>
      </c>
      <c r="AA72" s="24" t="e">
        <f>VLOOKUP($G72&amp;AA$5,BASE!$P$2:$Q$916,2,0)</f>
        <v>#N/A</v>
      </c>
      <c r="AB72" s="24" t="e">
        <f>VLOOKUP($G72&amp;AB$5,BASE!$P$2:$Q$916,2,0)</f>
        <v>#N/A</v>
      </c>
      <c r="AC72" s="24" t="e">
        <f>VLOOKUP($G72&amp;AC$5,BASE!$P$2:$Q$916,2,0)</f>
        <v>#N/A</v>
      </c>
      <c r="AD72" s="24" t="e">
        <f>VLOOKUP($G72&amp;AD$5,BASE!$P$2:$Q$916,2,0)</f>
        <v>#N/A</v>
      </c>
      <c r="AE72" s="19" t="e">
        <f t="shared" si="4"/>
        <v>#N/A</v>
      </c>
      <c r="AF72" s="24" t="e">
        <f>VLOOKUP(G72,BASE[[NombresCalificado]:[Nivel]],15,0)</f>
        <v>#N/A</v>
      </c>
      <c r="AG72" s="24" t="e">
        <f ca="1">OFFSET(BASE!V$1,MATCH($G72,BASE!$F$2:$F$916,0),0)</f>
        <v>#N/A</v>
      </c>
      <c r="AH72" s="24" t="e">
        <f ca="1">OFFSET(BASE!$X$1,MATCH($G72,BASE!$F$2:$F$916,0),0)</f>
        <v>#N/A</v>
      </c>
      <c r="AI72" s="24" t="e">
        <f ca="1">OFFSET(BASE!$Z$1,MATCH($G72,BASE!$F$2:$F$916,0),0)</f>
        <v>#N/A</v>
      </c>
      <c r="AJ72" s="24" t="e">
        <f ca="1">OFFSET(BASE!$AB$1,MATCH($G72,BASE!$F$2:$F$916,0),0)</f>
        <v>#N/A</v>
      </c>
      <c r="AK72" s="18"/>
    </row>
    <row r="73" spans="2:37" ht="15.75" x14ac:dyDescent="0.3">
      <c r="B73" s="18" t="str">
        <f>BASE!$D$2</f>
        <v>RIESGO DE FRAUDE</v>
      </c>
      <c r="C73" s="18"/>
      <c r="D73" s="18"/>
      <c r="E73" s="18"/>
      <c r="F73" s="18"/>
      <c r="G73" s="18"/>
      <c r="H73" s="23"/>
      <c r="I73" s="18"/>
      <c r="J73" s="18" t="str">
        <f t="shared" si="3"/>
        <v>AUTOEVALUACIÓN</v>
      </c>
      <c r="K73" s="24" t="e">
        <f>VLOOKUP($G73&amp;K$5,BASE!$P$2:$Q$916,2,0)</f>
        <v>#N/A</v>
      </c>
      <c r="L73" s="24" t="e">
        <f>VLOOKUP($G73&amp;L$5,BASE!$P$2:$Q$916,2,0)</f>
        <v>#N/A</v>
      </c>
      <c r="M73" s="24" t="e">
        <f>VLOOKUP($G73&amp;M$5,BASE!$P$2:$Q$916,2,0)</f>
        <v>#N/A</v>
      </c>
      <c r="N73" s="24" t="e">
        <f>VLOOKUP($G73&amp;N$5,BASE!$P$2:$Q$916,2,0)</f>
        <v>#N/A</v>
      </c>
      <c r="O73" s="24" t="e">
        <f>VLOOKUP($G73&amp;O$5,BASE!$P$2:$Q$916,2,0)</f>
        <v>#N/A</v>
      </c>
      <c r="P73" s="24" t="e">
        <f>VLOOKUP($G73&amp;P$5,BASE!$P$2:$Q$916,2,0)</f>
        <v>#N/A</v>
      </c>
      <c r="Q73" s="24" t="e">
        <f>VLOOKUP($G73&amp;Q$5,BASE!$P$2:$Q$916,2,0)</f>
        <v>#N/A</v>
      </c>
      <c r="R73" s="24" t="e">
        <f>VLOOKUP($G73&amp;R$5,BASE!$P$2:$Q$916,2,0)</f>
        <v>#N/A</v>
      </c>
      <c r="S73" s="24" t="e">
        <f>VLOOKUP($G73&amp;S$5,BASE!$P$2:$Q$916,2,0)</f>
        <v>#N/A</v>
      </c>
      <c r="T73" s="24" t="e">
        <f>VLOOKUP($G73&amp;T$5,BASE!$P$2:$Q$916,2,0)</f>
        <v>#N/A</v>
      </c>
      <c r="U73" s="24" t="e">
        <f>VLOOKUP($G73&amp;U$5,BASE!$P$2:$Q$916,2,0)</f>
        <v>#N/A</v>
      </c>
      <c r="V73" s="24" t="e">
        <f>VLOOKUP($G73&amp;V$5,BASE!$P$2:$Q$916,2,0)</f>
        <v>#N/A</v>
      </c>
      <c r="W73" s="24" t="e">
        <f>VLOOKUP($G73&amp;W$5,BASE!$P$2:$Q$916,2,0)</f>
        <v>#N/A</v>
      </c>
      <c r="X73" s="24" t="e">
        <f>VLOOKUP($G73&amp;X$5,BASE!$P$2:$Q$916,2,0)</f>
        <v>#N/A</v>
      </c>
      <c r="Y73" s="24" t="e">
        <f>VLOOKUP($G73&amp;Y$5,BASE!$P$2:$Q$916,2,0)</f>
        <v>#N/A</v>
      </c>
      <c r="Z73" s="24" t="e">
        <f>VLOOKUP($G73&amp;Z$5,BASE!$P$2:$Q$916,2,0)</f>
        <v>#N/A</v>
      </c>
      <c r="AA73" s="24" t="e">
        <f>VLOOKUP($G73&amp;AA$5,BASE!$P$2:$Q$916,2,0)</f>
        <v>#N/A</v>
      </c>
      <c r="AB73" s="24" t="e">
        <f>VLOOKUP($G73&amp;AB$5,BASE!$P$2:$Q$916,2,0)</f>
        <v>#N/A</v>
      </c>
      <c r="AC73" s="24" t="e">
        <f>VLOOKUP($G73&amp;AC$5,BASE!$P$2:$Q$916,2,0)</f>
        <v>#N/A</v>
      </c>
      <c r="AD73" s="24" t="e">
        <f>VLOOKUP($G73&amp;AD$5,BASE!$P$2:$Q$916,2,0)</f>
        <v>#N/A</v>
      </c>
      <c r="AE73" s="19" t="e">
        <f t="shared" si="4"/>
        <v>#N/A</v>
      </c>
      <c r="AF73" s="24" t="e">
        <f>VLOOKUP(G73,BASE[[NombresCalificado]:[Nivel]],15,0)</f>
        <v>#N/A</v>
      </c>
      <c r="AG73" s="24" t="e">
        <f ca="1">OFFSET(BASE!V$1,MATCH($G73,BASE!$F$2:$F$916,0),0)</f>
        <v>#N/A</v>
      </c>
      <c r="AH73" s="24" t="e">
        <f ca="1">OFFSET(BASE!$X$1,MATCH($G73,BASE!$F$2:$F$916,0),0)</f>
        <v>#N/A</v>
      </c>
      <c r="AI73" s="24" t="e">
        <f ca="1">OFFSET(BASE!$Z$1,MATCH($G73,BASE!$F$2:$F$916,0),0)</f>
        <v>#N/A</v>
      </c>
      <c r="AJ73" s="24" t="e">
        <f ca="1">OFFSET(BASE!$AB$1,MATCH($G73,BASE!$F$2:$F$916,0),0)</f>
        <v>#N/A</v>
      </c>
      <c r="AK73" s="18"/>
    </row>
    <row r="74" spans="2:37" ht="15.75" x14ac:dyDescent="0.3">
      <c r="B74" s="18" t="str">
        <f>BASE!$D$2</f>
        <v>RIESGO DE FRAUDE</v>
      </c>
      <c r="C74" s="18"/>
      <c r="D74" s="18"/>
      <c r="E74" s="18"/>
      <c r="F74" s="18"/>
      <c r="G74" s="18"/>
      <c r="H74" s="23"/>
      <c r="I74" s="18"/>
      <c r="J74" s="18" t="str">
        <f t="shared" si="3"/>
        <v>AUTOEVALUACIÓN</v>
      </c>
      <c r="K74" s="24" t="e">
        <f>VLOOKUP($G74&amp;K$5,BASE!$P$2:$Q$916,2,0)</f>
        <v>#N/A</v>
      </c>
      <c r="L74" s="24" t="e">
        <f>VLOOKUP($G74&amp;L$5,BASE!$P$2:$Q$916,2,0)</f>
        <v>#N/A</v>
      </c>
      <c r="M74" s="24" t="e">
        <f>VLOOKUP($G74&amp;M$5,BASE!$P$2:$Q$916,2,0)</f>
        <v>#N/A</v>
      </c>
      <c r="N74" s="24" t="e">
        <f>VLOOKUP($G74&amp;N$5,BASE!$P$2:$Q$916,2,0)</f>
        <v>#N/A</v>
      </c>
      <c r="O74" s="24" t="e">
        <f>VLOOKUP($G74&amp;O$5,BASE!$P$2:$Q$916,2,0)</f>
        <v>#N/A</v>
      </c>
      <c r="P74" s="24" t="e">
        <f>VLOOKUP($G74&amp;P$5,BASE!$P$2:$Q$916,2,0)</f>
        <v>#N/A</v>
      </c>
      <c r="Q74" s="24" t="e">
        <f>VLOOKUP($G74&amp;Q$5,BASE!$P$2:$Q$916,2,0)</f>
        <v>#N/A</v>
      </c>
      <c r="R74" s="24" t="e">
        <f>VLOOKUP($G74&amp;R$5,BASE!$P$2:$Q$916,2,0)</f>
        <v>#N/A</v>
      </c>
      <c r="S74" s="24" t="e">
        <f>VLOOKUP($G74&amp;S$5,BASE!$P$2:$Q$916,2,0)</f>
        <v>#N/A</v>
      </c>
      <c r="T74" s="24" t="e">
        <f>VLOOKUP($G74&amp;T$5,BASE!$P$2:$Q$916,2,0)</f>
        <v>#N/A</v>
      </c>
      <c r="U74" s="24" t="e">
        <f>VLOOKUP($G74&amp;U$5,BASE!$P$2:$Q$916,2,0)</f>
        <v>#N/A</v>
      </c>
      <c r="V74" s="24" t="e">
        <f>VLOOKUP($G74&amp;V$5,BASE!$P$2:$Q$916,2,0)</f>
        <v>#N/A</v>
      </c>
      <c r="W74" s="24" t="e">
        <f>VLOOKUP($G74&amp;W$5,BASE!$P$2:$Q$916,2,0)</f>
        <v>#N/A</v>
      </c>
      <c r="X74" s="24" t="e">
        <f>VLOOKUP($G74&amp;X$5,BASE!$P$2:$Q$916,2,0)</f>
        <v>#N/A</v>
      </c>
      <c r="Y74" s="24" t="e">
        <f>VLOOKUP($G74&amp;Y$5,BASE!$P$2:$Q$916,2,0)</f>
        <v>#N/A</v>
      </c>
      <c r="Z74" s="24" t="e">
        <f>VLOOKUP($G74&amp;Z$5,BASE!$P$2:$Q$916,2,0)</f>
        <v>#N/A</v>
      </c>
      <c r="AA74" s="24" t="e">
        <f>VLOOKUP($G74&amp;AA$5,BASE!$P$2:$Q$916,2,0)</f>
        <v>#N/A</v>
      </c>
      <c r="AB74" s="24" t="e">
        <f>VLOOKUP($G74&amp;AB$5,BASE!$P$2:$Q$916,2,0)</f>
        <v>#N/A</v>
      </c>
      <c r="AC74" s="24" t="e">
        <f>VLOOKUP($G74&amp;AC$5,BASE!$P$2:$Q$916,2,0)</f>
        <v>#N/A</v>
      </c>
      <c r="AD74" s="24" t="e">
        <f>VLOOKUP($G74&amp;AD$5,BASE!$P$2:$Q$916,2,0)</f>
        <v>#N/A</v>
      </c>
      <c r="AE74" s="19" t="e">
        <f t="shared" si="4"/>
        <v>#N/A</v>
      </c>
      <c r="AF74" s="24" t="e">
        <f>VLOOKUP(G74,BASE[[NombresCalificado]:[Nivel]],15,0)</f>
        <v>#N/A</v>
      </c>
      <c r="AG74" s="24" t="e">
        <f ca="1">OFFSET(BASE!V$1,MATCH($G74,BASE!$F$2:$F$916,0),0)</f>
        <v>#N/A</v>
      </c>
      <c r="AH74" s="24" t="e">
        <f ca="1">OFFSET(BASE!$X$1,MATCH($G74,BASE!$F$2:$F$916,0),0)</f>
        <v>#N/A</v>
      </c>
      <c r="AI74" s="24" t="e">
        <f ca="1">OFFSET(BASE!$Z$1,MATCH($G74,BASE!$F$2:$F$916,0),0)</f>
        <v>#N/A</v>
      </c>
      <c r="AJ74" s="24" t="e">
        <f ca="1">OFFSET(BASE!$AB$1,MATCH($G74,BASE!$F$2:$F$916,0),0)</f>
        <v>#N/A</v>
      </c>
      <c r="AK74" s="18"/>
    </row>
    <row r="75" spans="2:37" ht="15.75" x14ac:dyDescent="0.3">
      <c r="B75" s="18" t="str">
        <f>BASE!$D$2</f>
        <v>RIESGO DE FRAUDE</v>
      </c>
      <c r="C75" s="18"/>
      <c r="D75" s="18"/>
      <c r="E75" s="18"/>
      <c r="F75" s="18"/>
      <c r="G75" s="18"/>
      <c r="H75" s="23"/>
      <c r="I75" s="18"/>
      <c r="J75" s="18" t="str">
        <f t="shared" si="3"/>
        <v>AUTOEVALUACIÓN</v>
      </c>
      <c r="K75" s="24" t="e">
        <f>VLOOKUP($G75&amp;K$5,BASE!$P$2:$Q$916,2,0)</f>
        <v>#N/A</v>
      </c>
      <c r="L75" s="24" t="e">
        <f>VLOOKUP($G75&amp;L$5,BASE!$P$2:$Q$916,2,0)</f>
        <v>#N/A</v>
      </c>
      <c r="M75" s="24" t="e">
        <f>VLOOKUP($G75&amp;M$5,BASE!$P$2:$Q$916,2,0)</f>
        <v>#N/A</v>
      </c>
      <c r="N75" s="24" t="e">
        <f>VLOOKUP($G75&amp;N$5,BASE!$P$2:$Q$916,2,0)</f>
        <v>#N/A</v>
      </c>
      <c r="O75" s="24" t="e">
        <f>VLOOKUP($G75&amp;O$5,BASE!$P$2:$Q$916,2,0)</f>
        <v>#N/A</v>
      </c>
      <c r="P75" s="24" t="e">
        <f>VLOOKUP($G75&amp;P$5,BASE!$P$2:$Q$916,2,0)</f>
        <v>#N/A</v>
      </c>
      <c r="Q75" s="24" t="e">
        <f>VLOOKUP($G75&amp;Q$5,BASE!$P$2:$Q$916,2,0)</f>
        <v>#N/A</v>
      </c>
      <c r="R75" s="24" t="e">
        <f>VLOOKUP($G75&amp;R$5,BASE!$P$2:$Q$916,2,0)</f>
        <v>#N/A</v>
      </c>
      <c r="S75" s="24" t="e">
        <f>VLOOKUP($G75&amp;S$5,BASE!$P$2:$Q$916,2,0)</f>
        <v>#N/A</v>
      </c>
      <c r="T75" s="24" t="e">
        <f>VLOOKUP($G75&amp;T$5,BASE!$P$2:$Q$916,2,0)</f>
        <v>#N/A</v>
      </c>
      <c r="U75" s="24" t="e">
        <f>VLOOKUP($G75&amp;U$5,BASE!$P$2:$Q$916,2,0)</f>
        <v>#N/A</v>
      </c>
      <c r="V75" s="24" t="e">
        <f>VLOOKUP($G75&amp;V$5,BASE!$P$2:$Q$916,2,0)</f>
        <v>#N/A</v>
      </c>
      <c r="W75" s="24" t="e">
        <f>VLOOKUP($G75&amp;W$5,BASE!$P$2:$Q$916,2,0)</f>
        <v>#N/A</v>
      </c>
      <c r="X75" s="24" t="e">
        <f>VLOOKUP($G75&amp;X$5,BASE!$P$2:$Q$916,2,0)</f>
        <v>#N/A</v>
      </c>
      <c r="Y75" s="24" t="e">
        <f>VLOOKUP($G75&amp;Y$5,BASE!$P$2:$Q$916,2,0)</f>
        <v>#N/A</v>
      </c>
      <c r="Z75" s="24" t="e">
        <f>VLOOKUP($G75&amp;Z$5,BASE!$P$2:$Q$916,2,0)</f>
        <v>#N/A</v>
      </c>
      <c r="AA75" s="24" t="e">
        <f>VLOOKUP($G75&amp;AA$5,BASE!$P$2:$Q$916,2,0)</f>
        <v>#N/A</v>
      </c>
      <c r="AB75" s="24" t="e">
        <f>VLOOKUP($G75&amp;AB$5,BASE!$P$2:$Q$916,2,0)</f>
        <v>#N/A</v>
      </c>
      <c r="AC75" s="24" t="e">
        <f>VLOOKUP($G75&amp;AC$5,BASE!$P$2:$Q$916,2,0)</f>
        <v>#N/A</v>
      </c>
      <c r="AD75" s="24" t="e">
        <f>VLOOKUP($G75&amp;AD$5,BASE!$P$2:$Q$916,2,0)</f>
        <v>#N/A</v>
      </c>
      <c r="AE75" s="19" t="e">
        <f t="shared" si="4"/>
        <v>#N/A</v>
      </c>
      <c r="AF75" s="24" t="e">
        <f>VLOOKUP(G75,BASE[[NombresCalificado]:[Nivel]],15,0)</f>
        <v>#N/A</v>
      </c>
      <c r="AG75" s="24" t="e">
        <f ca="1">OFFSET(BASE!V$1,MATCH($G75,BASE!$F$2:$F$916,0),0)</f>
        <v>#N/A</v>
      </c>
      <c r="AH75" s="24" t="e">
        <f ca="1">OFFSET(BASE!$X$1,MATCH($G75,BASE!$F$2:$F$916,0),0)</f>
        <v>#N/A</v>
      </c>
      <c r="AI75" s="24" t="e">
        <f ca="1">OFFSET(BASE!$Z$1,MATCH($G75,BASE!$F$2:$F$916,0),0)</f>
        <v>#N/A</v>
      </c>
      <c r="AJ75" s="24" t="e">
        <f ca="1">OFFSET(BASE!$AB$1,MATCH($G75,BASE!$F$2:$F$916,0),0)</f>
        <v>#N/A</v>
      </c>
      <c r="AK75" s="18"/>
    </row>
    <row r="76" spans="2:37" ht="15.75" x14ac:dyDescent="0.3">
      <c r="B76" s="18" t="str">
        <f>BASE!$D$2</f>
        <v>RIESGO DE FRAUDE</v>
      </c>
      <c r="C76" s="18"/>
      <c r="D76" s="18"/>
      <c r="E76" s="18"/>
      <c r="F76" s="18"/>
      <c r="G76" s="18"/>
      <c r="H76" s="23"/>
      <c r="I76" s="18"/>
      <c r="J76" s="18" t="str">
        <f t="shared" si="3"/>
        <v>AUTOEVALUACIÓN</v>
      </c>
      <c r="K76" s="24" t="e">
        <f>VLOOKUP($G76&amp;K$5,BASE!$P$2:$Q$916,2,0)</f>
        <v>#N/A</v>
      </c>
      <c r="L76" s="24" t="e">
        <f>VLOOKUP($G76&amp;L$5,BASE!$P$2:$Q$916,2,0)</f>
        <v>#N/A</v>
      </c>
      <c r="M76" s="24" t="e">
        <f>VLOOKUP($G76&amp;M$5,BASE!$P$2:$Q$916,2,0)</f>
        <v>#N/A</v>
      </c>
      <c r="N76" s="24" t="e">
        <f>VLOOKUP($G76&amp;N$5,BASE!$P$2:$Q$916,2,0)</f>
        <v>#N/A</v>
      </c>
      <c r="O76" s="24" t="e">
        <f>VLOOKUP($G76&amp;O$5,BASE!$P$2:$Q$916,2,0)</f>
        <v>#N/A</v>
      </c>
      <c r="P76" s="24" t="e">
        <f>VLOOKUP($G76&amp;P$5,BASE!$P$2:$Q$916,2,0)</f>
        <v>#N/A</v>
      </c>
      <c r="Q76" s="24" t="e">
        <f>VLOOKUP($G76&amp;Q$5,BASE!$P$2:$Q$916,2,0)</f>
        <v>#N/A</v>
      </c>
      <c r="R76" s="24" t="e">
        <f>VLOOKUP($G76&amp;R$5,BASE!$P$2:$Q$916,2,0)</f>
        <v>#N/A</v>
      </c>
      <c r="S76" s="24" t="e">
        <f>VLOOKUP($G76&amp;S$5,BASE!$P$2:$Q$916,2,0)</f>
        <v>#N/A</v>
      </c>
      <c r="T76" s="24" t="e">
        <f>VLOOKUP($G76&amp;T$5,BASE!$P$2:$Q$916,2,0)</f>
        <v>#N/A</v>
      </c>
      <c r="U76" s="24" t="e">
        <f>VLOOKUP($G76&amp;U$5,BASE!$P$2:$Q$916,2,0)</f>
        <v>#N/A</v>
      </c>
      <c r="V76" s="24" t="e">
        <f>VLOOKUP($G76&amp;V$5,BASE!$P$2:$Q$916,2,0)</f>
        <v>#N/A</v>
      </c>
      <c r="W76" s="24" t="e">
        <f>VLOOKUP($G76&amp;W$5,BASE!$P$2:$Q$916,2,0)</f>
        <v>#N/A</v>
      </c>
      <c r="X76" s="24" t="e">
        <f>VLOOKUP($G76&amp;X$5,BASE!$P$2:$Q$916,2,0)</f>
        <v>#N/A</v>
      </c>
      <c r="Y76" s="24" t="e">
        <f>VLOOKUP($G76&amp;Y$5,BASE!$P$2:$Q$916,2,0)</f>
        <v>#N/A</v>
      </c>
      <c r="Z76" s="24" t="e">
        <f>VLOOKUP($G76&amp;Z$5,BASE!$P$2:$Q$916,2,0)</f>
        <v>#N/A</v>
      </c>
      <c r="AA76" s="24" t="e">
        <f>VLOOKUP($G76&amp;AA$5,BASE!$P$2:$Q$916,2,0)</f>
        <v>#N/A</v>
      </c>
      <c r="AB76" s="24" t="e">
        <f>VLOOKUP($G76&amp;AB$5,BASE!$P$2:$Q$916,2,0)</f>
        <v>#N/A</v>
      </c>
      <c r="AC76" s="24" t="e">
        <f>VLOOKUP($G76&amp;AC$5,BASE!$P$2:$Q$916,2,0)</f>
        <v>#N/A</v>
      </c>
      <c r="AD76" s="24" t="e">
        <f>VLOOKUP($G76&amp;AD$5,BASE!$P$2:$Q$916,2,0)</f>
        <v>#N/A</v>
      </c>
      <c r="AE76" s="19" t="e">
        <f t="shared" si="4"/>
        <v>#N/A</v>
      </c>
      <c r="AF76" s="24" t="e">
        <f>VLOOKUP(G76,BASE[[NombresCalificado]:[Nivel]],15,0)</f>
        <v>#N/A</v>
      </c>
      <c r="AG76" s="24" t="e">
        <f ca="1">OFFSET(BASE!V$1,MATCH($G76,BASE!$F$2:$F$916,0),0)</f>
        <v>#N/A</v>
      </c>
      <c r="AH76" s="24" t="e">
        <f ca="1">OFFSET(BASE!$X$1,MATCH($G76,BASE!$F$2:$F$916,0),0)</f>
        <v>#N/A</v>
      </c>
      <c r="AI76" s="24" t="e">
        <f ca="1">OFFSET(BASE!$Z$1,MATCH($G76,BASE!$F$2:$F$916,0),0)</f>
        <v>#N/A</v>
      </c>
      <c r="AJ76" s="24" t="e">
        <f ca="1">OFFSET(BASE!$AB$1,MATCH($G76,BASE!$F$2:$F$916,0),0)</f>
        <v>#N/A</v>
      </c>
      <c r="AK76" s="18"/>
    </row>
  </sheetData>
  <autoFilter ref="D5:J16" xr:uid="{2ED88BBE-68D4-4422-9D77-F912C8DF9538}"/>
  <mergeCells count="2">
    <mergeCell ref="K3:AE3"/>
    <mergeCell ref="AF3:AI3"/>
  </mergeCells>
  <conditionalFormatting sqref="K6:AD7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6:AF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J7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Q21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8.140625" bestFit="1" customWidth="1"/>
    <col min="3" max="3" width="12.140625" bestFit="1" customWidth="1"/>
    <col min="4" max="17" width="4" bestFit="1" customWidth="1"/>
    <col min="18" max="21" width="3.7109375" bestFit="1" customWidth="1"/>
  </cols>
  <sheetData>
    <row r="1" spans="1:17" x14ac:dyDescent="0.25">
      <c r="A1" s="2" t="s">
        <v>15</v>
      </c>
      <c r="B1" t="s" vm="3">
        <v>40</v>
      </c>
    </row>
    <row r="2" spans="1:17" x14ac:dyDescent="0.25">
      <c r="A2" s="2" t="s">
        <v>2</v>
      </c>
      <c r="B2" t="s" vm="1">
        <v>40</v>
      </c>
    </row>
    <row r="4" spans="1:17" x14ac:dyDescent="0.25">
      <c r="A4" s="2" t="s">
        <v>47</v>
      </c>
      <c r="C4" s="2" t="s">
        <v>3</v>
      </c>
    </row>
    <row r="5" spans="1:17" ht="276.75" x14ac:dyDescent="0.25">
      <c r="A5" s="2" t="s">
        <v>8</v>
      </c>
      <c r="B5" s="2" t="s">
        <v>14</v>
      </c>
      <c r="C5" s="8" t="s">
        <v>174</v>
      </c>
      <c r="D5" s="8" t="s">
        <v>214</v>
      </c>
      <c r="E5" s="8" t="s">
        <v>216</v>
      </c>
      <c r="F5" s="8" t="s">
        <v>215</v>
      </c>
      <c r="G5" s="8" t="s">
        <v>217</v>
      </c>
      <c r="H5" s="8" t="s">
        <v>213</v>
      </c>
      <c r="I5" s="8" t="s">
        <v>212</v>
      </c>
      <c r="J5" s="8" t="s">
        <v>210</v>
      </c>
      <c r="K5" s="8" t="s">
        <v>211</v>
      </c>
      <c r="L5" s="8" t="s">
        <v>209</v>
      </c>
      <c r="M5" s="8" t="s">
        <v>207</v>
      </c>
      <c r="N5" s="8" t="s">
        <v>208</v>
      </c>
      <c r="O5" s="8" t="s">
        <v>206</v>
      </c>
      <c r="P5" s="8" t="s">
        <v>204</v>
      </c>
      <c r="Q5" s="8" t="s">
        <v>205</v>
      </c>
    </row>
    <row r="6" spans="1:17" x14ac:dyDescent="0.25">
      <c r="A6" t="s">
        <v>4</v>
      </c>
      <c r="B6" t="s">
        <v>198</v>
      </c>
      <c r="C6">
        <v>1</v>
      </c>
      <c r="D6">
        <v>2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  <c r="K6">
        <v>0</v>
      </c>
      <c r="L6">
        <v>1</v>
      </c>
      <c r="M6">
        <v>3</v>
      </c>
      <c r="N6">
        <v>3</v>
      </c>
      <c r="O6">
        <v>2</v>
      </c>
      <c r="P6">
        <v>2</v>
      </c>
      <c r="Q6">
        <v>4</v>
      </c>
    </row>
    <row r="7" spans="1:17" x14ac:dyDescent="0.25">
      <c r="B7" t="s">
        <v>192</v>
      </c>
      <c r="C7">
        <v>2.5</v>
      </c>
      <c r="D7">
        <v>3.5</v>
      </c>
      <c r="E7">
        <v>2</v>
      </c>
      <c r="F7">
        <v>1.5</v>
      </c>
      <c r="G7">
        <v>3.5</v>
      </c>
      <c r="H7">
        <v>3.5</v>
      </c>
      <c r="I7">
        <v>3.5</v>
      </c>
      <c r="J7">
        <v>3.5</v>
      </c>
      <c r="K7">
        <v>3</v>
      </c>
      <c r="L7">
        <v>3</v>
      </c>
      <c r="M7">
        <v>3.5</v>
      </c>
      <c r="N7">
        <v>3.5</v>
      </c>
      <c r="O7">
        <v>3.5</v>
      </c>
      <c r="P7">
        <v>2.5</v>
      </c>
      <c r="Q7">
        <v>3</v>
      </c>
    </row>
    <row r="8" spans="1:17" x14ac:dyDescent="0.25">
      <c r="B8" t="s">
        <v>191</v>
      </c>
      <c r="C8">
        <v>3</v>
      </c>
      <c r="D8">
        <v>3</v>
      </c>
      <c r="E8">
        <v>2</v>
      </c>
      <c r="F8">
        <v>1</v>
      </c>
      <c r="G8">
        <v>0</v>
      </c>
      <c r="H8">
        <v>0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3</v>
      </c>
      <c r="P8">
        <v>0</v>
      </c>
      <c r="Q8">
        <v>4</v>
      </c>
    </row>
    <row r="9" spans="1:17" x14ac:dyDescent="0.25">
      <c r="B9" t="s">
        <v>193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0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</row>
    <row r="10" spans="1:17" x14ac:dyDescent="0.25">
      <c r="B10" t="s">
        <v>189</v>
      </c>
      <c r="C10">
        <v>3</v>
      </c>
      <c r="D10">
        <v>4</v>
      </c>
      <c r="E10">
        <v>2</v>
      </c>
      <c r="F10">
        <v>2</v>
      </c>
      <c r="G10">
        <v>0</v>
      </c>
      <c r="H10">
        <v>0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3</v>
      </c>
      <c r="P10">
        <v>0</v>
      </c>
      <c r="Q10">
        <v>4</v>
      </c>
    </row>
    <row r="11" spans="1:17" x14ac:dyDescent="0.25">
      <c r="B11" t="s">
        <v>190</v>
      </c>
      <c r="C11">
        <v>1</v>
      </c>
      <c r="D11">
        <v>1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1</v>
      </c>
      <c r="L11">
        <v>1</v>
      </c>
      <c r="M11">
        <v>3</v>
      </c>
      <c r="N11">
        <v>2</v>
      </c>
      <c r="O11">
        <v>2</v>
      </c>
      <c r="P11">
        <v>2</v>
      </c>
      <c r="Q11">
        <v>2</v>
      </c>
    </row>
    <row r="12" spans="1:17" x14ac:dyDescent="0.25">
      <c r="B12" t="s">
        <v>199</v>
      </c>
      <c r="C12">
        <v>1</v>
      </c>
      <c r="D12">
        <v>2</v>
      </c>
      <c r="E12">
        <v>2</v>
      </c>
      <c r="F12">
        <v>1</v>
      </c>
      <c r="G12">
        <v>2</v>
      </c>
      <c r="H12">
        <v>3</v>
      </c>
      <c r="I12">
        <v>2</v>
      </c>
      <c r="J12">
        <v>3</v>
      </c>
      <c r="K12">
        <v>1</v>
      </c>
      <c r="L12">
        <v>2</v>
      </c>
      <c r="M12">
        <v>3</v>
      </c>
      <c r="N12">
        <v>3</v>
      </c>
      <c r="O12">
        <v>3</v>
      </c>
      <c r="P12">
        <v>1</v>
      </c>
      <c r="Q12">
        <v>2</v>
      </c>
    </row>
    <row r="13" spans="1:17" x14ac:dyDescent="0.25">
      <c r="A13" t="s">
        <v>5</v>
      </c>
      <c r="B13" t="s">
        <v>189</v>
      </c>
      <c r="C13">
        <v>2</v>
      </c>
      <c r="D13">
        <v>4</v>
      </c>
      <c r="E13">
        <v>3</v>
      </c>
      <c r="F13">
        <v>2</v>
      </c>
      <c r="G13">
        <v>4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3</v>
      </c>
      <c r="O13">
        <v>4</v>
      </c>
      <c r="P13">
        <v>2</v>
      </c>
      <c r="Q13">
        <v>3</v>
      </c>
    </row>
    <row r="14" spans="1:17" x14ac:dyDescent="0.25">
      <c r="B14" t="s">
        <v>199</v>
      </c>
      <c r="C14">
        <v>1</v>
      </c>
      <c r="D14">
        <v>2</v>
      </c>
      <c r="E14">
        <v>3</v>
      </c>
      <c r="F14">
        <v>2</v>
      </c>
      <c r="G14">
        <v>2</v>
      </c>
      <c r="H14">
        <v>3</v>
      </c>
      <c r="I14">
        <v>2</v>
      </c>
      <c r="J14">
        <v>3</v>
      </c>
      <c r="K14">
        <v>1</v>
      </c>
      <c r="L14">
        <v>2</v>
      </c>
      <c r="M14">
        <v>3</v>
      </c>
      <c r="N14">
        <v>3</v>
      </c>
      <c r="O14">
        <v>3</v>
      </c>
      <c r="P14">
        <v>1</v>
      </c>
      <c r="Q14">
        <v>2</v>
      </c>
    </row>
    <row r="15" spans="1:17" x14ac:dyDescent="0.25">
      <c r="A15" t="s">
        <v>6</v>
      </c>
      <c r="B15" t="s">
        <v>196</v>
      </c>
      <c r="C15">
        <v>2</v>
      </c>
      <c r="D15">
        <v>2</v>
      </c>
      <c r="E15">
        <v>3</v>
      </c>
      <c r="F15">
        <v>2.5</v>
      </c>
      <c r="G15">
        <v>1.5</v>
      </c>
      <c r="H15">
        <v>2.5</v>
      </c>
      <c r="I15">
        <v>2</v>
      </c>
      <c r="J15">
        <v>2.5</v>
      </c>
      <c r="K15">
        <v>1</v>
      </c>
      <c r="L15">
        <v>1.5</v>
      </c>
      <c r="M15">
        <v>2</v>
      </c>
      <c r="N15">
        <v>2</v>
      </c>
      <c r="O15">
        <v>2</v>
      </c>
      <c r="P15">
        <v>3</v>
      </c>
      <c r="Q15">
        <v>2.5</v>
      </c>
    </row>
    <row r="16" spans="1:17" x14ac:dyDescent="0.25">
      <c r="B16" t="s">
        <v>198</v>
      </c>
      <c r="C16">
        <v>2</v>
      </c>
      <c r="D16">
        <v>3</v>
      </c>
      <c r="E16">
        <v>1</v>
      </c>
      <c r="F16">
        <v>1</v>
      </c>
      <c r="G16">
        <v>2</v>
      </c>
      <c r="H16">
        <v>3</v>
      </c>
      <c r="I16">
        <v>2</v>
      </c>
      <c r="J16">
        <v>2</v>
      </c>
      <c r="K16">
        <v>1</v>
      </c>
      <c r="L16">
        <v>1</v>
      </c>
      <c r="M16">
        <v>2</v>
      </c>
      <c r="N16">
        <v>3</v>
      </c>
      <c r="O16">
        <v>2</v>
      </c>
      <c r="P16">
        <v>1</v>
      </c>
      <c r="Q16">
        <v>3</v>
      </c>
    </row>
    <row r="17" spans="2:17" x14ac:dyDescent="0.25">
      <c r="B17" t="s">
        <v>197</v>
      </c>
      <c r="C17">
        <v>1</v>
      </c>
      <c r="D17">
        <v>2</v>
      </c>
      <c r="E17">
        <v>2</v>
      </c>
      <c r="F17">
        <v>2</v>
      </c>
      <c r="G17">
        <v>2.5</v>
      </c>
      <c r="H17">
        <v>2.5</v>
      </c>
      <c r="I17">
        <v>3</v>
      </c>
      <c r="J17">
        <v>2.5</v>
      </c>
      <c r="K17">
        <v>1</v>
      </c>
      <c r="L17">
        <v>2</v>
      </c>
      <c r="M17">
        <v>2</v>
      </c>
      <c r="N17">
        <v>2.5</v>
      </c>
      <c r="O17">
        <v>2.5</v>
      </c>
      <c r="P17">
        <v>1</v>
      </c>
      <c r="Q17">
        <v>2.5</v>
      </c>
    </row>
    <row r="18" spans="2:17" x14ac:dyDescent="0.25">
      <c r="B18" t="s">
        <v>191</v>
      </c>
      <c r="C18">
        <v>1</v>
      </c>
      <c r="D18">
        <v>4</v>
      </c>
      <c r="E18">
        <v>1</v>
      </c>
      <c r="F18">
        <v>1</v>
      </c>
      <c r="G18">
        <v>4</v>
      </c>
      <c r="H18">
        <v>4</v>
      </c>
      <c r="I18">
        <v>3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1</v>
      </c>
      <c r="Q18">
        <v>3</v>
      </c>
    </row>
    <row r="19" spans="2:17" x14ac:dyDescent="0.25">
      <c r="B19" t="s">
        <v>195</v>
      </c>
      <c r="C19">
        <v>1</v>
      </c>
      <c r="D19">
        <v>2.5</v>
      </c>
      <c r="E19">
        <v>1</v>
      </c>
      <c r="F19">
        <v>1</v>
      </c>
      <c r="G19">
        <v>3.5</v>
      </c>
      <c r="H19">
        <v>2.5</v>
      </c>
      <c r="I19">
        <v>2.5</v>
      </c>
      <c r="J19">
        <v>3</v>
      </c>
      <c r="K19">
        <v>2.5</v>
      </c>
      <c r="L19">
        <v>3</v>
      </c>
      <c r="M19">
        <v>3.5</v>
      </c>
      <c r="N19">
        <v>3</v>
      </c>
      <c r="O19">
        <v>3</v>
      </c>
      <c r="P19">
        <v>1</v>
      </c>
      <c r="Q19">
        <v>3</v>
      </c>
    </row>
    <row r="20" spans="2:17" x14ac:dyDescent="0.25">
      <c r="B20" t="s">
        <v>190</v>
      </c>
      <c r="C20">
        <v>1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2:17" x14ac:dyDescent="0.25">
      <c r="B21" t="s">
        <v>194</v>
      </c>
      <c r="C21">
        <v>3</v>
      </c>
      <c r="D21">
        <v>1.5</v>
      </c>
      <c r="E21">
        <v>1.5</v>
      </c>
      <c r="F21">
        <v>2</v>
      </c>
      <c r="G21">
        <v>1.5</v>
      </c>
      <c r="H21">
        <v>1</v>
      </c>
      <c r="I21">
        <v>1</v>
      </c>
      <c r="J21">
        <v>2</v>
      </c>
      <c r="K21">
        <v>1.5</v>
      </c>
      <c r="L21">
        <v>1</v>
      </c>
      <c r="M21">
        <v>2</v>
      </c>
      <c r="N21">
        <v>2</v>
      </c>
      <c r="O21">
        <v>2</v>
      </c>
      <c r="P21">
        <v>1.5</v>
      </c>
      <c r="Q21">
        <v>1</v>
      </c>
    </row>
  </sheetData>
  <conditionalFormatting pivot="1" sqref="C6:Q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2023-06-12T16:48:57Z</dcterms:modified>
</cp:coreProperties>
</file>