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pivotTables/pivotTable79.xml" ContentType="application/vnd.openxmlformats-officedocument.spreadsheetml.pivotTable+xml"/>
  <Override PartName="/xl/pivotTables/pivotTable80.xml" ContentType="application/vnd.openxmlformats-officedocument.spreadsheetml.pivotTable+xml"/>
  <Override PartName="/xl/pivotTables/pivotTable81.xml" ContentType="application/vnd.openxmlformats-officedocument.spreadsheetml.pivotTable+xml"/>
  <Override PartName="/xl/pivotTables/pivotTable82.xml" ContentType="application/vnd.openxmlformats-officedocument.spreadsheetml.pivotTable+xml"/>
  <Override PartName="/xl/pivotTables/pivotTable83.xml" ContentType="application/vnd.openxmlformats-officedocument.spreadsheetml.pivotTable+xml"/>
  <Override PartName="/xl/pivotTables/pivotTable84.xml" ContentType="application/vnd.openxmlformats-officedocument.spreadsheetml.pivotTable+xml"/>
  <Override PartName="/xl/pivotTables/pivotTable85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/>
  </bookViews>
  <sheets>
    <sheet name="OS-Machine Info" sheetId="20" r:id="rId1"/>
    <sheet name="Node Information" sheetId="18" r:id="rId2"/>
    <sheet name="Settings-Yamls" sheetId="43" r:id="rId3"/>
    <sheet name="DDL Keyspaces" sheetId="41" r:id="rId4"/>
    <sheet name="DDL Tables" sheetId="17" r:id="rId5"/>
    <sheet name="Read" sheetId="21" r:id="rId6"/>
    <sheet name="Read by Node" sheetId="34" r:id="rId7"/>
    <sheet name="Write" sheetId="11" r:id="rId8"/>
    <sheet name="Write by Node" sheetId="35" r:id="rId9"/>
    <sheet name="TombStones" sheetId="22" r:id="rId10"/>
    <sheet name="TombStones by Node" sheetId="28" r:id="rId11"/>
    <sheet name="Query" sheetId="24" r:id="rId12"/>
    <sheet name="Read-Repair" sheetId="25" r:id="rId13"/>
    <sheet name="Partitions" sheetId="12" r:id="rId14"/>
    <sheet name="Partitions by Node" sheetId="29" r:id="rId15"/>
    <sheet name="GC" sheetId="23" r:id="rId16"/>
    <sheet name="Pauses-JVM" sheetId="31" r:id="rId17"/>
    <sheet name="Compaction" sheetId="19" r:id="rId18"/>
    <sheet name="Compaction by Node" sheetId="30" r:id="rId19"/>
    <sheet name="Droppable" sheetId="26" r:id="rId20"/>
    <sheet name="Storage-Size" sheetId="15" r:id="rId21"/>
    <sheet name="Batches" sheetId="33" r:id="rId22"/>
    <sheet name="Histogram - Read" sheetId="36" r:id="rId23"/>
    <sheet name="Histogram - SSTables" sheetId="45" r:id="rId24"/>
    <sheet name="Histogram - Write" sheetId="37" r:id="rId25"/>
    <sheet name="Histogram - Cell Counts" sheetId="38" r:id="rId26"/>
    <sheet name="Histogram - Partition" sheetId="44" r:id="rId27"/>
    <sheet name="Cassandra Summary Logs" sheetId="39" r:id="rId28"/>
    <sheet name="Application" sheetId="27" r:id="rId29"/>
    <sheet name="--Marker--" sheetId="42" r:id="rId30"/>
    <sheet name="CFStats" sheetId="4" r:id="rId31"/>
    <sheet name="NodeStats" sheetId="16" r:id="rId32"/>
    <sheet name="TableHistogram" sheetId="32" r:id="rId33"/>
  </sheets>
  <definedNames>
    <definedName name="_xlnm._FilterDatabase" localSheetId="27" hidden="1">'Cassandra Summary Logs'!$A$2:$H$2</definedName>
    <definedName name="_xlnm._FilterDatabase" localSheetId="30" hidden="1">CFStats!$A$1:$K$68</definedName>
    <definedName name="_xlnm._FilterDatabase" localSheetId="3" hidden="1">'DDL Keyspaces'!$A$1:$E$1</definedName>
    <definedName name="_xlnm._FilterDatabase" localSheetId="31" hidden="1">NodeStats!$A$1:$L$118</definedName>
    <definedName name="_xlnm._FilterDatabase" localSheetId="2" hidden="1">'Settings-Yamls'!$A$1:$E$1</definedName>
    <definedName name="_xlnm._FilterDatabase" localSheetId="32" hidden="1">TableHistogram!$A$1:$M$1</definedName>
  </definedNames>
  <calcPr calcId="152511"/>
  <pivotCaches>
    <pivotCache cacheId="0" r:id="rId34"/>
    <pivotCache cacheId="1" r:id="rId35"/>
    <pivotCache cacheId="2" r:id="rId36"/>
    <pivotCache cacheId="3" r:id="rId37"/>
  </pivotCaches>
</workbook>
</file>

<file path=xl/calcChain.xml><?xml version="1.0" encoding="utf-8"?>
<calcChain xmlns="http://schemas.openxmlformats.org/spreadsheetml/2006/main">
  <c r="B8" i="45" l="1"/>
  <c r="A8" i="45"/>
  <c r="B8" i="44"/>
  <c r="A8" i="44"/>
  <c r="B8" i="38" l="1"/>
  <c r="A8" i="38"/>
  <c r="B8" i="37"/>
  <c r="A8" i="37"/>
  <c r="B8" i="36"/>
  <c r="A8" i="36"/>
  <c r="A9" i="35"/>
  <c r="A9" i="34"/>
  <c r="A8" i="33" l="1"/>
  <c r="A6" i="31" l="1"/>
  <c r="A8" i="30" l="1"/>
  <c r="A9" i="29"/>
  <c r="Z9" i="29"/>
  <c r="Q9" i="29"/>
  <c r="A9" i="28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7" i="15" l="1"/>
  <c r="G7" i="15" l="1"/>
  <c r="L7" i="15"/>
  <c r="M7" i="15" s="1"/>
  <c r="Q8" i="12" l="1"/>
  <c r="E7" i="15" l="1"/>
  <c r="Z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Richard Andersen</author>
  </authors>
  <commentList>
    <comment ref="H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J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K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comments2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sharedStrings.xml><?xml version="1.0" encoding="utf-8"?>
<sst xmlns="http://schemas.openxmlformats.org/spreadsheetml/2006/main" count="2367" uniqueCount="450">
  <si>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</si>
  <si>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</si>
  <si>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</si>
  <si>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</si>
  <si>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</si>
  <si>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</si>
  <si>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</si>
  <si>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</si>
  <si>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</si>
  <si>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</si>
  <si>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</si>
  <si>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</si>
  <si>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</si>
  <si>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</si>
  <si>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</si>
  <si>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</si>
  <si>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</si>
  <si>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</si>
  <si>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</si>
  <si>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Average of Size in MB(Formatted)</t>
  </si>
  <si>
    <t>(Value)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</si>
  <si>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</si>
  <si>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</si>
  <si>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</si>
  <si>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</si>
  <si>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</si>
  <si>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</si>
  <si>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</si>
  <si>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</si>
  <si>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</si>
  <si>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</si>
  <si>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</si>
  <si>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</si>
  <si>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</si>
  <si>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</si>
  <si>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</si>
  <si>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</si>
  <si>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</si>
  <si>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</si>
  <si>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</si>
  <si>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</si>
  <si>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</si>
  <si>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</si>
  <si>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</si>
  <si>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</si>
  <si>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</si>
  <si>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</si>
  <si>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</si>
  <si>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</si>
  <si>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</si>
  <si>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</si>
  <si>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</si>
  <si>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</si>
  <si>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</si>
  <si>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</si>
  <si>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</si>
  <si>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</si>
  <si>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</si>
  <si>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</si>
  <si>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</si>
  <si>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</si>
  <si>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</si>
  <si>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</si>
  <si>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</si>
  <si>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</si>
  <si>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</si>
  <si>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</si>
  <si>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</si>
  <si>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</si>
  <si>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</si>
  <si>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</si>
  <si>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</si>
  <si>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</si>
  <si>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</si>
  <si>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</si>
  <si>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</si>
  <si>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</si>
  <si>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</si>
  <si>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</si>
  <si>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</si>
  <si>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</si>
  <si>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</si>
  <si>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</si>
  <si>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</si>
  <si>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</si>
  <si>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</si>
  <si>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</si>
  <si>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</si>
  <si>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</si>
  <si>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</si>
  <si>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</si>
  <si>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</si>
  <si>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</si>
  <si>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</si>
  <si>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</si>
  <si>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</si>
  <si>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</si>
  <si>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</si>
  <si>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</si>
  <si>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</si>
  <si>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</si>
  <si>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</si>
  <si>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</si>
  <si>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</si>
  <si>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</si>
  <si>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</si>
  <si>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</si>
  <si>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</si>
  <si>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</si>
  <si>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</si>
  <si>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</si>
  <si>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</si>
  <si>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</si>
  <si>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</si>
  <si>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</si>
  <si>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</si>
  <si>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</si>
  <si>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</si>
  <si>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</si>
  <si>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</si>
  <si>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</si>
  <si>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</si>
  <si>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</si>
  <si>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</si>
  <si>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</si>
  <si>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</si>
  <si>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</si>
  <si>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</si>
  <si>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</si>
  <si>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</si>
  <si>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</si>
  <si>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</si>
  <si>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</si>
  <si>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</si>
  <si>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</si>
  <si>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</si>
  <si>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</si>
  <si>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</si>
  <si>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</si>
  <si>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</si>
  <si>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</si>
  <si>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</si>
  <si>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</si>
  <si>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</si>
  <si>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</si>
  <si>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</si>
  <si>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</si>
  <si>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</si>
  <si>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</si>
  <si>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</si>
  <si>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</si>
  <si>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</si>
  <si>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</si>
  <si>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</si>
  <si>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</si>
  <si>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</si>
  <si>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</si>
  <si>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</si>
  <si>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</si>
  <si>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</si>
  <si>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</si>
  <si>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</si>
  <si>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</si>
  <si>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</si>
  <si>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</si>
  <si>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</si>
  <si>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</si>
  <si>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</si>
  <si>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</si>
  <si>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</si>
  <si>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</si>
  <si>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</si>
  <si>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</si>
  <si>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</si>
  <si>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</si>
  <si>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</si>
  <si>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</si>
  <si>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</si>
  <si>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</si>
  <si>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</si>
  <si>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</si>
  <si>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</si>
  <si>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</si>
  <si>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</si>
  <si>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</si>
  <si>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</si>
  <si>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</si>
  <si>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</si>
  <si>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</si>
  <si>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</si>
  <si>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</si>
  <si>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</si>
  <si>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</si>
  <si>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</si>
  <si>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</si>
  <si>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</si>
  <si>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</si>
  <si>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</si>
  <si>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</si>
  <si>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</si>
  <si>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</si>
  <si>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</si>
  <si>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</si>
  <si>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</si>
  <si>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</si>
  <si>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</si>
  <si>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</si>
  <si>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</si>
  <si>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</si>
  <si>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</si>
  <si>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</si>
  <si>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</si>
  <si>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</si>
  <si>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</si>
  <si>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</si>
  <si>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</si>
  <si>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</si>
  <si>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</si>
  <si>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</si>
  <si>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</si>
  <si>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</si>
  <si>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</si>
  <si>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</si>
  <si>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</si>
  <si>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</si>
  <si>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</si>
  <si>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</si>
  <si>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</si>
  <si>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</si>
  <si>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</si>
  <si>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</si>
  <si>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</si>
  <si>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</si>
  <si>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</si>
  <si>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</si>
  <si>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</si>
  <si>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</si>
  <si>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</si>
  <si>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</si>
  <si>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</si>
  <si>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</si>
  <si>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</si>
  <si>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</si>
  <si>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</si>
  <si>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</si>
  <si>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</si>
  <si>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</si>
  <si>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</si>
  <si>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</si>
  <si>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</si>
  <si>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</si>
  <si>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</si>
  <si>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</si>
  <si>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</si>
  <si>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</si>
  <si>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</si>
  <si>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</si>
  <si>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</si>
  <si>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</si>
  <si>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</si>
  <si>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</si>
  <si>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</si>
  <si>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</si>
  <si>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</si>
  <si>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</si>
  <si>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</si>
  <si>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</si>
  <si>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</si>
  <si>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</si>
  <si>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</si>
  <si>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</si>
  <si>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</si>
  <si>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</si>
  <si>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</si>
  <si>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</si>
  <si>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</si>
  <si>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</si>
  <si>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</si>
  <si>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</si>
  <si>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</si>
  <si>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</si>
  <si>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</si>
  <si>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</si>
  <si>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</si>
  <si>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</si>
  <si>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</si>
  <si>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</si>
  <si>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</si>
  <si>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</si>
  <si>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</si>
  <si>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</si>
  <si>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</si>
  <si>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</si>
  <si>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</si>
  <si>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</si>
  <si>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</si>
  <si>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</si>
  <si>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</si>
  <si>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</si>
  <si>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</si>
  <si>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</si>
  <si>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</si>
  <si>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</si>
  <si>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</si>
  <si>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</si>
  <si>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</si>
  <si>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</si>
  <si>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</si>
  <si>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</si>
  <si>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Log Stats (Sloq Query Warnings)</t>
  </si>
  <si>
    <t>Total Slow Query Occurrences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</si>
  <si>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</si>
  <si>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</si>
  <si>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</si>
  <si>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</si>
  <si>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</si>
  <si>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</si>
  <si>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</si>
  <si>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</si>
  <si>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</si>
  <si>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</si>
  <si>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</si>
  <si>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</si>
  <si>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</si>
  <si>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</si>
  <si>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</si>
  <si>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</si>
  <si>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</si>
  <si>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</si>
  <si>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</si>
  <si>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</si>
  <si>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</si>
  <si>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</si>
  <si>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</si>
  <si>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</si>
  <si>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</si>
  <si>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</si>
  <si>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</si>
  <si>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</si>
  <si>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</si>
  <si>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</si>
  <si>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</si>
  <si>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</si>
  <si>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</si>
  <si>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</si>
  <si>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</si>
  <si>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</si>
  <si>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</si>
  <si>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</si>
  <si>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</si>
  <si>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</si>
  <si>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</si>
  <si>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</si>
  <si>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</si>
  <si>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</si>
  <si>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</si>
  <si>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</si>
  <si>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</si>
  <si>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</si>
  <si>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</si>
  <si>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</si>
  <si>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</si>
  <si>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</si>
  <si>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</si>
  <si>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</si>
  <si>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</si>
  <si>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SSTables</t>
  </si>
  <si>
    <t>Write Latency</t>
  </si>
  <si>
    <t>Read Latency</t>
  </si>
  <si>
    <t>Partition Size</t>
  </si>
  <si>
    <t>Cell Count</t>
  </si>
  <si>
    <t>TableHistogram</t>
  </si>
  <si>
    <t>Write latency maximum</t>
  </si>
  <si>
    <t>Read latency maximum</t>
  </si>
  <si>
    <t>mb</t>
  </si>
  <si>
    <t>Batch size maximum</t>
  </si>
  <si>
    <t>Batch size minimum</t>
  </si>
  <si>
    <t>Batch size mean</t>
  </si>
  <si>
    <t>Batch size occurrences</t>
  </si>
  <si>
    <t>Max Nbr Batches per Occurrence</t>
  </si>
  <si>
    <t>Average Nbr of Batches across Occurrences</t>
  </si>
  <si>
    <t>Max Nbr SSTables Read</t>
  </si>
  <si>
    <t>Average Count Across Nodes</t>
  </si>
  <si>
    <t>NodeTool CFStat</t>
  </si>
  <si>
    <t>Total Cells Written</t>
  </si>
  <si>
    <t>Average Written Across Nodes</t>
  </si>
  <si>
    <t>Total Cells Read</t>
  </si>
  <si>
    <t>Max Cells Read One Node</t>
  </si>
  <si>
    <t>Cells Read</t>
  </si>
  <si>
    <t>Max Cells Written One Node</t>
  </si>
  <si>
    <t>Cells Written</t>
  </si>
  <si>
    <t>Max of Size in MB</t>
  </si>
  <si>
    <t>Average of Size in MB</t>
  </si>
  <si>
    <t>Log Stats (Large Partition/Rows Warnings) or TableHistogram</t>
  </si>
  <si>
    <t>Nbr Warnings</t>
  </si>
  <si>
    <t>Total Nbr Keys</t>
  </si>
  <si>
    <t>Average Nbr Keys Across Nodes</t>
  </si>
  <si>
    <t>50% Max Read Latency (ms)</t>
  </si>
  <si>
    <t>75% Max</t>
  </si>
  <si>
    <t>50% Avg</t>
  </si>
  <si>
    <t>50% StdDev</t>
  </si>
  <si>
    <t>75% Avg</t>
  </si>
  <si>
    <t>75% StdDev</t>
  </si>
  <si>
    <t>95% Max</t>
  </si>
  <si>
    <t>95% Avg</t>
  </si>
  <si>
    <t>95% StdDev</t>
  </si>
  <si>
    <t>98% Max</t>
  </si>
  <si>
    <t>98% Avg</t>
  </si>
  <si>
    <t>98% StdDev</t>
  </si>
  <si>
    <t>99% Max</t>
  </si>
  <si>
    <t>99% Avg</t>
  </si>
  <si>
    <t>99% StdDev</t>
  </si>
  <si>
    <t>Max Across Nodes</t>
  </si>
  <si>
    <t>Max Avg</t>
  </si>
  <si>
    <t>Max StdDev</t>
  </si>
  <si>
    <t>TableHistogram by Table</t>
  </si>
  <si>
    <t>TableHistogram by Node</t>
  </si>
  <si>
    <t>GC maximum latency2</t>
  </si>
  <si>
    <t>GC mean latency2</t>
  </si>
  <si>
    <t>Compaction maximum latency2</t>
  </si>
  <si>
    <t>Compaction mean latency2</t>
  </si>
  <si>
    <t>Max StdDev Across Nodes</t>
  </si>
  <si>
    <t>Max Pending StdDev</t>
  </si>
  <si>
    <t>Max Active StdDev</t>
  </si>
  <si>
    <t>Max  StdDev Across Nodes</t>
  </si>
  <si>
    <t>Avg StdDev Across Nodes</t>
  </si>
  <si>
    <t>StdDev Across Nodes</t>
  </si>
  <si>
    <t>Max StdDev Acroaa Nodes</t>
  </si>
  <si>
    <t>Log Timestamp range is from "8/17/2016 5:40:12 PM" (Wednesday) to "8/19/2016 8:23:43 PM" (Friday) (2 02:43).</t>
  </si>
  <si>
    <t>Timestamp Period</t>
  </si>
  <si>
    <t>Aggregation Period</t>
  </si>
  <si>
    <t>Type</t>
  </si>
  <si>
    <t>Log Timestamp range is from</t>
  </si>
  <si>
    <t>Replication Strategy</t>
  </si>
  <si>
    <t>Replication Factor</t>
  </si>
  <si>
    <t>TestStrategy</t>
  </si>
  <si>
    <t>None</t>
  </si>
  <si>
    <t>Column Counts</t>
  </si>
  <si>
    <t>Index</t>
  </si>
  <si>
    <t>Blobs</t>
  </si>
  <si>
    <t>Total</t>
  </si>
  <si>
    <t>OutOfMemoryError occurrences</t>
  </si>
  <si>
    <t>Yaml Type</t>
  </si>
  <si>
    <t>Property</t>
  </si>
  <si>
    <t>CommitLogFlushFailure occurrences</t>
  </si>
  <si>
    <t>Max Size in MB</t>
  </si>
  <si>
    <t>Average Size in MB</t>
  </si>
  <si>
    <t>SSTable read maximum</t>
  </si>
  <si>
    <t>Key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</si>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</sst>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  <numFmt numFmtId="170" formatCode="mm/dd/yyyy\ hh:mm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0" borderId="3" xfId="0" applyNumberFormat="1" applyFont="1" applyBorder="1"/>
    <xf numFmtId="165" fontId="0" fillId="0" borderId="3" xfId="0" applyNumberFormat="1" applyFont="1" applyBorder="1"/>
    <xf numFmtId="0" fontId="0" fillId="11" borderId="3" xfId="0" applyNumberFormat="1" applyFont="1" applyFill="1" applyBorder="1"/>
    <xf numFmtId="0" fontId="0" fillId="11" borderId="0" xfId="0" applyNumberFormat="1" applyFont="1" applyFill="1"/>
    <xf numFmtId="0" fontId="0" fillId="3" borderId="4" xfId="0" applyNumberFormat="1" applyFont="1" applyFill="1" applyBorder="1"/>
    <xf numFmtId="0" fontId="3" fillId="3" borderId="4" xfId="0" applyNumberFormat="1" applyFont="1" applyFill="1" applyBorder="1"/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/>
    <xf numFmtId="0" fontId="0" fillId="0" borderId="4" xfId="0" applyNumberFormat="1" applyFont="1" applyBorder="1"/>
    <xf numFmtId="0" fontId="0" fillId="0" borderId="7" xfId="0" applyNumberFormat="1" applyFont="1" applyBorder="1"/>
    <xf numFmtId="0" fontId="0" fillId="0" borderId="4" xfId="0" pivotButton="1" applyNumberFormat="1" applyFont="1" applyBorder="1"/>
    <xf numFmtId="0" fontId="0" fillId="0" borderId="4" xfId="0" applyNumberFormat="1" applyFont="1" applyBorder="1" applyAlignment="1">
      <alignment horizontal="left"/>
    </xf>
    <xf numFmtId="0" fontId="0" fillId="11" borderId="4" xfId="0" applyNumberFormat="1" applyFont="1" applyFill="1" applyBorder="1"/>
    <xf numFmtId="165" fontId="0" fillId="0" borderId="4" xfId="0" applyNumberFormat="1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1" fillId="2" borderId="0" xfId="1" applyNumberFormat="1" applyFont="1" applyFill="1" applyBorder="1" applyAlignment="1">
      <alignment horizontal="center"/>
    </xf>
    <xf numFmtId="170" fontId="1" fillId="2" borderId="0" xfId="1" applyNumberFormat="1" applyFont="1" applyFill="1" applyBorder="1" applyAlignment="1">
      <alignment horizontal="center"/>
    </xf>
    <xf numFmtId="166" fontId="1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70" fontId="1" fillId="0" borderId="0" xfId="1" applyNumberFormat="1" applyFont="1" applyFill="1" applyBorder="1"/>
    <xf numFmtId="166" fontId="1" fillId="0" borderId="0" xfId="1" applyNumberFormat="1" applyFont="1" applyFill="1" applyBorder="1"/>
    <xf numFmtId="0" fontId="1" fillId="0" borderId="0" xfId="1" applyNumberFormat="1" applyFont="1" applyFill="1" applyBorder="1"/>
    <xf numFmtId="164" fontId="1" fillId="0" borderId="0" xfId="1" applyNumberFormat="1" applyFont="1" applyFill="1" applyBorder="1"/>
    <xf numFmtId="0" fontId="0" fillId="0" borderId="0" xfId="0" applyNumberFormat="1" applyFont="1"/>
    <xf numFmtId="167" fontId="0" fillId="2" borderId="1" xfId="0" applyNumberFormat="1" applyFont="1" applyFill="1" applyBorder="1" applyAlignment="1">
      <alignment horizontal="center"/>
    </xf>
    <xf numFmtId="167" fontId="0" fillId="2" borderId="2" xfId="0" applyNumberFormat="1" applyFont="1" applyFill="1" applyBorder="1" applyAlignment="1">
      <alignment horizont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4" fontId="0" fillId="2" borderId="0" xfId="0" applyNumberFormat="1" applyFont="1" applyFill="1" applyAlignment="1">
      <alignment horizontal="center"/>
    </xf>
    <xf numFmtId="4" fontId="0" fillId="0" borderId="0" xfId="0" applyNumberFormat="1" applyFont="1" applyFill="1" applyBorder="1"/>
    <xf numFmtId="0" fontId="0" fillId="0" borderId="0" xfId="0" pivotButton="1" applyNumberFormat="1" applyFont="1"/>
    <xf numFmtId="0" fontId="0" fillId="0" borderId="0" xfId="0" applyNumberFormat="1" applyFont="1"/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  <xf numFmtId="167" fontId="0" fillId="2" borderId="1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0" fillId="2" borderId="2" xfId="0" applyNumberFormat="1" applyFont="1" applyFill="1" applyBorder="1" applyAlignment="1">
      <alignment horizontal="center" wrapText="1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0" fontId="1" fillId="2" borderId="0" xfId="1" applyNumberFormat="1" applyFont="1" applyFill="1" applyBorder="1" applyAlignment="1">
      <alignment horizontal="left" wrapText="1"/>
    </xf>
    <xf numFmtId="166" fontId="1" fillId="2" borderId="0" xfId="1" applyNumberFormat="1" applyFont="1" applyFill="1" applyBorder="1" applyAlignment="1">
      <alignment horizontal="left" wrapText="1"/>
    </xf>
    <xf numFmtId="0" fontId="1" fillId="2" borderId="0" xfId="1" applyNumberFormat="1" applyFont="1" applyFill="1" applyBorder="1" applyAlignment="1">
      <alignment horizontal="left" wrapText="1"/>
    </xf>
    <xf numFmtId="164" fontId="1" fillId="2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30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numFmt numFmtId="4" formatCode="#,##0.0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H. Andersen Jr." refreshedDate="42645.676872453703" createdVersion="5" refreshedVersion="5" minRefreshableVersion="3" recordCount="6">
  <cacheSource type="worksheet">
    <worksheetSource ref="A1:M1048576" sheet="TableHistogram"/>
  </cacheSource>
  <cacheFields count="13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3">
        <s v="0.0.0.0"/>
        <m/>
        <s v="222" u="1"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s v="TestTbl"/>
        <m/>
      </sharedItems>
    </cacheField>
    <cacheField name="Attribute" numFmtId="0">
      <sharedItems containsBlank="1" count="6">
        <s v="SSTables"/>
        <s v="Write Latency"/>
        <s v="Read Latency"/>
        <s v="Partition Size"/>
        <s v="Cell Count"/>
        <m/>
      </sharedItems>
    </cacheField>
    <cacheField name="50%" numFmtId="168">
      <sharedItems containsString="0" containsBlank="1" containsNumber="1" minValue="8.4064483642578125E-2" maxValue="1597"/>
    </cacheField>
    <cacheField name="75%" numFmtId="168">
      <sharedItems containsString="0" containsBlank="1" containsNumber="1" minValue="0.12105369567871094" maxValue="2299"/>
    </cacheField>
    <cacheField name="95%" numFmtId="168">
      <sharedItems containsString="0" containsBlank="1" containsNumber="1" minValue="0.20918083190917969" maxValue="3311"/>
    </cacheField>
    <cacheField name="98%" numFmtId="168">
      <sharedItems containsString="0" containsBlank="1" containsNumber="1" minValue="0.30121994018554688" maxValue="5722"/>
    </cacheField>
    <cacheField name="99%" numFmtId="168">
      <sharedItems containsString="0" containsBlank="1" containsNumber="1" minValue="0.36146354675292969" maxValue="6866"/>
    </cacheField>
    <cacheField name="Min" numFmtId="168">
      <sharedItems containsString="0" containsBlank="1" containsNumber="1" minValue="0" maxValue="75.23"/>
    </cacheField>
    <cacheField name="Max" numFmtId="168">
      <sharedItems containsString="0" containsBlank="1" containsNumber="1" minValue="1.8650684356689453" maxValue="29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H. Andersen Jr." refreshedDate="42648.735324884263" createdVersion="6" refreshedVersion="5" minRefreshableVersion="3" recordCount="120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30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s v="OutOfMemoryError occurrences"/>
        <s v="CommitLogFlushFailur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1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H. Andersen Jr." refreshedDate="42649.894771990737" createdVersion="6" refreshedVersion="5" minRefreshableVersion="3" recordCount="3169">
  <cacheSource type="worksheet">
    <worksheetSource ref="A1:K1048576" sheet="CFStats"/>
  </cacheSource>
  <cacheFields count="11">
    <cacheField name="Source" numFmtId="0">
      <sharedItems containsBlank="1" count="4">
        <s v="CFStats"/>
        <s v="Cassandra Log"/>
        <s v="TableHistogram"/>
        <m/>
      </sharedItems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67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s v="SSTable read maximum"/>
        <s v="Write latency maximum"/>
        <s v="Read latency maximum"/>
        <s v="Batch size maximum"/>
        <s v="Batch size minimum"/>
        <s v="Batch size mean"/>
        <s v="Batch size occurrences"/>
        <m/>
        <s v="Compaction mean latencty" u="1"/>
        <s v="SSTable read maximum " u="1"/>
        <s v="Compaction maximum latencty" u="1"/>
        <s v="Compaction minimum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4">
      <sharedItems containsString="0" containsBlank="1" containsNumber="1" minValue="0" maxValue="682.3405294418335"/>
    </cacheField>
    <cacheField name="Active" numFmtId="164">
      <sharedItems containsBlank="1" count="2">
        <m/>
        <b v="1"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s v="cfhistograms"/>
    <x v="0"/>
    <x v="0"/>
    <x v="0"/>
    <x v="0"/>
    <x v="0"/>
    <n v="1"/>
    <n v="3"/>
    <n v="10"/>
    <n v="20"/>
    <n v="29"/>
    <n v="0"/>
    <n v="35"/>
  </r>
  <r>
    <s v="cfhistograms"/>
    <x v="0"/>
    <x v="0"/>
    <x v="0"/>
    <x v="0"/>
    <x v="1"/>
    <n v="0.17899999999999999"/>
    <n v="0.44600000000000001"/>
    <n v="1.109"/>
    <n v="1.597"/>
    <n v="2.2989999999999999"/>
    <n v="1.4999999999999999E-2"/>
    <n v="4055.2689999999998"/>
  </r>
  <r>
    <s v="cfhistograms"/>
    <x v="0"/>
    <x v="0"/>
    <x v="0"/>
    <x v="0"/>
    <x v="2"/>
    <n v="150.04499999999999"/>
    <n v="178"/>
    <n v="195"/>
    <n v="210"/>
    <n v="220"/>
    <n v="75.23"/>
    <n v="235.67"/>
  </r>
  <r>
    <s v="cfhistograms"/>
    <x v="0"/>
    <x v="0"/>
    <x v="0"/>
    <x v="0"/>
    <x v="3"/>
    <n v="8.4064483642578125E-2"/>
    <n v="0.12105369567871094"/>
    <n v="0.20918083190917969"/>
    <n v="0.30121994018554688"/>
    <n v="0.36146354675292969"/>
    <n v="1.828193664550781E-3"/>
    <n v="1.8650684356689453"/>
  </r>
  <r>
    <s v="cfhistograms"/>
    <x v="0"/>
    <x v="0"/>
    <x v="0"/>
    <x v="0"/>
    <x v="4"/>
    <n v="1597"/>
    <n v="2299"/>
    <n v="3311"/>
    <n v="5722"/>
    <n v="6866"/>
    <n v="36"/>
    <n v="29521"/>
  </r>
  <r>
    <m/>
    <x v="1"/>
    <x v="1"/>
    <x v="1"/>
    <x v="1"/>
    <x v="5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s v="Cassandra Log"/>
    <x v="0"/>
    <x v="0"/>
    <x v="117"/>
    <m/>
    <m/>
    <m/>
    <m/>
    <m/>
    <m/>
    <m/>
    <n v="1"/>
  </r>
  <r>
    <s v="Cassandra Log"/>
    <x v="0"/>
    <x v="0"/>
    <x v="118"/>
    <m/>
    <m/>
    <m/>
    <m/>
    <m/>
    <m/>
    <m/>
    <n v="1"/>
  </r>
  <r>
    <m/>
    <x v="1"/>
    <x v="1"/>
    <x v="119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69">
  <r>
    <x v="0"/>
    <x v="0"/>
    <x v="0"/>
    <x v="0"/>
    <x v="0"/>
    <x v="0"/>
    <n v="25341"/>
    <m/>
    <m/>
    <x v="0"/>
    <n v="25341"/>
  </r>
  <r>
    <x v="0"/>
    <x v="0"/>
    <x v="0"/>
    <x v="0"/>
    <x v="0"/>
    <x v="1"/>
    <n v="0.26593476974073632"/>
    <s v="ms."/>
    <m/>
    <x v="0"/>
    <n v="0.26593476974073632"/>
  </r>
  <r>
    <x v="0"/>
    <x v="0"/>
    <x v="0"/>
    <x v="0"/>
    <x v="0"/>
    <x v="2"/>
    <n v="43066695"/>
    <m/>
    <m/>
    <x v="0"/>
    <n v="43066695"/>
  </r>
  <r>
    <x v="0"/>
    <x v="0"/>
    <x v="0"/>
    <x v="0"/>
    <x v="0"/>
    <x v="3"/>
    <n v="1.0740350820976626E-2"/>
    <s v="ms."/>
    <m/>
    <x v="0"/>
    <n v="1.0740350820976626E-2"/>
  </r>
  <r>
    <x v="0"/>
    <x v="0"/>
    <x v="0"/>
    <x v="0"/>
    <x v="0"/>
    <x v="4"/>
    <n v="0"/>
    <m/>
    <m/>
    <x v="0"/>
    <n v="0"/>
  </r>
  <r>
    <x v="0"/>
    <x v="0"/>
    <x v="0"/>
    <x v="0"/>
    <x v="1"/>
    <x v="5"/>
    <n v="0"/>
    <m/>
    <m/>
    <x v="1"/>
    <n v="0"/>
  </r>
  <r>
    <x v="0"/>
    <x v="0"/>
    <x v="0"/>
    <x v="0"/>
    <x v="1"/>
    <x v="6"/>
    <n v="0"/>
    <m/>
    <n v="0"/>
    <x v="1"/>
    <n v="0"/>
  </r>
  <r>
    <x v="0"/>
    <x v="0"/>
    <x v="0"/>
    <x v="0"/>
    <x v="1"/>
    <x v="7"/>
    <n v="0"/>
    <m/>
    <n v="0"/>
    <x v="1"/>
    <n v="0"/>
  </r>
  <r>
    <x v="0"/>
    <x v="0"/>
    <x v="0"/>
    <x v="0"/>
    <x v="1"/>
    <x v="8"/>
    <n v="0"/>
    <m/>
    <n v="0"/>
    <x v="1"/>
    <n v="0"/>
  </r>
  <r>
    <x v="0"/>
    <x v="0"/>
    <x v="0"/>
    <x v="0"/>
    <x v="1"/>
    <x v="9"/>
    <n v="0"/>
    <m/>
    <n v="0"/>
    <x v="1"/>
    <n v="0"/>
  </r>
  <r>
    <x v="0"/>
    <x v="0"/>
    <x v="0"/>
    <x v="0"/>
    <x v="1"/>
    <x v="10"/>
    <n v="0"/>
    <m/>
    <m/>
    <x v="1"/>
    <n v="0"/>
  </r>
  <r>
    <x v="0"/>
    <x v="0"/>
    <x v="0"/>
    <x v="0"/>
    <x v="1"/>
    <x v="11"/>
    <n v="-1"/>
    <m/>
    <m/>
    <x v="1"/>
    <n v="0"/>
  </r>
  <r>
    <x v="0"/>
    <x v="0"/>
    <x v="0"/>
    <x v="0"/>
    <x v="1"/>
    <x v="12"/>
    <n v="0"/>
    <m/>
    <m/>
    <x v="1"/>
    <n v="0"/>
  </r>
  <r>
    <x v="0"/>
    <x v="0"/>
    <x v="0"/>
    <x v="0"/>
    <x v="1"/>
    <x v="13"/>
    <n v="0"/>
    <m/>
    <n v="0"/>
    <x v="1"/>
    <n v="0"/>
  </r>
  <r>
    <x v="0"/>
    <x v="0"/>
    <x v="0"/>
    <x v="0"/>
    <x v="1"/>
    <x v="14"/>
    <n v="0"/>
    <m/>
    <n v="0"/>
    <x v="1"/>
    <n v="0"/>
  </r>
  <r>
    <x v="0"/>
    <x v="0"/>
    <x v="0"/>
    <x v="0"/>
    <x v="1"/>
    <x v="15"/>
    <n v="0"/>
    <m/>
    <m/>
    <x v="1"/>
    <n v="0"/>
  </r>
  <r>
    <x v="0"/>
    <x v="0"/>
    <x v="0"/>
    <x v="0"/>
    <x v="1"/>
    <x v="16"/>
    <n v="23"/>
    <m/>
    <m/>
    <x v="1"/>
    <n v="23"/>
  </r>
  <r>
    <x v="0"/>
    <x v="0"/>
    <x v="0"/>
    <x v="0"/>
    <x v="1"/>
    <x v="17"/>
    <n v="2.5000000000000001E-2"/>
    <s v="ms"/>
    <m/>
    <x v="1"/>
    <n v="2.5000000000000001E-2"/>
  </r>
  <r>
    <x v="0"/>
    <x v="0"/>
    <x v="0"/>
    <x v="0"/>
    <x v="1"/>
    <x v="18"/>
    <n v="2"/>
    <m/>
    <m/>
    <x v="1"/>
    <n v="2"/>
  </r>
  <r>
    <x v="0"/>
    <x v="0"/>
    <x v="0"/>
    <x v="0"/>
    <x v="1"/>
    <x v="19"/>
    <n v="0.03"/>
    <s v="NaN ms"/>
    <m/>
    <x v="1"/>
    <n v="0.03"/>
  </r>
  <r>
    <x v="0"/>
    <x v="0"/>
    <x v="0"/>
    <x v="0"/>
    <x v="1"/>
    <x v="4"/>
    <n v="0"/>
    <m/>
    <m/>
    <x v="1"/>
    <n v="0"/>
  </r>
  <r>
    <x v="0"/>
    <x v="0"/>
    <x v="0"/>
    <x v="0"/>
    <x v="1"/>
    <x v="20"/>
    <n v="0"/>
    <m/>
    <m/>
    <x v="1"/>
    <n v="0"/>
  </r>
  <r>
    <x v="0"/>
    <x v="0"/>
    <x v="0"/>
    <x v="0"/>
    <x v="1"/>
    <x v="21"/>
    <n v="0"/>
    <m/>
    <m/>
    <x v="1"/>
    <n v="0"/>
  </r>
  <r>
    <x v="0"/>
    <x v="0"/>
    <x v="0"/>
    <x v="0"/>
    <x v="1"/>
    <x v="22"/>
    <n v="0"/>
    <m/>
    <n v="0"/>
    <x v="1"/>
    <n v="0"/>
  </r>
  <r>
    <x v="0"/>
    <x v="0"/>
    <x v="0"/>
    <x v="0"/>
    <x v="1"/>
    <x v="23"/>
    <n v="0"/>
    <m/>
    <n v="0"/>
    <x v="1"/>
    <n v="0"/>
  </r>
  <r>
    <x v="0"/>
    <x v="0"/>
    <x v="0"/>
    <x v="0"/>
    <x v="1"/>
    <x v="24"/>
    <n v="0"/>
    <m/>
    <n v="0"/>
    <x v="1"/>
    <n v="0"/>
  </r>
  <r>
    <x v="0"/>
    <x v="0"/>
    <x v="0"/>
    <x v="0"/>
    <x v="1"/>
    <x v="25"/>
    <n v="0"/>
    <m/>
    <n v="0"/>
    <x v="1"/>
    <n v="0"/>
  </r>
  <r>
    <x v="0"/>
    <x v="0"/>
    <x v="0"/>
    <x v="0"/>
    <x v="1"/>
    <x v="26"/>
    <n v="0"/>
    <m/>
    <n v="0"/>
    <x v="1"/>
    <n v="0"/>
  </r>
  <r>
    <x v="0"/>
    <x v="0"/>
    <x v="0"/>
    <x v="0"/>
    <x v="1"/>
    <x v="27"/>
    <n v="0"/>
    <m/>
    <n v="0"/>
    <x v="1"/>
    <n v="0"/>
  </r>
  <r>
    <x v="0"/>
    <x v="0"/>
    <x v="0"/>
    <x v="0"/>
    <x v="1"/>
    <x v="28"/>
    <n v="0"/>
    <m/>
    <n v="0"/>
    <x v="1"/>
    <n v="0"/>
  </r>
  <r>
    <x v="0"/>
    <x v="0"/>
    <x v="0"/>
    <x v="0"/>
    <x v="1"/>
    <x v="29"/>
    <n v="0"/>
    <m/>
    <m/>
    <x v="1"/>
    <n v="0"/>
  </r>
  <r>
    <x v="0"/>
    <x v="0"/>
    <x v="0"/>
    <x v="0"/>
    <x v="1"/>
    <x v="30"/>
    <n v="0"/>
    <m/>
    <m/>
    <x v="1"/>
    <n v="0"/>
  </r>
  <r>
    <x v="0"/>
    <x v="0"/>
    <x v="0"/>
    <x v="0"/>
    <x v="1"/>
    <x v="31"/>
    <n v="0"/>
    <m/>
    <m/>
    <x v="1"/>
    <n v="0"/>
  </r>
  <r>
    <x v="0"/>
    <x v="0"/>
    <x v="0"/>
    <x v="0"/>
    <x v="1"/>
    <x v="32"/>
    <n v="0"/>
    <m/>
    <m/>
    <x v="1"/>
    <n v="0"/>
  </r>
  <r>
    <x v="1"/>
    <x v="0"/>
    <x v="0"/>
    <x v="0"/>
    <x v="1"/>
    <x v="33"/>
    <n v="21671"/>
    <s v="ms"/>
    <m/>
    <x v="1"/>
    <n v="21671"/>
  </r>
  <r>
    <x v="1"/>
    <x v="0"/>
    <x v="0"/>
    <x v="0"/>
    <x v="1"/>
    <x v="34"/>
    <n v="258"/>
    <s v="ms"/>
    <m/>
    <x v="1"/>
    <n v="258"/>
  </r>
  <r>
    <x v="1"/>
    <x v="0"/>
    <x v="0"/>
    <x v="0"/>
    <x v="1"/>
    <x v="35"/>
    <n v="14414"/>
    <s v="ms"/>
    <m/>
    <x v="1"/>
    <n v="14414"/>
  </r>
  <r>
    <x v="1"/>
    <x v="0"/>
    <x v="0"/>
    <x v="0"/>
    <x v="1"/>
    <x v="36"/>
    <n v="326294685"/>
    <s v="bytes"/>
    <n v="311.17886066436768"/>
    <x v="1"/>
    <m/>
  </r>
  <r>
    <x v="1"/>
    <x v="0"/>
    <x v="0"/>
    <x v="0"/>
    <x v="1"/>
    <x v="37"/>
    <n v="110678904"/>
    <s v="bytes"/>
    <n v="105.55162811279297"/>
    <x v="1"/>
    <m/>
  </r>
  <r>
    <x v="1"/>
    <x v="0"/>
    <x v="0"/>
    <x v="0"/>
    <x v="1"/>
    <x v="38"/>
    <n v="231011406"/>
    <s v="bytes"/>
    <n v="220.30964517593384"/>
    <x v="1"/>
    <m/>
  </r>
  <r>
    <x v="1"/>
    <x v="0"/>
    <x v="0"/>
    <x v="0"/>
    <x v="1"/>
    <x v="39"/>
    <n v="7475"/>
    <m/>
    <m/>
    <x v="1"/>
    <n v="7475"/>
  </r>
  <r>
    <x v="1"/>
    <x v="0"/>
    <x v="0"/>
    <x v="0"/>
    <x v="1"/>
    <x v="40"/>
    <n v="1025"/>
    <m/>
    <m/>
    <x v="1"/>
    <n v="1025"/>
  </r>
  <r>
    <x v="1"/>
    <x v="0"/>
    <x v="0"/>
    <x v="0"/>
    <x v="1"/>
    <x v="41"/>
    <n v="2422"/>
    <m/>
    <m/>
    <x v="1"/>
    <n v="2422"/>
  </r>
  <r>
    <x v="1"/>
    <x v="0"/>
    <x v="0"/>
    <x v="0"/>
    <x v="1"/>
    <x v="42"/>
    <n v="107"/>
    <m/>
    <m/>
    <x v="1"/>
    <n v="107"/>
  </r>
  <r>
    <x v="1"/>
    <x v="0"/>
    <x v="0"/>
    <x v="0"/>
    <x v="1"/>
    <x v="43"/>
    <n v="531"/>
    <m/>
    <m/>
    <x v="1"/>
    <n v="531"/>
  </r>
  <r>
    <x v="1"/>
    <x v="0"/>
    <x v="0"/>
    <x v="0"/>
    <x v="1"/>
    <x v="44"/>
    <n v="17942"/>
    <m/>
    <m/>
    <x v="1"/>
    <n v="17942"/>
  </r>
  <r>
    <x v="1"/>
    <x v="0"/>
    <x v="0"/>
    <x v="0"/>
    <x v="1"/>
    <x v="45"/>
    <n v="0.191833"/>
    <s v="mb/sec"/>
    <m/>
    <x v="1"/>
    <n v="0.191833"/>
  </r>
  <r>
    <x v="1"/>
    <x v="0"/>
    <x v="0"/>
    <x v="0"/>
    <x v="1"/>
    <x v="46"/>
    <n v="0.191833"/>
    <s v="mb/sec"/>
    <m/>
    <x v="1"/>
    <n v="0.191833"/>
  </r>
  <r>
    <x v="1"/>
    <x v="0"/>
    <x v="0"/>
    <x v="0"/>
    <x v="1"/>
    <x v="47"/>
    <n v="0.191833"/>
    <s v="mb/sec"/>
    <m/>
    <x v="1"/>
    <n v="0.191833"/>
  </r>
  <r>
    <x v="1"/>
    <x v="0"/>
    <x v="0"/>
    <x v="0"/>
    <x v="1"/>
    <x v="45"/>
    <n v="4.5546290000000003"/>
    <s v="mb/sec"/>
    <m/>
    <x v="1"/>
    <n v="4.5546290000000003"/>
  </r>
  <r>
    <x v="1"/>
    <x v="0"/>
    <x v="0"/>
    <x v="0"/>
    <x v="1"/>
    <x v="46"/>
    <n v="2.280383"/>
    <s v="mb/sec"/>
    <m/>
    <x v="1"/>
    <n v="2.280383"/>
  </r>
  <r>
    <x v="1"/>
    <x v="0"/>
    <x v="0"/>
    <x v="0"/>
    <x v="1"/>
    <x v="47"/>
    <n v="3.8825877000000002"/>
    <s v="mb/sec"/>
    <m/>
    <x v="1"/>
    <n v="3.8825877000000002"/>
  </r>
  <r>
    <x v="1"/>
    <x v="0"/>
    <x v="0"/>
    <x v="0"/>
    <x v="1"/>
    <x v="48"/>
    <n v="7850189"/>
    <s v="Operations per Second"/>
    <m/>
    <x v="1"/>
    <n v="7850189"/>
  </r>
  <r>
    <x v="1"/>
    <x v="0"/>
    <x v="0"/>
    <x v="0"/>
    <x v="1"/>
    <x v="49"/>
    <n v="420"/>
    <s v="Operations per Second"/>
    <m/>
    <x v="1"/>
    <n v="420"/>
  </r>
  <r>
    <x v="1"/>
    <x v="0"/>
    <x v="0"/>
    <x v="0"/>
    <x v="1"/>
    <x v="50"/>
    <n v="5106046"/>
    <s v="Operations per Second"/>
    <m/>
    <x v="1"/>
    <n v="5106046"/>
  </r>
  <r>
    <x v="1"/>
    <x v="0"/>
    <x v="0"/>
    <x v="0"/>
    <x v="1"/>
    <x v="51"/>
    <n v="2156"/>
    <m/>
    <m/>
    <x v="1"/>
    <n v="2156"/>
  </r>
  <r>
    <x v="1"/>
    <x v="0"/>
    <x v="0"/>
    <x v="0"/>
    <x v="1"/>
    <x v="52"/>
    <n v="715485903"/>
    <s v="bytes"/>
    <n v="682.3405294418335"/>
    <x v="1"/>
    <m/>
  </r>
  <r>
    <x v="1"/>
    <x v="0"/>
    <x v="0"/>
    <x v="0"/>
    <x v="1"/>
    <x v="53"/>
    <n v="65952"/>
    <s v="bytes"/>
    <n v="6.2896728515625E-2"/>
    <x v="1"/>
    <m/>
  </r>
  <r>
    <x v="1"/>
    <x v="0"/>
    <x v="0"/>
    <x v="0"/>
    <x v="1"/>
    <x v="54"/>
    <n v="449388794"/>
    <s v="bytes"/>
    <n v="428.57055155686851"/>
    <x v="1"/>
    <m/>
  </r>
  <r>
    <x v="2"/>
    <x v="0"/>
    <x v="0"/>
    <x v="0"/>
    <x v="1"/>
    <x v="55"/>
    <n v="35"/>
    <s v="SSTables"/>
    <m/>
    <x v="1"/>
    <n v="35"/>
  </r>
  <r>
    <x v="2"/>
    <x v="0"/>
    <x v="0"/>
    <x v="0"/>
    <x v="1"/>
    <x v="56"/>
    <n v="4055.2689999999998"/>
    <s v="ms"/>
    <m/>
    <x v="1"/>
    <n v="4055.2689999999998"/>
  </r>
  <r>
    <x v="2"/>
    <x v="0"/>
    <x v="0"/>
    <x v="0"/>
    <x v="1"/>
    <x v="57"/>
    <n v="10"/>
    <s v="ms"/>
    <m/>
    <x v="1"/>
    <n v="10"/>
  </r>
  <r>
    <x v="2"/>
    <x v="0"/>
    <x v="0"/>
    <x v="0"/>
    <x v="1"/>
    <x v="36"/>
    <n v="1.97"/>
    <s v="mb"/>
    <n v="1.97"/>
    <x v="1"/>
    <n v="1.97"/>
  </r>
  <r>
    <x v="1"/>
    <x v="0"/>
    <x v="0"/>
    <x v="0"/>
    <x v="1"/>
    <x v="58"/>
    <n v="2100"/>
    <m/>
    <m/>
    <x v="1"/>
    <n v="2100"/>
  </r>
  <r>
    <x v="1"/>
    <x v="0"/>
    <x v="0"/>
    <x v="0"/>
    <x v="1"/>
    <x v="59"/>
    <n v="100"/>
    <m/>
    <m/>
    <x v="1"/>
    <n v="100"/>
  </r>
  <r>
    <x v="1"/>
    <x v="0"/>
    <x v="0"/>
    <x v="0"/>
    <x v="1"/>
    <x v="60"/>
    <n v="1200"/>
    <m/>
    <m/>
    <x v="1"/>
    <n v="1200"/>
  </r>
  <r>
    <x v="1"/>
    <x v="0"/>
    <x v="0"/>
    <x v="0"/>
    <x v="1"/>
    <x v="61"/>
    <n v="4"/>
    <m/>
    <m/>
    <x v="1"/>
    <n v="4"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TLocalReadLatencyMax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P7:R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6" hier="-1"/>
  </pageFields>
  <dataFields count="2">
    <dataField name="Max Nbr SSTables Read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LocalReadCount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1" hier="-1"/>
  </pageFields>
  <dataFields count="3">
    <dataField name="Total Cells Read" fld="6" baseField="3" baseItem="0" numFmtId="3"/>
    <dataField name="Average Count Across Nodes" fld="6" subtotal="average" baseField="3" baseItem="19" numFmtId="3"/>
    <dataField name="Max Cells Read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TPReadCnt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LocalReadCount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Cells Read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LocalReadLatencyMax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TPReadNbr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LatencyMax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Count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3" hier="-1"/>
  </pageFields>
  <dataFields count="3">
    <dataField name="Total Cells Written" fld="6" baseField="4" baseItem="1" numFmtId="3"/>
    <dataField name="Average Written Across Nodes" fld="6" subtotal="average" baseField="3" baseItem="19" numFmtId="3"/>
    <dataField name="Max Cells Written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TPWriteNbr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TPWriteCntMaxin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LocalWriteLatency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LocalWriteCount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Cells Written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MaxTombStones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Max 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NbrTombStonesWarnings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MaxTombStonesSlice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AvgTombStonesbyTabl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MaxTombStones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AvgNbrTombStones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MaxTombStonesSlice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NbrTombStonesWarningsbyNode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5:K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9" hier="-1"/>
  </pageFields>
  <dataFields count="2">
    <dataField name="Avg Query Latency (ms)" fld="10" subtotal="max" baseField="2" baseItem="0"/>
    <dataField name="Avg StdDev Across Nodes" fld="10" subtotal="stdDevp" baseField="2" baseItem="0" numFmtId="3"/>
  </dataFields>
  <formats count="1">
    <format dxfId="305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Max StdDev Across Nodes" fld="10" subtotal="stdDevp" baseField="2" baseItem="0"/>
  </dataFields>
  <formats count="1">
    <format dxfId="306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TSlowQueryOccurrenc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DigestQryNbr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Nbr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1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6"/>
        <item h="1" m="1" x="121"/>
        <item h="1" m="1" x="127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TTPReadRepairDigestQry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1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6"/>
        <item h="1" m="1" x="121"/>
        <item h="1" m="1" x="127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" fld="8" subtotal="max" baseField="3" baseItem="19" numFmtId="4"/>
    <dataField name="Max StdDev Across Nodes" fld="8" subtotal="stdDevp" baseField="4" baseItem="1" numFmtId="4"/>
  </dataFields>
  <formats count="2">
    <format dxfId="2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2" hier="-1"/>
    <pageField fld="1" hier="-1"/>
    <pageField fld="3" hier="-1"/>
    <pageField fld="5" item="37" hier="-1"/>
  </pageFields>
  <dataFields count="1">
    <dataField name="Max Size in MB" fld="8" subtotal="max" baseField="4" baseItem="0"/>
  </dataFields>
  <formats count="1">
    <format dxfId="295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44" hier="-1"/>
  </pageFields>
  <dataFields count="1">
    <dataField name="Nbr Warnings" fld="6" baseField="3" baseItem="27" numFmtId="3"/>
  </dataFields>
  <formats count="3">
    <format dxfId="298">
      <pivotArea dataOnly="0" labelOnly="1" outline="0" axis="axisValues" fieldPosition="0"/>
    </format>
    <format dxfId="297">
      <pivotArea dataOnly="0" outline="0" axis="axisValues" fieldPosition="0"/>
    </format>
    <format dxfId="29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37" hier="-1"/>
  </pageFields>
  <dataFields count="1">
    <dataField name="Max Size in MB" fld="8" subtotal="max" baseField="3" baseItem="19" numFmtId="4"/>
  </dataFields>
  <formats count="1">
    <format dxfId="29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V7:Y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4" baseItem="1" numFmtId="3"/>
  </dataFields>
  <formats count="2">
    <format dxfId="3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R7:T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Average of Size in MB" fld="8" subtotal="average" baseField="4" baseItem="1" numFmtId="4"/>
    <dataField name="Avg StdDev Across Nodes" fld="8" subtotal="stdDevp" baseField="4" baseItem="1" numFmtId="4"/>
  </dataFields>
  <formats count="2">
    <format dxfId="3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39" hier="-1"/>
  </pageFields>
  <dataFields count="1">
    <dataField name="Average Size in MB" fld="8" subtotal="average" baseField="3" baseItem="27" numFmtId="4"/>
  </dataFields>
  <formats count="1">
    <format dxfId="30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8:P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2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R8:T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Average of Size in MB" fld="8" subtotal="average" baseField="3" baseItem="19" numFmtId="4"/>
    <dataField name="Avg StdDev Across Nodes" fld="8" subtotal="stdDevp" baseField="2" baseItem="0" numFmtId="4"/>
  </dataFields>
  <formats count="2">
    <format dxfId="2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8:I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39" hier="-1"/>
  </pageFields>
  <dataFields count="1">
    <dataField name="Average of Size in MB" fld="8" subtotal="average" baseField="3" baseItem="27" numFmtId="4"/>
  </dataFields>
  <formats count="1">
    <format dxfId="28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C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286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8:L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2" hier="-1"/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28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V8:Y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2" baseItem="0" numFmtId="3"/>
  </dataFields>
  <formats count="2">
    <format dxfId="2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1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8:F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44" hier="-1"/>
  </pageFields>
  <dataFields count="1">
    <dataField name="Nbr Warnings" fld="6" baseField="3" baseItem="27" numFmtId="3"/>
  </dataFields>
  <formats count="3">
    <format dxfId="292">
      <pivotArea dataOnly="0" labelOnly="1" outline="0" axis="axisValues" fieldPosition="0"/>
    </format>
    <format dxfId="291">
      <pivotArea dataOnly="0" outline="0" axis="axisValues" fieldPosition="0"/>
    </format>
    <format dxfId="29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8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9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56" hier="-1"/>
  </pageFields>
  <dataFields count="2">
    <dataField name="Max latency (ms)" fld="6" subtotal="max" baseField="3" baseItem="27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56" hier="-1"/>
  </pageFields>
  <dataFields count="2">
    <dataField name="Max latency (ms)" fld="6" subtotal="max" baseField="3" baseItem="27" numFmtId="3"/>
    <dataField name="Max StdDev Acroaa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2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2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4" hier="-1"/>
  </pageFields>
  <dataFields count="1">
    <dataField name="Average Nbr of Batches across Occurrences" fld="6" subtotal="average" baseField="4" baseItem="1" numFmtId="3"/>
  </dataFields>
  <formats count="2">
    <format dxfId="273">
      <pivotArea dataOnly="0" labelOnly="1" outline="0" axis="axisValues" fieldPosition="0"/>
    </format>
    <format dxfId="27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2" hier="-1"/>
  </pageFields>
  <dataFields count="1">
    <dataField name="Max Nbr Batches per Occurrence" fld="6" subtotal="max" baseField="4" baseItem="1" numFmtId="3"/>
  </dataFields>
  <formats count="3">
    <format dxfId="276">
      <pivotArea dataOnly="0" labelOnly="1" outline="0" axis="axisValues" fieldPosition="0"/>
    </format>
    <format dxfId="275">
      <pivotArea dataOnly="0" outline="0" axis="axisValues" fieldPosition="0"/>
    </format>
    <format dxfId="27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5" hier="-1"/>
  </pageFields>
  <dataFields count="1">
    <dataField name="Occurrences" fld="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253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52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51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50">
      <pivotArea field="4" type="button" dataOnly="0" labelOnly="1" outline="0" axis="axisPage" fieldPosition="2"/>
    </format>
    <format dxfId="249">
      <pivotArea dataOnly="0" labelOnly="1" fieldPosition="0">
        <references count="1">
          <reference field="4" count="1">
            <x v="0"/>
          </reference>
        </references>
      </pivotArea>
    </format>
    <format dxfId="2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7">
      <pivotArea field="4" type="button" dataOnly="0" labelOnly="1" outline="0" axis="axisPage" fieldPosition="2"/>
    </format>
    <format dxfId="246">
      <pivotArea field="2" type="button" dataOnly="0" labelOnly="1" outline="0" axis="axisRow" fieldPosition="0"/>
    </format>
    <format dxfId="245">
      <pivotArea dataOnly="0" labelOnly="1" fieldPosition="0">
        <references count="1">
          <reference field="2" count="1">
            <x v="0"/>
          </reference>
        </references>
      </pivotArea>
    </format>
    <format dxfId="244">
      <pivotArea dataOnly="0" labelOnly="1" grandRow="1" outline="0" fieldPosition="0"/>
    </format>
    <format dxfId="24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4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4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9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3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7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33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27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7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65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61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60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59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58">
      <pivotArea field="4" type="button" dataOnly="0" labelOnly="1" outline="0" axis="axisRow" fieldPosition="0"/>
    </format>
    <format dxfId="257">
      <pivotArea dataOnly="0" labelOnly="1" fieldPosition="0">
        <references count="1">
          <reference field="4" count="1">
            <x v="0"/>
          </reference>
        </references>
      </pivotArea>
    </format>
    <format dxfId="256">
      <pivotArea dataOnly="0" labelOnly="1" grandRow="1" outline="0" fieldPosition="0"/>
    </format>
    <format dxfId="25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4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8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3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20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0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0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0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0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03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0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0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0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9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9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97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96">
      <pivotArea field="4" type="button" dataOnly="0" labelOnly="1" outline="0" axis="axisRow" fieldPosition="0"/>
    </format>
    <format dxfId="195">
      <pivotArea dataOnly="0" labelOnly="1" fieldPosition="0">
        <references count="1">
          <reference field="4" count="1">
            <x v="0"/>
          </reference>
        </references>
      </pivotArea>
    </format>
    <format dxfId="194">
      <pivotArea dataOnly="0" labelOnly="1" grandRow="1" outline="0" fieldPosition="0"/>
    </format>
    <format dxfId="1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2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9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3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231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30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29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28">
      <pivotArea field="4" type="button" dataOnly="0" labelOnly="1" outline="0" axis="axisPage" fieldPosition="2"/>
    </format>
    <format dxfId="227">
      <pivotArea dataOnly="0" labelOnly="1" fieldPosition="0">
        <references count="1">
          <reference field="4" count="1">
            <x v="0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5">
      <pivotArea field="4" type="button" dataOnly="0" labelOnly="1" outline="0" axis="axisPage" fieldPosition="2"/>
    </format>
    <format dxfId="224">
      <pivotArea field="2" type="button" dataOnly="0" labelOnly="1" outline="0" axis="axisRow" fieldPosition="0"/>
    </format>
    <format dxfId="223">
      <pivotArea dataOnly="0" labelOnly="1" fieldPosition="0">
        <references count="1">
          <reference field="2" count="1">
            <x v="0"/>
          </reference>
        </references>
      </pivotArea>
    </format>
    <format dxfId="222">
      <pivotArea dataOnly="0" labelOnly="1" grandRow="1" outline="0" fieldPosition="0"/>
    </format>
    <format dxfId="22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1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17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15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1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11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10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0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16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6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63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5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5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57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56">
      <pivotArea field="4" type="button" dataOnly="0" labelOnly="1" outline="0" axis="axisRow" fieldPosition="0"/>
    </format>
    <format dxfId="155">
      <pivotArea dataOnly="0" labelOnly="1" fieldPosition="0">
        <references count="1">
          <reference field="4" count="1">
            <x v="0"/>
          </reference>
        </references>
      </pivotArea>
    </format>
    <format dxfId="154">
      <pivotArea dataOnly="0" labelOnly="1" grandRow="1" outline="0" fieldPosition="0"/>
    </format>
    <format dxfId="1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2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1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191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90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88">
      <pivotArea field="4" type="button" dataOnly="0" labelOnly="1" outline="0" axis="axisPage" fieldPosition="2"/>
    </format>
    <format dxfId="187">
      <pivotArea dataOnly="0" labelOnly="1" fieldPosition="0">
        <references count="1">
          <reference field="4" count="1">
            <x v="0"/>
          </reference>
        </references>
      </pivotArea>
    </format>
    <format dxfId="1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5">
      <pivotArea field="4" type="button" dataOnly="0" labelOnly="1" outline="0" axis="axisPage" fieldPosition="2"/>
    </format>
    <format dxfId="184">
      <pivotArea field="2" type="button" dataOnly="0" labelOnly="1" outline="0" axis="axisRow" fieldPosition="0"/>
    </format>
    <format dxfId="183">
      <pivotArea dataOnly="0" labelOnly="1" fieldPosition="0">
        <references count="1">
          <reference field="2" count="1">
            <x v="0"/>
          </reference>
        </references>
      </pivotArea>
    </format>
    <format dxfId="182">
      <pivotArea dataOnly="0" labelOnly="1" grandRow="1" outline="0" fieldPosition="0"/>
    </format>
    <format dxfId="18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7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5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71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2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11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12">
      <pivotArea field="4" type="button" dataOnly="0" labelOnly="1" outline="0" axis="axisPage" fieldPosition="2"/>
    </format>
    <format dxfId="111">
      <pivotArea dataOnly="0" labelOnly="1" fieldPosition="0">
        <references count="1">
          <reference field="4" count="1">
            <x v="0"/>
          </reference>
        </references>
      </pivotArea>
    </format>
    <format dxfId="1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9">
      <pivotArea field="4" type="button" dataOnly="0" labelOnly="1" outline="0" axis="axisPage" fieldPosition="2"/>
    </format>
    <format dxfId="108">
      <pivotArea field="2" type="button" dataOnly="0" labelOnly="1" outline="0" axis="axisRow" fieldPosition="0"/>
    </format>
    <format dxfId="107">
      <pivotArea dataOnly="0" labelOnly="1" fieldPosition="0">
        <references count="1">
          <reference field="2" count="1">
            <x v="0"/>
          </reference>
        </references>
      </pivotArea>
    </format>
    <format dxfId="106">
      <pivotArea dataOnly="0" labelOnly="1" grandRow="1" outline="0" fieldPosition="0"/>
    </format>
    <format dxfId="10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95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93">
      <pivotArea outline="0" fieldPosition="0">
        <references count="1">
          <reference field="4294967294" count="1">
            <x v="0"/>
          </reference>
        </references>
      </pivotArea>
    </format>
    <format dxfId="92">
      <pivotArea outline="0" fieldPosition="0">
        <references count="1">
          <reference field="4294967294" count="1">
            <x v="1"/>
          </reference>
        </references>
      </pivotArea>
    </format>
    <format dxfId="91">
      <pivotArea outline="0" fieldPosition="0">
        <references count="1">
          <reference field="4294967294" count="1">
            <x v="2"/>
          </reference>
        </references>
      </pivotArea>
    </format>
    <format dxfId="90">
      <pivotArea outline="0" fieldPosition="0">
        <references count="1">
          <reference field="4294967294" count="1">
            <x v="3"/>
          </reference>
        </references>
      </pivotArea>
    </format>
    <format dxfId="89">
      <pivotArea outline="0" fieldPosition="0">
        <references count="1">
          <reference field="4294967294" count="1">
            <x v="4"/>
          </reference>
        </references>
      </pivotArea>
    </format>
    <format dxfId="88">
      <pivotArea outline="0" fieldPosition="0">
        <references count="1">
          <reference field="4294967294" count="1">
            <x v="5"/>
          </reference>
        </references>
      </pivotArea>
    </format>
    <format dxfId="87">
      <pivotArea outline="0" fieldPosition="0">
        <references count="1">
          <reference field="4294967294" count="1">
            <x v="6"/>
          </reference>
        </references>
      </pivotArea>
    </format>
    <format dxfId="86">
      <pivotArea outline="0" fieldPosition="0">
        <references count="1">
          <reference field="4294967294" count="1">
            <x v="7"/>
          </reference>
        </references>
      </pivotArea>
    </format>
    <format dxfId="85">
      <pivotArea outline="0" fieldPosition="0">
        <references count="1">
          <reference field="4294967294" count="1">
            <x v="8"/>
          </reference>
        </references>
      </pivotArea>
    </format>
    <format dxfId="84">
      <pivotArea outline="0" fieldPosition="0">
        <references count="1">
          <reference field="4294967294" count="1">
            <x v="9"/>
          </reference>
        </references>
      </pivotArea>
    </format>
    <format dxfId="83">
      <pivotArea outline="0" fieldPosition="0">
        <references count="1">
          <reference field="4294967294" count="1">
            <x v="10"/>
          </reference>
        </references>
      </pivotArea>
    </format>
    <format dxfId="82">
      <pivotArea outline="0" fieldPosition="0">
        <references count="1">
          <reference field="4294967294" count="1">
            <x v="11"/>
          </reference>
        </references>
      </pivotArea>
    </format>
    <format dxfId="81">
      <pivotArea outline="0" fieldPosition="0">
        <references count="1">
          <reference field="4294967294" count="1">
            <x v="12"/>
          </reference>
        </references>
      </pivotArea>
    </format>
    <format dxfId="80">
      <pivotArea outline="0" fieldPosition="0">
        <references count="1">
          <reference field="4294967294" count="1">
            <x v="13"/>
          </reference>
        </references>
      </pivotArea>
    </format>
    <format dxfId="79">
      <pivotArea outline="0" fieldPosition="0">
        <references count="1">
          <reference field="4294967294" count="1">
            <x v="14"/>
          </reference>
        </references>
      </pivotArea>
    </format>
    <format dxfId="78">
      <pivotArea outline="0" fieldPosition="0">
        <references count="1">
          <reference field="4294967294" count="1">
            <x v="15"/>
          </reference>
        </references>
      </pivotArea>
    </format>
    <format dxfId="77">
      <pivotArea outline="0" fieldPosition="0">
        <references count="1">
          <reference field="4294967294" count="1">
            <x v="16"/>
          </reference>
        </references>
      </pivotArea>
    </format>
    <format dxfId="76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3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15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7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5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4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41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40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39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38">
      <pivotArea field="4" type="button" dataOnly="0" labelOnly="1" outline="0" axis="axisRow" fieldPosition="0"/>
    </format>
    <format dxfId="137">
      <pivotArea dataOnly="0" labelOnly="1" fieldPosition="0">
        <references count="1">
          <reference field="4" count="1">
            <x v="0"/>
          </reference>
        </references>
      </pivotArea>
    </format>
    <format dxfId="136">
      <pivotArea dataOnly="0" labelOnly="1" grandRow="1" outline="0" fieldPosition="0"/>
    </format>
    <format dxfId="1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4">
      <pivotArea field="4" type="button" dataOnly="0" labelOnly="1" outline="0" axis="axisRow" fieldPosition="0"/>
    </format>
    <format dxfId="133">
      <pivotArea outline="0" fieldPosition="0">
        <references count="1">
          <reference field="4294967294" count="1">
            <x v="0"/>
          </reference>
        </references>
      </pivotArea>
    </format>
    <format dxfId="132">
      <pivotArea outline="0" fieldPosition="0">
        <references count="1">
          <reference field="4294967294" count="1">
            <x v="1"/>
          </reference>
        </references>
      </pivotArea>
    </format>
    <format dxfId="131">
      <pivotArea outline="0" fieldPosition="0">
        <references count="1">
          <reference field="4294967294" count="1">
            <x v="2"/>
          </reference>
        </references>
      </pivotArea>
    </format>
    <format dxfId="130">
      <pivotArea outline="0" fieldPosition="0">
        <references count="1">
          <reference field="4294967294" count="1">
            <x v="3"/>
          </reference>
        </references>
      </pivotArea>
    </format>
    <format dxfId="129">
      <pivotArea outline="0" fieldPosition="0">
        <references count="1">
          <reference field="4294967294" count="1">
            <x v="4"/>
          </reference>
        </references>
      </pivotArea>
    </format>
    <format dxfId="128">
      <pivotArea outline="0" fieldPosition="0">
        <references count="1">
          <reference field="4294967294" count="1">
            <x v="5"/>
          </reference>
        </references>
      </pivotArea>
    </format>
    <format dxfId="127">
      <pivotArea outline="0" fieldPosition="0">
        <references count="1">
          <reference field="4294967294" count="1">
            <x v="6"/>
          </reference>
        </references>
      </pivotArea>
    </format>
    <format dxfId="126">
      <pivotArea outline="0" fieldPosition="0">
        <references count="1">
          <reference field="4294967294" count="1">
            <x v="7"/>
          </reference>
        </references>
      </pivotArea>
    </format>
    <format dxfId="125">
      <pivotArea outline="0" fieldPosition="0">
        <references count="1">
          <reference field="4294967294" count="1">
            <x v="8"/>
          </reference>
        </references>
      </pivotArea>
    </format>
    <format dxfId="124">
      <pivotArea outline="0" fieldPosition="0">
        <references count="1">
          <reference field="4294967294" count="1">
            <x v="9"/>
          </reference>
        </references>
      </pivotArea>
    </format>
    <format dxfId="123">
      <pivotArea outline="0" fieldPosition="0">
        <references count="1">
          <reference field="4294967294" count="1">
            <x v="10"/>
          </reference>
        </references>
      </pivotArea>
    </format>
    <format dxfId="122">
      <pivotArea outline="0" fieldPosition="0">
        <references count="1">
          <reference field="4294967294" count="1">
            <x v="11"/>
          </reference>
        </references>
      </pivotArea>
    </format>
    <format dxfId="121">
      <pivotArea outline="0" fieldPosition="0">
        <references count="1">
          <reference field="4294967294" count="1">
            <x v="12"/>
          </reference>
        </references>
      </pivotArea>
    </format>
    <format dxfId="120">
      <pivotArea outline="0" fieldPosition="0">
        <references count="1">
          <reference field="4294967294" count="1">
            <x v="13"/>
          </reference>
        </references>
      </pivotArea>
    </format>
    <format dxfId="119">
      <pivotArea outline="0" fieldPosition="0">
        <references count="1">
          <reference field="4294967294" count="1">
            <x v="14"/>
          </reference>
        </references>
      </pivotArea>
    </format>
    <format dxfId="118">
      <pivotArea outline="0" fieldPosition="0">
        <references count="1">
          <reference field="4294967294" count="1">
            <x v="15"/>
          </reference>
        </references>
      </pivotArea>
    </format>
    <format dxfId="117">
      <pivotArea outline="0" fieldPosition="0">
        <references count="1">
          <reference field="4294967294" count="1">
            <x v="16"/>
          </reference>
        </references>
      </pivotArea>
    </format>
    <format dxfId="116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4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1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3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2">
      <pivotArea field="4" type="button" dataOnly="0" labelOnly="1" outline="0" axis="axisRow" fieldPosition="0"/>
    </format>
    <format dxfId="21">
      <pivotArea dataOnly="0" labelOnly="1" fieldPosition="0">
        <references count="1">
          <reference field="4" count="1">
            <x v="0"/>
          </reference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field="4" type="button" dataOnly="0" labelOnly="1" outline="0" axis="axisRow" fieldPosition="0"/>
    </format>
    <format dxfId="17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  <format dxfId="13">
      <pivotArea outline="0" fieldPosition="0">
        <references count="1">
          <reference field="4294967294" count="1">
            <x v="4"/>
          </reference>
        </references>
      </pivotArea>
    </format>
    <format dxfId="12">
      <pivotArea outline="0" fieldPosition="0">
        <references count="1">
          <reference field="4294967294" count="1">
            <x v="5"/>
          </reference>
        </references>
      </pivotArea>
    </format>
    <format dxfId="11">
      <pivotArea outline="0" fieldPosition="0">
        <references count="1">
          <reference field="4294967294" count="1">
            <x v="6"/>
          </reference>
        </references>
      </pivotArea>
    </format>
    <format dxfId="10">
      <pivotArea outline="0" fieldPosition="0">
        <references count="1">
          <reference field="4294967294" count="1">
            <x v="7"/>
          </reference>
        </references>
      </pivotArea>
    </format>
    <format dxfId="9">
      <pivotArea outline="0" fieldPosition="0">
        <references count="1">
          <reference field="4294967294" count="1">
            <x v="8"/>
          </reference>
        </references>
      </pivotArea>
    </format>
    <format dxfId="8">
      <pivotArea outline="0" fieldPosition="0">
        <references count="1">
          <reference field="4294967294" count="1">
            <x v="9"/>
          </reference>
        </references>
      </pivotArea>
    </format>
    <format dxfId="7">
      <pivotArea outline="0" fieldPosition="0">
        <references count="1">
          <reference field="4294967294" count="1">
            <x v="10"/>
          </reference>
        </references>
      </pivotArea>
    </format>
    <format dxfId="6">
      <pivotArea outline="0" fieldPosition="0">
        <references count="1">
          <reference field="4294967294" count="1">
            <x v="11"/>
          </reference>
        </references>
      </pivotArea>
    </format>
    <format dxfId="5">
      <pivotArea outline="0" fieldPosition="0">
        <references count="1">
          <reference field="4294967294" count="1">
            <x v="12"/>
          </reference>
        </references>
      </pivotArea>
    </format>
    <format dxfId="4">
      <pivotArea outline="0" fieldPosition="0">
        <references count="1">
          <reference field="4294967294" count="1">
            <x v="13"/>
          </reference>
        </references>
      </pivotArea>
    </format>
    <format dxfId="3">
      <pivotArea outline="0" fieldPosition="0">
        <references count="1">
          <reference field="4294967294" count="1">
            <x v="14"/>
          </reference>
        </references>
      </pivotArea>
    </format>
    <format dxfId="2">
      <pivotArea outline="0" fieldPosition="0">
        <references count="1">
          <reference field="4294967294" count="1">
            <x v="15"/>
          </reference>
        </references>
      </pivotArea>
    </format>
    <format dxfId="1">
      <pivotArea outline="0" fieldPosition="0">
        <references count="1">
          <reference field="4294967294" count="1">
            <x v="16"/>
          </reference>
        </references>
      </pivotArea>
    </format>
    <format dxfId="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5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1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7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7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7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72">
      <pivotArea field="4" type="button" dataOnly="0" labelOnly="1" outline="0" axis="axisPage" fieldPosition="2"/>
    </format>
    <format dxfId="71">
      <pivotArea dataOnly="0" labelOnly="1" fieldPosition="0">
        <references count="1">
          <reference field="4" count="1">
            <x v="0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">
      <pivotArea field="4" type="button" dataOnly="0" labelOnly="1" outline="0" axis="axisPage" fieldPosition="2"/>
    </format>
    <format dxfId="68">
      <pivotArea field="2" type="button" dataOnly="0" labelOnly="1" outline="0" axis="axisRow" fieldPosition="0"/>
    </format>
    <format dxfId="67">
      <pivotArea dataOnly="0" labelOnly="1" fieldPosition="0">
        <references count="1">
          <reference field="2" count="1">
            <x v="0"/>
          </reference>
        </references>
      </pivotArea>
    </format>
    <format dxfId="66">
      <pivotArea dataOnly="0" labelOnly="1" grandRow="1" outline="0" fieldPosition="0"/>
    </format>
    <format dxfId="6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5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53">
      <pivotArea outline="0" fieldPosition="0">
        <references count="1">
          <reference field="4294967294" count="1">
            <x v="0"/>
          </reference>
        </references>
      </pivotArea>
    </format>
    <format dxfId="52">
      <pivotArea outline="0" fieldPosition="0">
        <references count="1">
          <reference field="4294967294" count="1">
            <x v="1"/>
          </reference>
        </references>
      </pivotArea>
    </format>
    <format dxfId="51">
      <pivotArea outline="0" fieldPosition="0">
        <references count="1">
          <reference field="4294967294" count="1">
            <x v="2"/>
          </reference>
        </references>
      </pivotArea>
    </format>
    <format dxfId="50">
      <pivotArea outline="0" fieldPosition="0">
        <references count="1">
          <reference field="4294967294" count="1">
            <x v="3"/>
          </reference>
        </references>
      </pivotArea>
    </format>
    <format dxfId="49">
      <pivotArea outline="0" fieldPosition="0">
        <references count="1">
          <reference field="4294967294" count="1">
            <x v="4"/>
          </reference>
        </references>
      </pivotArea>
    </format>
    <format dxfId="48">
      <pivotArea outline="0" fieldPosition="0">
        <references count="1">
          <reference field="4294967294" count="1">
            <x v="5"/>
          </reference>
        </references>
      </pivotArea>
    </format>
    <format dxfId="47">
      <pivotArea outline="0" fieldPosition="0">
        <references count="1">
          <reference field="4294967294" count="1">
            <x v="6"/>
          </reference>
        </references>
      </pivotArea>
    </format>
    <format dxfId="46">
      <pivotArea outline="0" fieldPosition="0">
        <references count="1">
          <reference field="4294967294" count="1">
            <x v="7"/>
          </reference>
        </references>
      </pivotArea>
    </format>
    <format dxfId="45">
      <pivotArea outline="0" fieldPosition="0">
        <references count="1">
          <reference field="4294967294" count="1">
            <x v="8"/>
          </reference>
        </references>
      </pivotArea>
    </format>
    <format dxfId="44">
      <pivotArea outline="0" fieldPosition="0">
        <references count="1">
          <reference field="4294967294" count="1">
            <x v="9"/>
          </reference>
        </references>
      </pivotArea>
    </format>
    <format dxfId="43">
      <pivotArea outline="0" fieldPosition="0">
        <references count="1">
          <reference field="4294967294" count="1">
            <x v="10"/>
          </reference>
        </references>
      </pivotArea>
    </format>
    <format dxfId="42">
      <pivotArea outline="0" fieldPosition="0">
        <references count="1">
          <reference field="4294967294" count="1">
            <x v="11"/>
          </reference>
        </references>
      </pivotArea>
    </format>
    <format dxfId="41">
      <pivotArea outline="0" fieldPosition="0">
        <references count="1">
          <reference field="4294967294" count="1">
            <x v="12"/>
          </reference>
        </references>
      </pivotArea>
    </format>
    <format dxfId="40">
      <pivotArea outline="0" fieldPosition="0">
        <references count="1">
          <reference field="4294967294" count="1">
            <x v="13"/>
          </reference>
        </references>
      </pivotArea>
    </format>
    <format dxfId="39">
      <pivotArea outline="0" fieldPosition="0">
        <references count="1">
          <reference field="4294967294" count="1">
            <x v="14"/>
          </reference>
        </references>
      </pivotArea>
    </format>
    <format dxfId="38">
      <pivotArea outline="0" fieldPosition="0">
        <references count="1">
          <reference field="4294967294" count="1">
            <x v="15"/>
          </reference>
        </references>
      </pivotArea>
    </format>
    <format dxfId="37">
      <pivotArea outline="0" fieldPosition="0">
        <references count="1">
          <reference field="4294967294" count="1">
            <x v="16"/>
          </reference>
        </references>
      </pivotArea>
    </format>
    <format dxfId="36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2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5" Type="http://schemas.openxmlformats.org/officeDocument/2006/relationships/printerSettings" Target="../printerSettings/printerSettings7.bin"/><Relationship Id="rId4" Type="http://schemas.openxmlformats.org/officeDocument/2006/relationships/pivotTable" Target="../pivotTables/pivotTable2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4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3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pivotTable" Target="../pivotTables/pivotTable35.xml"/><Relationship Id="rId7" Type="http://schemas.openxmlformats.org/officeDocument/2006/relationships/pivotTable" Target="../pivotTables/pivotTable39.xml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5" Type="http://schemas.openxmlformats.org/officeDocument/2006/relationships/pivotTable" Target="../pivotTables/pivotTable37.xml"/><Relationship Id="rId4" Type="http://schemas.openxmlformats.org/officeDocument/2006/relationships/pivotTable" Target="../pivotTables/pivotTable3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ivotTable" Target="../pivotTables/pivotTable42.xml"/><Relationship Id="rId7" Type="http://schemas.openxmlformats.org/officeDocument/2006/relationships/pivotTable" Target="../pivotTables/pivotTable46.xml"/><Relationship Id="rId2" Type="http://schemas.openxmlformats.org/officeDocument/2006/relationships/pivotTable" Target="../pivotTables/pivotTable41.xml"/><Relationship Id="rId1" Type="http://schemas.openxmlformats.org/officeDocument/2006/relationships/pivotTable" Target="../pivotTables/pivotTable40.xml"/><Relationship Id="rId6" Type="http://schemas.openxmlformats.org/officeDocument/2006/relationships/pivotTable" Target="../pivotTables/pivotTable45.xml"/><Relationship Id="rId5" Type="http://schemas.openxmlformats.org/officeDocument/2006/relationships/pivotTable" Target="../pivotTables/pivotTable44.xml"/><Relationship Id="rId4" Type="http://schemas.openxmlformats.org/officeDocument/2006/relationships/pivotTable" Target="../pivotTables/pivotTable4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9.xml"/><Relationship Id="rId2" Type="http://schemas.openxmlformats.org/officeDocument/2006/relationships/pivotTable" Target="../pivotTables/pivotTable48.xml"/><Relationship Id="rId1" Type="http://schemas.openxmlformats.org/officeDocument/2006/relationships/pivotTable" Target="../pivotTables/pivotTable47.xml"/><Relationship Id="rId4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4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5.xml"/><Relationship Id="rId7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54.xml"/><Relationship Id="rId1" Type="http://schemas.openxmlformats.org/officeDocument/2006/relationships/pivotTable" Target="../pivotTables/pivotTable53.xml"/><Relationship Id="rId6" Type="http://schemas.openxmlformats.org/officeDocument/2006/relationships/pivotTable" Target="../pivotTables/pivotTable58.xml"/><Relationship Id="rId5" Type="http://schemas.openxmlformats.org/officeDocument/2006/relationships/pivotTable" Target="../pivotTables/pivotTable57.xml"/><Relationship Id="rId4" Type="http://schemas.openxmlformats.org/officeDocument/2006/relationships/pivotTable" Target="../pivotTables/pivotTable5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1.xml"/><Relationship Id="rId7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60.xml"/><Relationship Id="rId1" Type="http://schemas.openxmlformats.org/officeDocument/2006/relationships/pivotTable" Target="../pivotTables/pivotTable59.xml"/><Relationship Id="rId6" Type="http://schemas.openxmlformats.org/officeDocument/2006/relationships/pivotTable" Target="../pivotTables/pivotTable64.xml"/><Relationship Id="rId5" Type="http://schemas.openxmlformats.org/officeDocument/2006/relationships/pivotTable" Target="../pivotTables/pivotTable63.xml"/><Relationship Id="rId4" Type="http://schemas.openxmlformats.org/officeDocument/2006/relationships/pivotTable" Target="../pivotTables/pivotTable6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7.xml"/><Relationship Id="rId7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66.xml"/><Relationship Id="rId1" Type="http://schemas.openxmlformats.org/officeDocument/2006/relationships/pivotTable" Target="../pivotTables/pivotTable65.xml"/><Relationship Id="rId6" Type="http://schemas.openxmlformats.org/officeDocument/2006/relationships/pivotTable" Target="../pivotTables/pivotTable70.xml"/><Relationship Id="rId5" Type="http://schemas.openxmlformats.org/officeDocument/2006/relationships/pivotTable" Target="../pivotTables/pivotTable69.xml"/><Relationship Id="rId4" Type="http://schemas.openxmlformats.org/officeDocument/2006/relationships/pivotTable" Target="../pivotTables/pivotTable6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72.xml"/><Relationship Id="rId1" Type="http://schemas.openxmlformats.org/officeDocument/2006/relationships/pivotTable" Target="../pivotTables/pivotTable7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5.xml"/><Relationship Id="rId2" Type="http://schemas.openxmlformats.org/officeDocument/2006/relationships/pivotTable" Target="../pivotTables/pivotTable74.xml"/><Relationship Id="rId1" Type="http://schemas.openxmlformats.org/officeDocument/2006/relationships/pivotTable" Target="../pivotTables/pivotTable73.xm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ivotTable" Target="../pivotTables/pivotTable77.xml"/><Relationship Id="rId1" Type="http://schemas.openxmlformats.org/officeDocument/2006/relationships/pivotTable" Target="../pivotTables/pivotTable7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79.xml"/><Relationship Id="rId1" Type="http://schemas.openxmlformats.org/officeDocument/2006/relationships/pivotTable" Target="../pivotTables/pivotTable7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ivotTable" Target="../pivotTables/pivotTable81.xml"/><Relationship Id="rId1" Type="http://schemas.openxmlformats.org/officeDocument/2006/relationships/pivotTable" Target="../pivotTables/pivotTable80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ivotTable" Target="../pivotTables/pivotTable83.xml"/><Relationship Id="rId1" Type="http://schemas.openxmlformats.org/officeDocument/2006/relationships/pivotTable" Target="../pivotTables/pivotTable8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ivotTable" Target="../pivotTables/pivotTable85.xml"/><Relationship Id="rId1" Type="http://schemas.openxmlformats.org/officeDocument/2006/relationships/pivotTable" Target="../pivotTables/pivotTable8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106" t="s">
        <v>236</v>
      </c>
      <c r="K1" s="104" t="s">
        <v>236</v>
      </c>
      <c r="L1" s="104" t="s">
        <v>236</v>
      </c>
      <c r="M1" s="105" t="s">
        <v>236</v>
      </c>
      <c r="N1" s="102" t="s">
        <v>237</v>
      </c>
      <c r="O1" s="103" t="s">
        <v>237</v>
      </c>
      <c r="P1" s="103" t="s">
        <v>237</v>
      </c>
      <c r="Q1" s="103" t="s">
        <v>237</v>
      </c>
      <c r="R1" s="103" t="s">
        <v>237</v>
      </c>
      <c r="S1" s="107" t="s">
        <v>237</v>
      </c>
      <c r="T1" s="108" t="s">
        <v>238</v>
      </c>
      <c r="U1" s="109" t="s">
        <v>238</v>
      </c>
      <c r="V1" s="109" t="s">
        <v>238</v>
      </c>
      <c r="W1" s="109" t="s">
        <v>238</v>
      </c>
      <c r="X1" s="110" t="s">
        <v>238</v>
      </c>
      <c r="Y1" s="111" t="s">
        <v>239</v>
      </c>
      <c r="Z1" s="109" t="s">
        <v>239</v>
      </c>
      <c r="AA1" s="104" t="s">
        <v>239</v>
      </c>
      <c r="AB1" s="110" t="s">
        <v>239</v>
      </c>
      <c r="AC1" s="111" t="s">
        <v>240</v>
      </c>
      <c r="AD1" s="104" t="s">
        <v>240</v>
      </c>
      <c r="AE1" s="104" t="s">
        <v>240</v>
      </c>
      <c r="AF1" s="105" t="s">
        <v>240</v>
      </c>
      <c r="AG1" s="108" t="s">
        <v>241</v>
      </c>
      <c r="AH1" s="109" t="s">
        <v>241</v>
      </c>
      <c r="AI1" s="109" t="s">
        <v>241</v>
      </c>
      <c r="AJ1" s="109" t="s">
        <v>241</v>
      </c>
      <c r="AK1" s="112" t="s">
        <v>241</v>
      </c>
      <c r="AL1" s="102" t="s">
        <v>242</v>
      </c>
      <c r="AM1" s="103" t="s">
        <v>242</v>
      </c>
      <c r="AN1" s="103" t="s">
        <v>242</v>
      </c>
      <c r="AO1" s="103" t="s">
        <v>242</v>
      </c>
      <c r="AP1" s="103" t="s">
        <v>242</v>
      </c>
      <c r="AQ1" s="104" t="s">
        <v>242</v>
      </c>
      <c r="AR1" s="104" t="s">
        <v>242</v>
      </c>
      <c r="AS1" s="105" t="s">
        <v>242</v>
      </c>
    </row>
    <row r="2" spans="1:45" s="16" customFormat="1">
      <c r="A2" s="12" t="s">
        <v>88</v>
      </c>
      <c r="B2" s="12" t="s">
        <v>0</v>
      </c>
      <c r="C2" s="12" t="s">
        <v>118</v>
      </c>
      <c r="D2" s="12" t="s">
        <v>243</v>
      </c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38" t="s">
        <v>249</v>
      </c>
      <c r="K2" s="25" t="s">
        <v>250</v>
      </c>
      <c r="L2" s="25" t="s">
        <v>251</v>
      </c>
      <c r="M2" s="39" t="s">
        <v>252</v>
      </c>
      <c r="N2" s="40" t="s">
        <v>253</v>
      </c>
      <c r="O2" s="12" t="s">
        <v>254</v>
      </c>
      <c r="P2" s="12" t="s">
        <v>255</v>
      </c>
      <c r="Q2" s="12" t="s">
        <v>256</v>
      </c>
      <c r="R2" s="12" t="s">
        <v>257</v>
      </c>
      <c r="S2" s="41" t="s">
        <v>258</v>
      </c>
      <c r="T2" s="42" t="s">
        <v>259</v>
      </c>
      <c r="U2" s="12" t="s">
        <v>260</v>
      </c>
      <c r="V2" s="12" t="s">
        <v>261</v>
      </c>
      <c r="W2" s="12" t="s">
        <v>262</v>
      </c>
      <c r="X2" s="43" t="s">
        <v>263</v>
      </c>
      <c r="Y2" s="44" t="s">
        <v>264</v>
      </c>
      <c r="Z2" s="12" t="s">
        <v>265</v>
      </c>
      <c r="AA2" s="25" t="s">
        <v>266</v>
      </c>
      <c r="AB2" s="43" t="s">
        <v>267</v>
      </c>
      <c r="AC2" s="44" t="s">
        <v>268</v>
      </c>
      <c r="AD2" s="25" t="s">
        <v>269</v>
      </c>
      <c r="AE2" s="25" t="s">
        <v>270</v>
      </c>
      <c r="AF2" s="39" t="s">
        <v>271</v>
      </c>
      <c r="AG2" s="42" t="s">
        <v>272</v>
      </c>
      <c r="AH2" s="12" t="s">
        <v>136</v>
      </c>
      <c r="AI2" s="12" t="s">
        <v>273</v>
      </c>
      <c r="AJ2" s="12" t="s">
        <v>274</v>
      </c>
      <c r="AK2" s="17" t="s">
        <v>275</v>
      </c>
      <c r="AL2" s="40" t="s">
        <v>276</v>
      </c>
      <c r="AM2" s="12" t="s">
        <v>277</v>
      </c>
      <c r="AN2" s="12" t="s">
        <v>278</v>
      </c>
      <c r="AO2" s="12" t="s">
        <v>279</v>
      </c>
      <c r="AP2" s="12" t="s">
        <v>280</v>
      </c>
      <c r="AQ2" s="25" t="s">
        <v>281</v>
      </c>
      <c r="AR2" s="25" t="s">
        <v>282</v>
      </c>
      <c r="AS2" s="39" t="s">
        <v>283</v>
      </c>
    </row>
    <row r="3" spans="1:45" s="10" customFormat="1">
      <c r="A3" s="10" t="s">
        <v>49</v>
      </c>
      <c r="B3" s="10" t="s">
        <v>51</v>
      </c>
      <c r="C3" s="10" t="s">
        <v>284</v>
      </c>
      <c r="D3" s="10" t="s">
        <v>285</v>
      </c>
      <c r="E3" s="11">
        <v>8</v>
      </c>
      <c r="F3" s="11">
        <v>31982</v>
      </c>
      <c r="I3" s="10" t="s">
        <v>286</v>
      </c>
      <c r="J3" s="27">
        <v>1.04</v>
      </c>
      <c r="K3" s="27">
        <v>99.12</v>
      </c>
      <c r="L3" s="27">
        <v>0.25</v>
      </c>
      <c r="M3" s="27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287</v>
      </c>
      <c r="U3" s="10" t="s">
        <v>288</v>
      </c>
      <c r="V3" s="10" t="s">
        <v>289</v>
      </c>
      <c r="W3" s="10" t="s">
        <v>290</v>
      </c>
      <c r="X3" s="27" t="s">
        <v>291</v>
      </c>
      <c r="Y3" s="27">
        <v>109.75</v>
      </c>
      <c r="Z3" s="10">
        <v>23.1875</v>
      </c>
      <c r="AA3" s="27">
        <v>130</v>
      </c>
      <c r="AB3" s="27">
        <v>93.845298767089844</v>
      </c>
      <c r="AC3" s="27">
        <v>14131.25</v>
      </c>
      <c r="AD3" s="27">
        <v>14336</v>
      </c>
      <c r="AE3" s="27">
        <v>14131.25</v>
      </c>
      <c r="AF3" s="27">
        <v>9760.1462020874023</v>
      </c>
      <c r="AG3" s="10" t="s">
        <v>292</v>
      </c>
      <c r="AH3" s="10" t="s">
        <v>293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7">
        <v>1E-3</v>
      </c>
      <c r="AR3" s="27">
        <v>-3.786</v>
      </c>
      <c r="AS3" s="27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5" t="s">
        <v>88</v>
      </c>
      <c r="B1" s="25" t="s">
        <v>0</v>
      </c>
      <c r="C1" s="25" t="s">
        <v>116</v>
      </c>
      <c r="D1" s="25" t="s">
        <v>117</v>
      </c>
      <c r="E1" s="25" t="s">
        <v>118</v>
      </c>
      <c r="F1" s="25" t="s">
        <v>119</v>
      </c>
      <c r="G1" s="25" t="s">
        <v>120</v>
      </c>
      <c r="H1" s="26" t="s">
        <v>121</v>
      </c>
      <c r="I1" s="14" t="s">
        <v>122</v>
      </c>
      <c r="J1" s="25" t="s">
        <v>123</v>
      </c>
      <c r="K1" s="25" t="s">
        <v>124</v>
      </c>
      <c r="L1" s="12" t="s">
        <v>125</v>
      </c>
      <c r="M1" s="12" t="s">
        <v>126</v>
      </c>
      <c r="N1" s="16" t="s">
        <v>127</v>
      </c>
      <c r="O1" s="16" t="s">
        <v>128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</row>
    <row r="2" spans="1:20" s="10" customFormat="1">
      <c r="A2" s="22" t="s">
        <v>49</v>
      </c>
      <c r="B2" s="10" t="s">
        <v>108</v>
      </c>
      <c r="C2" s="10" t="s">
        <v>134</v>
      </c>
      <c r="D2" s="10" t="s">
        <v>135</v>
      </c>
      <c r="E2" s="10" t="s">
        <v>136</v>
      </c>
      <c r="F2" s="10" t="s">
        <v>137</v>
      </c>
      <c r="G2" s="27">
        <v>1597.44</v>
      </c>
      <c r="H2" s="28">
        <v>0.22289999999999999</v>
      </c>
      <c r="I2" s="19">
        <v>6.5428240740740704E-2</v>
      </c>
      <c r="J2" s="10" t="s">
        <v>138</v>
      </c>
      <c r="K2" s="27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139</v>
      </c>
      <c r="S2" s="10" t="s">
        <v>140</v>
      </c>
      <c r="T2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140625" style="10" customWidth="1"/>
    <col min="2" max="2" width="17.5703125" style="10" customWidth="1"/>
    <col min="3" max="3" width="12.7109375" style="10" customWidth="1"/>
    <col min="4" max="4" width="66.28515625" style="10" customWidth="1"/>
    <col min="5" max="16384" width="9.140625" style="10"/>
  </cols>
  <sheetData>
    <row r="1" spans="1:5" s="16" customFormat="1">
      <c r="A1" s="16" t="s">
        <v>0</v>
      </c>
      <c r="B1" s="16" t="s">
        <v>88</v>
      </c>
      <c r="C1" s="16" t="s">
        <v>442</v>
      </c>
      <c r="D1" s="16" t="s">
        <v>443</v>
      </c>
      <c r="E1" s="16" t="s">
        <v>4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3.5703125" style="89" customWidth="1"/>
    <col min="2" max="2" width="24.42578125" style="89" customWidth="1"/>
    <col min="3" max="3" width="14.140625" style="89" customWidth="1"/>
    <col min="4" max="4" width="19.5703125" style="89" customWidth="1"/>
    <col min="5" max="16384" width="9.140625" style="89"/>
  </cols>
  <sheetData>
    <row r="1" spans="1:5" s="83" customFormat="1">
      <c r="A1" s="83" t="s">
        <v>91</v>
      </c>
      <c r="B1" s="83" t="s">
        <v>433</v>
      </c>
      <c r="C1" s="83" t="s">
        <v>0</v>
      </c>
      <c r="D1" s="83" t="s">
        <v>434</v>
      </c>
      <c r="E1" s="83" t="s">
        <v>102</v>
      </c>
    </row>
    <row r="2" spans="1:5">
      <c r="A2" s="22" t="s">
        <v>48</v>
      </c>
      <c r="B2" s="89" t="s">
        <v>435</v>
      </c>
      <c r="C2" s="89" t="s">
        <v>108</v>
      </c>
      <c r="D2" s="89">
        <v>3</v>
      </c>
      <c r="E2" s="89" t="s">
        <v>436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8.7109375" style="54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7" s="16" customFormat="1" ht="15" customHeight="1">
      <c r="B1" s="13"/>
      <c r="C1" s="13"/>
      <c r="D1" s="13"/>
      <c r="E1" s="13"/>
      <c r="F1" s="13"/>
      <c r="G1" s="108" t="s">
        <v>89</v>
      </c>
      <c r="H1" s="113" t="s">
        <v>89</v>
      </c>
      <c r="I1" s="113" t="s">
        <v>89</v>
      </c>
      <c r="J1" s="112" t="s">
        <v>89</v>
      </c>
      <c r="K1" s="14"/>
      <c r="L1" s="114" t="s">
        <v>437</v>
      </c>
      <c r="M1" s="115" t="s">
        <v>437</v>
      </c>
      <c r="N1" s="115" t="s">
        <v>437</v>
      </c>
      <c r="O1" s="116" t="s">
        <v>437</v>
      </c>
    </row>
    <row r="2" spans="1:17" s="16" customFormat="1">
      <c r="A2" s="16" t="s">
        <v>52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42" t="s">
        <v>438</v>
      </c>
      <c r="H2" s="13" t="s">
        <v>95</v>
      </c>
      <c r="I2" s="13" t="s">
        <v>96</v>
      </c>
      <c r="J2" s="17" t="s">
        <v>97</v>
      </c>
      <c r="K2" s="14" t="s">
        <v>98</v>
      </c>
      <c r="L2" s="92" t="s">
        <v>99</v>
      </c>
      <c r="M2" s="15" t="s">
        <v>100</v>
      </c>
      <c r="N2" s="15" t="s">
        <v>439</v>
      </c>
      <c r="O2" s="93" t="s">
        <v>440</v>
      </c>
      <c r="P2" s="16" t="s">
        <v>101</v>
      </c>
      <c r="Q2" s="16" t="s">
        <v>102</v>
      </c>
    </row>
    <row r="3" spans="1:17" s="10" customFormat="1">
      <c r="A3" s="10" t="b">
        <v>1</v>
      </c>
      <c r="B3" s="22" t="s">
        <v>48</v>
      </c>
      <c r="C3" s="10" t="s">
        <v>50</v>
      </c>
      <c r="D3" s="10" t="s">
        <v>103</v>
      </c>
      <c r="E3" s="10" t="s">
        <v>104</v>
      </c>
      <c r="F3" s="10" t="s">
        <v>105</v>
      </c>
      <c r="G3" s="18"/>
      <c r="H3" s="18">
        <v>0</v>
      </c>
      <c r="I3" s="18">
        <v>0.1</v>
      </c>
      <c r="J3" s="10" t="s">
        <v>106</v>
      </c>
      <c r="K3" s="19">
        <v>10</v>
      </c>
      <c r="L3" s="20">
        <v>0</v>
      </c>
      <c r="O3" s="10">
        <v>2</v>
      </c>
      <c r="Q3" s="22" t="s">
        <v>107</v>
      </c>
    </row>
  </sheetData>
  <mergeCells count="2">
    <mergeCell ref="G1:J1"/>
    <mergeCell ref="L1:O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9" sqref="A9"/>
    </sheetView>
  </sheetViews>
  <sheetFormatPr defaultRowHeight="15"/>
  <cols>
    <col min="1" max="1" width="14" customWidth="1"/>
    <col min="2" max="2" width="32.140625" customWidth="1"/>
    <col min="3" max="3" width="11.42578125" customWidth="1"/>
    <col min="4" max="4" width="19.140625" customWidth="1"/>
    <col min="5" max="5" width="24.28515625" customWidth="1"/>
    <col min="7" max="7" width="11.42578125" customWidth="1"/>
    <col min="8" max="8" width="17.7109375" customWidth="1"/>
    <col min="9" max="9" width="26.85546875" customWidth="1"/>
    <col min="10" max="10" width="24.28515625" style="60" customWidth="1"/>
    <col min="11" max="11" width="6.5703125" style="60" customWidth="1"/>
    <col min="12" max="12" width="11.42578125" style="60" customWidth="1"/>
    <col min="13" max="14" width="24.28515625" style="60" customWidth="1"/>
    <col min="15" max="15" width="4.42578125" style="60" customWidth="1"/>
    <col min="16" max="16" width="11.42578125" style="60" customWidth="1"/>
    <col min="17" max="17" width="24.28515625" style="60" customWidth="1"/>
    <col min="18" max="18" width="24.28515625" customWidth="1"/>
    <col min="19" max="19" width="8.5703125" style="60" customWidth="1"/>
    <col min="20" max="20" width="18" customWidth="1"/>
    <col min="21" max="21" width="20.42578125" customWidth="1"/>
    <col min="22" max="22" width="27.42578125" customWidth="1"/>
  </cols>
  <sheetData>
    <row r="1" spans="1:22" s="54" customFormat="1">
      <c r="A1" s="30"/>
      <c r="B1" s="31"/>
      <c r="C1" s="117" t="s">
        <v>383</v>
      </c>
      <c r="D1" s="118"/>
      <c r="E1" s="118"/>
      <c r="F1" s="118"/>
      <c r="G1" s="118"/>
      <c r="H1" s="118"/>
      <c r="I1" s="118"/>
      <c r="J1" s="118"/>
      <c r="L1" s="117" t="s">
        <v>371</v>
      </c>
      <c r="M1" s="118"/>
      <c r="N1" s="118"/>
      <c r="O1" s="118"/>
      <c r="P1" s="118"/>
      <c r="Q1" s="118"/>
      <c r="R1" s="118"/>
      <c r="S1" s="64"/>
      <c r="T1" s="64"/>
      <c r="U1" s="64"/>
      <c r="V1" s="64"/>
    </row>
    <row r="2" spans="1:22">
      <c r="A2" s="30"/>
      <c r="B2" s="31"/>
      <c r="C2" s="100" t="s">
        <v>0</v>
      </c>
      <c r="D2" s="101" t="s">
        <v>16</v>
      </c>
      <c r="E2" s="55"/>
      <c r="F2" s="55"/>
      <c r="G2" s="100" t="s">
        <v>0</v>
      </c>
      <c r="H2" s="101" t="s">
        <v>16</v>
      </c>
      <c r="I2" s="55"/>
      <c r="J2" s="64"/>
      <c r="K2" s="64"/>
      <c r="L2" s="100" t="s">
        <v>0</v>
      </c>
      <c r="M2" s="101" t="s">
        <v>16</v>
      </c>
      <c r="N2" s="64"/>
      <c r="O2" s="64"/>
      <c r="P2" s="100" t="s">
        <v>0</v>
      </c>
      <c r="Q2" s="101" t="s">
        <v>16</v>
      </c>
      <c r="R2" s="64"/>
      <c r="S2" s="64"/>
      <c r="T2" s="60"/>
      <c r="U2" s="60"/>
      <c r="V2" s="64"/>
    </row>
    <row r="3" spans="1:22">
      <c r="A3" s="30"/>
      <c r="B3" s="30"/>
      <c r="C3" s="100" t="s">
        <v>1</v>
      </c>
      <c r="D3" s="101" t="s">
        <v>16</v>
      </c>
      <c r="G3" s="100" t="s">
        <v>1</v>
      </c>
      <c r="H3" s="101" t="s">
        <v>16</v>
      </c>
      <c r="L3" s="100" t="s">
        <v>1</v>
      </c>
      <c r="M3" s="101" t="s">
        <v>16</v>
      </c>
      <c r="P3" s="100" t="s">
        <v>1</v>
      </c>
      <c r="Q3" s="101" t="s">
        <v>16</v>
      </c>
      <c r="R3" s="60"/>
      <c r="T3" s="60"/>
      <c r="U3" s="60"/>
      <c r="V3" s="60"/>
    </row>
    <row r="4" spans="1:22">
      <c r="A4" s="30"/>
      <c r="B4" s="30"/>
      <c r="C4" s="100" t="s">
        <v>52</v>
      </c>
      <c r="D4" s="101" t="s">
        <v>16</v>
      </c>
      <c r="G4" s="100" t="s">
        <v>52</v>
      </c>
      <c r="H4" s="101" t="s">
        <v>16</v>
      </c>
      <c r="L4" s="100" t="s">
        <v>52</v>
      </c>
      <c r="M4" s="101" t="s">
        <v>16</v>
      </c>
      <c r="P4" s="100" t="s">
        <v>52</v>
      </c>
      <c r="Q4" s="101" t="s">
        <v>16</v>
      </c>
      <c r="R4" s="60"/>
      <c r="T4" s="60"/>
      <c r="U4" s="60"/>
      <c r="V4" s="60"/>
    </row>
    <row r="5" spans="1:22">
      <c r="A5" s="30"/>
      <c r="B5" s="30"/>
      <c r="C5" s="100" t="s">
        <v>3</v>
      </c>
      <c r="D5" s="101" t="s">
        <v>10</v>
      </c>
      <c r="G5" s="100" t="s">
        <v>3</v>
      </c>
      <c r="H5" s="101" t="s">
        <v>9</v>
      </c>
      <c r="L5" s="100" t="s">
        <v>3</v>
      </c>
      <c r="M5" s="101" t="s">
        <v>447</v>
      </c>
      <c r="P5" s="100" t="s">
        <v>3</v>
      </c>
      <c r="Q5" s="101" t="s">
        <v>373</v>
      </c>
      <c r="R5" s="60"/>
      <c r="T5" s="60"/>
      <c r="U5" s="60"/>
      <c r="V5" s="60"/>
    </row>
    <row r="6" spans="1:22">
      <c r="A6" s="30"/>
      <c r="B6" s="30"/>
      <c r="R6" s="60"/>
      <c r="T6" s="60"/>
      <c r="U6" s="60"/>
      <c r="V6" s="60"/>
    </row>
    <row r="7" spans="1:22">
      <c r="A7" s="24" t="s">
        <v>335</v>
      </c>
      <c r="B7" s="24" t="s">
        <v>94</v>
      </c>
      <c r="C7" s="100" t="s">
        <v>2</v>
      </c>
      <c r="D7" s="101" t="s">
        <v>302</v>
      </c>
      <c r="E7" s="101" t="s">
        <v>421</v>
      </c>
      <c r="G7" s="100" t="s">
        <v>2</v>
      </c>
      <c r="H7" s="101" t="s">
        <v>386</v>
      </c>
      <c r="I7" s="101" t="s">
        <v>382</v>
      </c>
      <c r="J7" s="101" t="s">
        <v>387</v>
      </c>
      <c r="L7" s="100" t="s">
        <v>2</v>
      </c>
      <c r="M7" s="101" t="s">
        <v>381</v>
      </c>
      <c r="N7" s="101" t="s">
        <v>421</v>
      </c>
      <c r="P7" s="100" t="s">
        <v>2</v>
      </c>
      <c r="Q7" s="101" t="s">
        <v>302</v>
      </c>
      <c r="R7" s="101" t="s">
        <v>421</v>
      </c>
      <c r="T7" s="60"/>
      <c r="U7" s="60"/>
      <c r="V7" s="60"/>
    </row>
    <row r="8" spans="1:22">
      <c r="A8" s="23" t="str">
        <f>INDEX('DDL Tables'!$B:$B,MATCH(C8,'DDL Tables'!$C:$C,0))</f>
        <v>TestKS</v>
      </c>
      <c r="B8" s="23" t="str">
        <f>INDEX('DDL Tables'!$F:$F,MATCH(C8,'DDL Tables'!$C:$C,0))</f>
        <v>SizeTieredCompactionStrategy</v>
      </c>
      <c r="C8" s="4" t="s">
        <v>50</v>
      </c>
      <c r="D8" s="9">
        <v>2.5000000000000001E-2</v>
      </c>
      <c r="E8" s="9">
        <v>0</v>
      </c>
      <c r="G8" s="4" t="s">
        <v>50</v>
      </c>
      <c r="H8" s="5">
        <v>23</v>
      </c>
      <c r="I8" s="5">
        <v>23</v>
      </c>
      <c r="J8" s="101">
        <v>23</v>
      </c>
      <c r="K8" s="5"/>
      <c r="L8" s="4" t="s">
        <v>50</v>
      </c>
      <c r="M8" s="5">
        <v>35</v>
      </c>
      <c r="N8" s="5">
        <v>0</v>
      </c>
      <c r="O8" s="5"/>
      <c r="P8" s="4" t="s">
        <v>50</v>
      </c>
      <c r="Q8" s="5">
        <v>10</v>
      </c>
      <c r="R8" s="5">
        <v>0</v>
      </c>
      <c r="S8" s="5"/>
      <c r="T8" s="4"/>
      <c r="U8" s="5"/>
      <c r="V8" s="5"/>
    </row>
    <row r="9" spans="1:22">
      <c r="C9" s="4" t="s">
        <v>18</v>
      </c>
      <c r="D9" s="9">
        <v>2.5000000000000001E-2</v>
      </c>
      <c r="E9" s="9">
        <v>0</v>
      </c>
      <c r="G9" s="4" t="s">
        <v>18</v>
      </c>
      <c r="H9" s="5">
        <v>23</v>
      </c>
      <c r="I9" s="5">
        <v>23</v>
      </c>
      <c r="J9" s="101">
        <v>23</v>
      </c>
      <c r="K9" s="5"/>
      <c r="L9" s="4" t="s">
        <v>18</v>
      </c>
      <c r="M9" s="5">
        <v>35</v>
      </c>
      <c r="N9" s="5">
        <v>0</v>
      </c>
      <c r="O9" s="5"/>
      <c r="P9" s="4" t="s">
        <v>18</v>
      </c>
      <c r="Q9" s="5">
        <v>10</v>
      </c>
      <c r="R9" s="5">
        <v>0</v>
      </c>
      <c r="S9" s="5"/>
      <c r="T9" s="4"/>
      <c r="U9" s="5"/>
      <c r="V9" s="5"/>
    </row>
  </sheetData>
  <mergeCells count="2">
    <mergeCell ref="L1:R1"/>
    <mergeCell ref="C1:J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12" sqref="A12"/>
    </sheetView>
  </sheetViews>
  <sheetFormatPr defaultRowHeight="15"/>
  <cols>
    <col min="1" max="1" width="9.140625" style="60"/>
    <col min="2" max="2" width="11.42578125" style="60" bestFit="1" customWidth="1"/>
    <col min="3" max="3" width="19.140625" style="60" bestFit="1" customWidth="1"/>
    <col min="4" max="4" width="24.28515625" style="60" customWidth="1"/>
    <col min="5" max="5" width="9.140625" style="60"/>
    <col min="6" max="6" width="11.42578125" style="60" bestFit="1" customWidth="1"/>
    <col min="7" max="7" width="17.7109375" style="60" customWidth="1"/>
    <col min="8" max="8" width="8" style="60" customWidth="1"/>
    <col min="9" max="9" width="11.42578125" style="60" customWidth="1"/>
    <col min="10" max="11" width="24.28515625" style="60" customWidth="1"/>
    <col min="12" max="12" width="9.140625" style="60"/>
    <col min="13" max="13" width="11.42578125" style="60" customWidth="1"/>
    <col min="14" max="14" width="17.85546875" style="60" customWidth="1"/>
    <col min="15" max="15" width="11.5703125" style="60" customWidth="1"/>
    <col min="16" max="16" width="17.5703125" style="60" customWidth="1"/>
    <col min="17" max="17" width="19.5703125" style="60" customWidth="1"/>
    <col min="18" max="18" width="6.85546875" style="60" customWidth="1"/>
    <col min="19" max="19" width="11.42578125" style="60" customWidth="1"/>
    <col min="20" max="20" width="19.5703125" style="60" customWidth="1"/>
    <col min="21" max="21" width="16.5703125" style="60" customWidth="1"/>
    <col min="22" max="22" width="24.28515625" style="60" customWidth="1"/>
    <col min="23" max="16384" width="9.140625" style="60"/>
  </cols>
  <sheetData>
    <row r="1" spans="1:24">
      <c r="A1" s="31"/>
      <c r="B1" s="117" t="s">
        <v>383</v>
      </c>
      <c r="C1" s="118"/>
      <c r="D1" s="118"/>
      <c r="E1" s="118"/>
      <c r="F1" s="118"/>
      <c r="G1" s="118"/>
      <c r="H1" s="64"/>
      <c r="I1" s="117" t="s">
        <v>371</v>
      </c>
      <c r="J1" s="118"/>
      <c r="K1" s="118"/>
      <c r="M1" s="121" t="s">
        <v>301</v>
      </c>
      <c r="N1" s="122"/>
      <c r="O1" s="118"/>
      <c r="P1" s="118"/>
      <c r="Q1" s="118"/>
      <c r="R1" s="118"/>
      <c r="S1" s="118"/>
      <c r="T1" s="118"/>
      <c r="U1" s="118"/>
      <c r="V1" s="118"/>
      <c r="W1" s="118"/>
      <c r="X1" s="118"/>
    </row>
    <row r="2" spans="1:24">
      <c r="A2" s="31"/>
      <c r="B2" s="100" t="s">
        <v>0</v>
      </c>
      <c r="C2" s="101" t="s">
        <v>16</v>
      </c>
      <c r="D2" s="31"/>
      <c r="E2" s="31"/>
      <c r="F2" s="119" t="s">
        <v>0</v>
      </c>
      <c r="G2" s="120" t="s">
        <v>16</v>
      </c>
      <c r="I2" s="100" t="s">
        <v>0</v>
      </c>
      <c r="J2" s="101" t="s">
        <v>16</v>
      </c>
      <c r="K2" s="64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>
      <c r="A3" s="31"/>
      <c r="B3" s="100" t="s">
        <v>1</v>
      </c>
      <c r="C3" s="101" t="s">
        <v>16</v>
      </c>
      <c r="D3" s="31"/>
      <c r="E3" s="31"/>
      <c r="F3" s="119" t="s">
        <v>1</v>
      </c>
      <c r="G3" s="120" t="s">
        <v>16</v>
      </c>
      <c r="I3" s="100" t="s">
        <v>1</v>
      </c>
      <c r="J3" s="101" t="s">
        <v>16</v>
      </c>
      <c r="K3" s="64"/>
      <c r="M3" s="65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24">
      <c r="A4" s="31"/>
      <c r="B4" s="100" t="s">
        <v>2</v>
      </c>
      <c r="C4" s="101" t="s">
        <v>16</v>
      </c>
      <c r="F4" s="100" t="s">
        <v>2</v>
      </c>
      <c r="G4" s="101" t="s">
        <v>16</v>
      </c>
      <c r="I4" s="100" t="s">
        <v>2</v>
      </c>
      <c r="J4" s="101" t="s">
        <v>16</v>
      </c>
      <c r="M4" s="31"/>
      <c r="N4" s="31"/>
      <c r="S4" s="31"/>
      <c r="T4" s="31"/>
    </row>
    <row r="5" spans="1:24">
      <c r="A5" s="31"/>
      <c r="B5" s="100" t="s">
        <v>52</v>
      </c>
      <c r="C5" s="101" t="s">
        <v>16</v>
      </c>
      <c r="F5" s="100" t="s">
        <v>52</v>
      </c>
      <c r="G5" s="101" t="s">
        <v>16</v>
      </c>
      <c r="I5" s="100" t="s">
        <v>52</v>
      </c>
      <c r="J5" s="101" t="s">
        <v>16</v>
      </c>
      <c r="M5" s="94" t="s">
        <v>0</v>
      </c>
      <c r="N5" s="95" t="s">
        <v>16</v>
      </c>
      <c r="S5" s="94" t="s">
        <v>0</v>
      </c>
      <c r="T5" s="95" t="s">
        <v>16</v>
      </c>
    </row>
    <row r="6" spans="1:24">
      <c r="A6" s="31"/>
      <c r="B6" s="100" t="s">
        <v>3</v>
      </c>
      <c r="C6" s="101" t="s">
        <v>10</v>
      </c>
      <c r="F6" s="100" t="s">
        <v>3</v>
      </c>
      <c r="G6" s="101" t="s">
        <v>9</v>
      </c>
      <c r="I6" s="100" t="s">
        <v>3</v>
      </c>
      <c r="J6" s="101" t="s">
        <v>373</v>
      </c>
      <c r="M6" s="94" t="s">
        <v>3</v>
      </c>
      <c r="N6" s="95" t="s">
        <v>311</v>
      </c>
      <c r="S6" s="94" t="s">
        <v>3</v>
      </c>
      <c r="T6" s="95" t="s">
        <v>311</v>
      </c>
    </row>
    <row r="7" spans="1:24">
      <c r="A7" s="31"/>
    </row>
    <row r="8" spans="1:24">
      <c r="A8" s="24" t="s">
        <v>122</v>
      </c>
      <c r="B8" s="100" t="s">
        <v>296</v>
      </c>
      <c r="C8" s="101" t="s">
        <v>302</v>
      </c>
      <c r="D8" s="101" t="s">
        <v>421</v>
      </c>
      <c r="F8" s="100" t="s">
        <v>296</v>
      </c>
      <c r="G8" t="s">
        <v>388</v>
      </c>
      <c r="I8" s="100" t="s">
        <v>2</v>
      </c>
      <c r="J8" s="101" t="s">
        <v>302</v>
      </c>
      <c r="K8" s="101" t="s">
        <v>421</v>
      </c>
      <c r="M8" s="94" t="s">
        <v>296</v>
      </c>
      <c r="N8" s="95" t="s">
        <v>313</v>
      </c>
      <c r="O8" s="95" t="s">
        <v>414</v>
      </c>
      <c r="P8" s="95" t="s">
        <v>312</v>
      </c>
      <c r="Q8" s="95" t="s">
        <v>422</v>
      </c>
      <c r="S8" s="94" t="s">
        <v>296</v>
      </c>
      <c r="T8" s="95" t="s">
        <v>314</v>
      </c>
      <c r="U8" s="95" t="s">
        <v>315</v>
      </c>
      <c r="V8" s="95" t="s">
        <v>316</v>
      </c>
    </row>
    <row r="9" spans="1:24">
      <c r="A9" s="29">
        <f>INDEX('Node Information'!I:$I,MATCH(B9,'Node Information'!$A:$A,0))</f>
        <v>6.5428240740740704E-2</v>
      </c>
      <c r="B9" s="4" t="s">
        <v>49</v>
      </c>
      <c r="C9" s="9">
        <v>2.5000000000000001E-2</v>
      </c>
      <c r="D9" s="9">
        <v>0</v>
      </c>
      <c r="E9" s="9"/>
      <c r="F9" s="4" t="s">
        <v>49</v>
      </c>
      <c r="G9" s="5">
        <v>23</v>
      </c>
      <c r="H9" s="5"/>
      <c r="I9" s="4" t="s">
        <v>49</v>
      </c>
      <c r="J9" s="5">
        <v>10</v>
      </c>
      <c r="K9" s="5">
        <v>0</v>
      </c>
      <c r="M9" s="4" t="s">
        <v>49</v>
      </c>
      <c r="N9" s="5">
        <v>1</v>
      </c>
      <c r="O9" s="5">
        <v>0.5</v>
      </c>
      <c r="P9" s="5">
        <v>0</v>
      </c>
      <c r="Q9" s="5">
        <v>0</v>
      </c>
      <c r="S9" s="4" t="s">
        <v>49</v>
      </c>
      <c r="T9" s="5">
        <v>20388021892</v>
      </c>
      <c r="U9" s="5">
        <v>0</v>
      </c>
      <c r="V9" s="5">
        <v>0</v>
      </c>
    </row>
    <row r="10" spans="1:24">
      <c r="B10" s="4" t="s">
        <v>18</v>
      </c>
      <c r="C10" s="9">
        <v>2.5000000000000001E-2</v>
      </c>
      <c r="D10" s="9">
        <v>0</v>
      </c>
      <c r="E10" s="9"/>
      <c r="F10" s="4" t="s">
        <v>18</v>
      </c>
      <c r="G10" s="5">
        <v>23</v>
      </c>
      <c r="H10" s="5"/>
      <c r="I10" s="4" t="s">
        <v>18</v>
      </c>
      <c r="J10" s="5">
        <v>10</v>
      </c>
      <c r="K10" s="5">
        <v>0</v>
      </c>
      <c r="M10" s="4" t="s">
        <v>18</v>
      </c>
      <c r="N10" s="5">
        <v>1</v>
      </c>
      <c r="O10" s="5">
        <v>0.5</v>
      </c>
      <c r="P10" s="5">
        <v>0</v>
      </c>
      <c r="Q10" s="5">
        <v>0</v>
      </c>
      <c r="S10" s="4" t="s">
        <v>18</v>
      </c>
      <c r="T10" s="5">
        <v>20388021892</v>
      </c>
      <c r="U10" s="5">
        <v>0</v>
      </c>
      <c r="V10" s="5">
        <v>0</v>
      </c>
    </row>
    <row r="15" spans="1:24">
      <c r="F15" s="64"/>
    </row>
    <row r="21" spans="4:6">
      <c r="D21" s="4"/>
      <c r="E21" s="5"/>
      <c r="F21" s="5"/>
    </row>
    <row r="22" spans="4:6">
      <c r="D22" s="4"/>
      <c r="E22" s="5"/>
      <c r="F22" s="5"/>
    </row>
  </sheetData>
  <mergeCells count="5">
    <mergeCell ref="F2:G2"/>
    <mergeCell ref="M1:X1"/>
    <mergeCell ref="F3:G3"/>
    <mergeCell ref="B1:G1"/>
    <mergeCell ref="I1:K1"/>
  </mergeCell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1" sqref="A11"/>
    </sheetView>
  </sheetViews>
  <sheetFormatPr defaultRowHeight="15"/>
  <cols>
    <col min="1" max="1" width="11.85546875" customWidth="1"/>
    <col min="2" max="2" width="31.42578125" style="23" customWidth="1"/>
    <col min="3" max="3" width="11.42578125" customWidth="1"/>
    <col min="4" max="4" width="20" customWidth="1"/>
    <col min="5" max="5" width="24.28515625" customWidth="1"/>
    <col min="7" max="7" width="11.42578125" customWidth="1"/>
    <col min="8" max="8" width="18.42578125" customWidth="1"/>
    <col min="9" max="9" width="28.5703125" customWidth="1"/>
    <col min="10" max="10" width="27" style="60" customWidth="1"/>
    <col min="11" max="11" width="6.85546875" style="60" customWidth="1"/>
    <col min="12" max="12" width="11.42578125" style="60" customWidth="1"/>
    <col min="13" max="13" width="24.85546875" style="60" customWidth="1"/>
    <col min="14" max="14" width="24.28515625" style="60" customWidth="1"/>
    <col min="15" max="15" width="9.28515625" customWidth="1"/>
  </cols>
  <sheetData>
    <row r="1" spans="1:15" s="31" customFormat="1">
      <c r="B1" s="30"/>
      <c r="C1" s="117" t="s">
        <v>383</v>
      </c>
      <c r="D1" s="118"/>
      <c r="E1" s="118"/>
      <c r="F1" s="118"/>
      <c r="G1" s="118"/>
      <c r="H1" s="118"/>
      <c r="I1" s="118"/>
      <c r="J1" s="118"/>
      <c r="K1" s="64"/>
      <c r="L1" s="117" t="s">
        <v>371</v>
      </c>
      <c r="M1" s="118"/>
      <c r="N1" s="118"/>
      <c r="O1" s="55"/>
    </row>
    <row r="2" spans="1:15" s="31" customFormat="1">
      <c r="B2" s="30"/>
      <c r="C2" s="100" t="s">
        <v>0</v>
      </c>
      <c r="D2" s="101" t="s">
        <v>16</v>
      </c>
      <c r="E2" s="55"/>
      <c r="F2" s="55"/>
      <c r="G2" s="100" t="s">
        <v>0</v>
      </c>
      <c r="H2" s="101" t="s">
        <v>16</v>
      </c>
      <c r="I2" s="55"/>
      <c r="J2" s="64"/>
      <c r="K2" s="64"/>
      <c r="L2" s="100" t="s">
        <v>0</v>
      </c>
      <c r="M2" s="101" t="s">
        <v>16</v>
      </c>
      <c r="N2" s="64"/>
      <c r="O2" s="49"/>
    </row>
    <row r="3" spans="1:15">
      <c r="A3" s="30"/>
      <c r="B3" s="30"/>
      <c r="C3" s="100" t="s">
        <v>1</v>
      </c>
      <c r="D3" s="101" t="s">
        <v>16</v>
      </c>
      <c r="G3" s="100" t="s">
        <v>1</v>
      </c>
      <c r="H3" s="101" t="s">
        <v>16</v>
      </c>
      <c r="L3" s="100" t="s">
        <v>1</v>
      </c>
      <c r="M3" s="101" t="s">
        <v>16</v>
      </c>
    </row>
    <row r="4" spans="1:15">
      <c r="A4" s="30"/>
      <c r="B4" s="30"/>
      <c r="C4" s="100" t="s">
        <v>52</v>
      </c>
      <c r="D4" s="101" t="s">
        <v>16</v>
      </c>
      <c r="G4" s="100" t="s">
        <v>52</v>
      </c>
      <c r="H4" s="101" t="s">
        <v>16</v>
      </c>
      <c r="L4" s="100" t="s">
        <v>52</v>
      </c>
      <c r="M4" s="101" t="s">
        <v>16</v>
      </c>
    </row>
    <row r="5" spans="1:15">
      <c r="A5" s="30"/>
      <c r="B5" s="30"/>
      <c r="C5" s="100" t="s">
        <v>3</v>
      </c>
      <c r="D5" s="101" t="s">
        <v>12</v>
      </c>
      <c r="G5" s="100" t="s">
        <v>3</v>
      </c>
      <c r="H5" s="101" t="s">
        <v>11</v>
      </c>
      <c r="L5" s="100" t="s">
        <v>3</v>
      </c>
      <c r="M5" s="101" t="s">
        <v>372</v>
      </c>
    </row>
    <row r="6" spans="1:15">
      <c r="A6" s="30"/>
      <c r="B6" s="30"/>
    </row>
    <row r="7" spans="1:15">
      <c r="A7" s="24" t="s">
        <v>335</v>
      </c>
      <c r="B7" s="24" t="s">
        <v>94</v>
      </c>
      <c r="C7" s="100" t="s">
        <v>2</v>
      </c>
      <c r="D7" s="101" t="s">
        <v>302</v>
      </c>
      <c r="E7" s="101" t="s">
        <v>421</v>
      </c>
      <c r="G7" s="100" t="s">
        <v>2</v>
      </c>
      <c r="H7" s="101" t="s">
        <v>384</v>
      </c>
      <c r="I7" s="101" t="s">
        <v>385</v>
      </c>
      <c r="J7" s="101" t="s">
        <v>389</v>
      </c>
      <c r="L7" s="100" t="s">
        <v>2</v>
      </c>
      <c r="M7" s="101" t="s">
        <v>302</v>
      </c>
      <c r="N7" s="101" t="s">
        <v>421</v>
      </c>
    </row>
    <row r="8" spans="1:15">
      <c r="A8" s="23" t="str">
        <f>INDEX('DDL Tables'!$B:$B,MATCH(C8,'DDL Tables'!$C:$C,0))</f>
        <v>TestKS</v>
      </c>
      <c r="B8" s="23" t="str">
        <f>INDEX('DDL Tables'!$F:$F,MATCH(Write!C8,'DDL Tables'!$C:$C,0))</f>
        <v>SizeTieredCompactionStrategy</v>
      </c>
      <c r="C8" s="4" t="s">
        <v>50</v>
      </c>
      <c r="D8" s="9">
        <v>0.03</v>
      </c>
      <c r="E8" s="9">
        <v>0</v>
      </c>
      <c r="G8" s="4" t="s">
        <v>50</v>
      </c>
      <c r="H8" s="5">
        <v>2</v>
      </c>
      <c r="I8" s="5">
        <v>2</v>
      </c>
      <c r="J8" s="101">
        <v>2</v>
      </c>
      <c r="K8" s="5"/>
      <c r="L8" s="4" t="s">
        <v>50</v>
      </c>
      <c r="M8" s="5">
        <v>4055.2689999999998</v>
      </c>
      <c r="N8" s="5">
        <v>0</v>
      </c>
      <c r="O8" s="5"/>
    </row>
    <row r="9" spans="1:15">
      <c r="C9" s="4" t="s">
        <v>18</v>
      </c>
      <c r="D9" s="9">
        <v>0.03</v>
      </c>
      <c r="E9" s="9">
        <v>0</v>
      </c>
      <c r="G9" s="4" t="s">
        <v>18</v>
      </c>
      <c r="H9" s="5">
        <v>2</v>
      </c>
      <c r="I9" s="5">
        <v>2</v>
      </c>
      <c r="J9" s="101">
        <v>2</v>
      </c>
      <c r="K9" s="5"/>
      <c r="L9" s="4" t="s">
        <v>18</v>
      </c>
      <c r="M9" s="5">
        <v>4055.2689999999998</v>
      </c>
      <c r="N9" s="5">
        <v>0</v>
      </c>
      <c r="O9" s="5"/>
    </row>
  </sheetData>
  <mergeCells count="2">
    <mergeCell ref="L1:N1"/>
    <mergeCell ref="C1:J1"/>
  </mergeCell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2" sqref="A12"/>
    </sheetView>
  </sheetViews>
  <sheetFormatPr defaultRowHeight="15"/>
  <cols>
    <col min="1" max="1" width="11.140625" style="60" customWidth="1"/>
    <col min="2" max="2" width="11.42578125" style="60" bestFit="1" customWidth="1"/>
    <col min="3" max="3" width="20" style="60" bestFit="1" customWidth="1"/>
    <col min="4" max="4" width="24.28515625" style="60" customWidth="1"/>
    <col min="5" max="5" width="9.140625" style="60"/>
    <col min="6" max="6" width="11.42578125" style="60" bestFit="1" customWidth="1"/>
    <col min="7" max="7" width="18.42578125" style="60" customWidth="1"/>
    <col min="8" max="8" width="7.42578125" style="60" customWidth="1"/>
    <col min="9" max="9" width="11.42578125" style="60" customWidth="1"/>
    <col min="10" max="10" width="24.85546875" style="60" customWidth="1"/>
    <col min="11" max="11" width="24.28515625" style="60" customWidth="1"/>
    <col min="12" max="12" width="9.140625" style="60"/>
    <col min="13" max="13" width="11.42578125" style="60" customWidth="1"/>
    <col min="14" max="15" width="17.85546875" style="60" customWidth="1"/>
    <col min="16" max="16" width="17.5703125" style="60" customWidth="1"/>
    <col min="17" max="17" width="19.5703125" style="60" customWidth="1"/>
    <col min="18" max="18" width="7.42578125" style="60" customWidth="1"/>
    <col min="19" max="19" width="11.42578125" style="60" customWidth="1"/>
    <col min="20" max="20" width="19.5703125" style="60" customWidth="1"/>
    <col min="21" max="21" width="16.5703125" style="60" customWidth="1"/>
    <col min="22" max="22" width="24.28515625" style="60" customWidth="1"/>
    <col min="23" max="16384" width="9.140625" style="60"/>
  </cols>
  <sheetData>
    <row r="1" spans="1:22">
      <c r="A1" s="31"/>
      <c r="B1" s="117" t="s">
        <v>383</v>
      </c>
      <c r="C1" s="118"/>
      <c r="D1" s="118"/>
      <c r="E1" s="118"/>
      <c r="F1" s="118"/>
      <c r="G1" s="118"/>
      <c r="H1" s="64"/>
      <c r="I1" s="117" t="s">
        <v>371</v>
      </c>
      <c r="J1" s="118"/>
      <c r="K1" s="118"/>
      <c r="L1" s="64"/>
      <c r="M1" s="121" t="s">
        <v>301</v>
      </c>
      <c r="N1" s="122"/>
      <c r="O1" s="118"/>
      <c r="P1" s="118"/>
      <c r="Q1" s="118"/>
      <c r="R1" s="118"/>
      <c r="S1" s="118"/>
      <c r="T1" s="118"/>
      <c r="U1" s="118"/>
      <c r="V1" s="118"/>
    </row>
    <row r="2" spans="1:22" s="31" customFormat="1">
      <c r="B2" s="100" t="s">
        <v>0</v>
      </c>
      <c r="C2" s="101" t="s">
        <v>16</v>
      </c>
      <c r="F2" s="119" t="s">
        <v>0</v>
      </c>
      <c r="G2" s="120" t="s">
        <v>16</v>
      </c>
      <c r="H2" s="60"/>
      <c r="I2" s="100" t="s">
        <v>0</v>
      </c>
      <c r="J2" s="101" t="s">
        <v>16</v>
      </c>
      <c r="L2" s="60"/>
      <c r="M2" s="65"/>
      <c r="N2" s="65"/>
      <c r="O2" s="65"/>
      <c r="P2" s="65"/>
      <c r="Q2" s="65"/>
      <c r="R2" s="65"/>
      <c r="S2" s="65"/>
      <c r="T2" s="65"/>
      <c r="U2" s="65"/>
      <c r="V2" s="65"/>
    </row>
    <row r="3" spans="1:22" s="31" customFormat="1">
      <c r="B3" s="100" t="s">
        <v>1</v>
      </c>
      <c r="C3" s="101" t="s">
        <v>16</v>
      </c>
      <c r="F3" s="119" t="s">
        <v>1</v>
      </c>
      <c r="G3" s="120" t="s">
        <v>16</v>
      </c>
      <c r="H3" s="60"/>
      <c r="I3" s="100" t="s">
        <v>1</v>
      </c>
      <c r="J3" s="101" t="s">
        <v>16</v>
      </c>
      <c r="K3" s="64"/>
      <c r="L3" s="60"/>
      <c r="M3" s="65"/>
      <c r="N3" s="66"/>
      <c r="O3" s="66"/>
      <c r="P3" s="66"/>
      <c r="Q3" s="66"/>
      <c r="R3" s="66"/>
      <c r="S3" s="66"/>
      <c r="T3" s="66"/>
      <c r="U3" s="66"/>
      <c r="V3" s="66"/>
    </row>
    <row r="4" spans="1:22">
      <c r="A4" s="31"/>
      <c r="B4" s="100" t="s">
        <v>2</v>
      </c>
      <c r="C4" s="101" t="s">
        <v>16</v>
      </c>
      <c r="F4" s="100" t="s">
        <v>2</v>
      </c>
      <c r="G4" s="101" t="s">
        <v>16</v>
      </c>
      <c r="I4" s="100" t="s">
        <v>2</v>
      </c>
      <c r="J4" s="101" t="s">
        <v>16</v>
      </c>
      <c r="M4" s="31"/>
      <c r="N4" s="31"/>
    </row>
    <row r="5" spans="1:22">
      <c r="A5" s="31"/>
      <c r="B5" s="100" t="s">
        <v>52</v>
      </c>
      <c r="C5" s="101" t="s">
        <v>16</v>
      </c>
      <c r="F5" s="100" t="s">
        <v>52</v>
      </c>
      <c r="G5" s="101" t="s">
        <v>16</v>
      </c>
      <c r="I5" s="100" t="s">
        <v>52</v>
      </c>
      <c r="J5" s="101" t="s">
        <v>16</v>
      </c>
      <c r="M5" s="94" t="s">
        <v>0</v>
      </c>
      <c r="N5" s="95" t="s">
        <v>16</v>
      </c>
      <c r="S5" s="94" t="s">
        <v>0</v>
      </c>
      <c r="T5" s="95" t="s">
        <v>16</v>
      </c>
    </row>
    <row r="6" spans="1:22">
      <c r="A6" s="31"/>
      <c r="B6" s="100" t="s">
        <v>3</v>
      </c>
      <c r="C6" s="101" t="s">
        <v>12</v>
      </c>
      <c r="F6" s="100" t="s">
        <v>3</v>
      </c>
      <c r="G6" s="101" t="s">
        <v>11</v>
      </c>
      <c r="I6" s="100" t="s">
        <v>3</v>
      </c>
      <c r="J6" s="101" t="s">
        <v>372</v>
      </c>
      <c r="M6" s="94" t="s">
        <v>3</v>
      </c>
      <c r="N6" s="95" t="s">
        <v>311</v>
      </c>
      <c r="S6" s="94" t="s">
        <v>3</v>
      </c>
      <c r="T6" s="95" t="s">
        <v>311</v>
      </c>
    </row>
    <row r="7" spans="1:22">
      <c r="A7" s="31"/>
    </row>
    <row r="8" spans="1:22">
      <c r="A8" s="24" t="s">
        <v>122</v>
      </c>
      <c r="B8" s="100" t="s">
        <v>2</v>
      </c>
      <c r="C8" s="101" t="s">
        <v>302</v>
      </c>
      <c r="D8" s="101" t="s">
        <v>421</v>
      </c>
      <c r="F8" s="100" t="s">
        <v>296</v>
      </c>
      <c r="G8" t="s">
        <v>390</v>
      </c>
      <c r="I8" s="100" t="s">
        <v>2</v>
      </c>
      <c r="J8" s="101" t="s">
        <v>302</v>
      </c>
      <c r="K8" s="101" t="s">
        <v>421</v>
      </c>
      <c r="M8" s="94" t="s">
        <v>296</v>
      </c>
      <c r="N8" s="95" t="s">
        <v>313</v>
      </c>
      <c r="O8" s="95" t="s">
        <v>423</v>
      </c>
      <c r="P8" s="95" t="s">
        <v>312</v>
      </c>
      <c r="Q8" s="95" t="s">
        <v>422</v>
      </c>
      <c r="S8" s="94" t="s">
        <v>296</v>
      </c>
      <c r="T8" s="95" t="s">
        <v>314</v>
      </c>
      <c r="U8" s="95" t="s">
        <v>315</v>
      </c>
      <c r="V8" s="95" t="s">
        <v>316</v>
      </c>
    </row>
    <row r="9" spans="1:22">
      <c r="A9" s="29">
        <f>INDEX('Node Information'!I:$I,MATCH(B9,'Node Information'!$A:$A,0))</f>
        <v>6.5428240740740704E-2</v>
      </c>
      <c r="B9" s="4" t="s">
        <v>49</v>
      </c>
      <c r="C9" s="9">
        <v>0.03</v>
      </c>
      <c r="D9" s="9">
        <v>0</v>
      </c>
      <c r="E9" s="9"/>
      <c r="F9" s="4" t="s">
        <v>49</v>
      </c>
      <c r="G9" s="5">
        <v>2</v>
      </c>
      <c r="H9" s="5"/>
      <c r="I9" s="4" t="s">
        <v>49</v>
      </c>
      <c r="J9" s="5">
        <v>4055.2689999999998</v>
      </c>
      <c r="K9" s="5">
        <v>0</v>
      </c>
      <c r="M9" s="4" t="s">
        <v>49</v>
      </c>
      <c r="N9" s="5">
        <v>45</v>
      </c>
      <c r="O9" s="5">
        <v>22.5</v>
      </c>
      <c r="P9" s="5">
        <v>175</v>
      </c>
      <c r="Q9" s="5">
        <v>87.5</v>
      </c>
      <c r="R9" s="5"/>
      <c r="S9" s="4" t="s">
        <v>49</v>
      </c>
      <c r="T9" s="5">
        <v>96947910173</v>
      </c>
      <c r="U9" s="5">
        <v>0</v>
      </c>
      <c r="V9" s="5">
        <v>0</v>
      </c>
    </row>
    <row r="10" spans="1:22">
      <c r="B10" s="4" t="s">
        <v>18</v>
      </c>
      <c r="C10" s="9">
        <v>0.03</v>
      </c>
      <c r="D10" s="9">
        <v>0</v>
      </c>
      <c r="E10" s="9"/>
      <c r="F10" s="4" t="s">
        <v>18</v>
      </c>
      <c r="G10" s="5">
        <v>2</v>
      </c>
      <c r="H10" s="5"/>
      <c r="I10" s="4" t="s">
        <v>18</v>
      </c>
      <c r="J10" s="5">
        <v>4055.2689999999998</v>
      </c>
      <c r="K10" s="5">
        <v>0</v>
      </c>
      <c r="M10" s="4" t="s">
        <v>18</v>
      </c>
      <c r="N10" s="5">
        <v>45</v>
      </c>
      <c r="O10" s="5">
        <v>22.5</v>
      </c>
      <c r="P10" s="5">
        <v>175</v>
      </c>
      <c r="Q10" s="5">
        <v>87.5</v>
      </c>
      <c r="R10" s="5"/>
      <c r="S10" s="4" t="s">
        <v>18</v>
      </c>
      <c r="T10" s="5">
        <v>96947910173</v>
      </c>
      <c r="U10" s="5">
        <v>0</v>
      </c>
      <c r="V10" s="5">
        <v>0</v>
      </c>
    </row>
  </sheetData>
  <mergeCells count="5">
    <mergeCell ref="I1:K1"/>
    <mergeCell ref="F2:G2"/>
    <mergeCell ref="M1:V1"/>
    <mergeCell ref="F3:G3"/>
    <mergeCell ref="B1:G1"/>
  </mergeCell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2" sqref="A12"/>
    </sheetView>
  </sheetViews>
  <sheetFormatPr defaultRowHeight="15"/>
  <cols>
    <col min="1" max="1" width="12.85546875" customWidth="1"/>
    <col min="2" max="2" width="11.42578125" customWidth="1"/>
    <col min="3" max="3" width="31.5703125" customWidth="1"/>
    <col min="4" max="4" width="24.7109375" customWidth="1"/>
    <col min="5" max="5" width="6.5703125" customWidth="1"/>
    <col min="6" max="6" width="11.42578125" customWidth="1"/>
    <col min="7" max="7" width="38.28515625" customWidth="1"/>
    <col min="9" max="9" width="11.42578125" customWidth="1"/>
    <col min="10" max="10" width="33.42578125" customWidth="1"/>
    <col min="12" max="12" width="11.42578125" customWidth="1"/>
    <col min="13" max="13" width="50" customWidth="1"/>
    <col min="14" max="14" width="24.28515625" customWidth="1"/>
    <col min="15" max="15" width="8" customWidth="1"/>
    <col min="16" max="16" width="25.28515625" customWidth="1"/>
  </cols>
  <sheetData>
    <row r="1" spans="1:15" s="54" customFormat="1">
      <c r="A1" s="30"/>
      <c r="B1" s="123" t="s">
        <v>146</v>
      </c>
      <c r="C1" s="124"/>
      <c r="D1" s="124"/>
      <c r="E1" s="124"/>
      <c r="F1" s="124"/>
      <c r="G1" s="124"/>
      <c r="H1" s="124"/>
      <c r="I1" s="124"/>
      <c r="J1" s="124"/>
      <c r="K1" s="124"/>
      <c r="L1" s="117" t="s">
        <v>303</v>
      </c>
      <c r="M1" s="118"/>
      <c r="N1" s="118"/>
      <c r="O1" s="55"/>
    </row>
    <row r="2" spans="1:15">
      <c r="A2" s="30"/>
      <c r="B2" s="56"/>
      <c r="C2" s="57"/>
      <c r="D2" s="57"/>
      <c r="E2" s="57"/>
      <c r="F2" s="57"/>
      <c r="G2" s="57"/>
      <c r="H2" s="57"/>
      <c r="I2" s="57"/>
      <c r="J2" s="57"/>
      <c r="K2" s="57"/>
      <c r="L2" s="100" t="s">
        <v>0</v>
      </c>
      <c r="M2" s="101" t="s">
        <v>16</v>
      </c>
      <c r="N2" s="55"/>
      <c r="O2" s="49"/>
    </row>
    <row r="3" spans="1:15">
      <c r="A3" s="30"/>
      <c r="B3" s="100" t="s">
        <v>0</v>
      </c>
      <c r="C3" s="101" t="s">
        <v>16</v>
      </c>
      <c r="D3" s="33"/>
      <c r="E3" s="33"/>
      <c r="F3" s="100" t="s">
        <v>0</v>
      </c>
      <c r="G3" s="101" t="s">
        <v>16</v>
      </c>
      <c r="I3" s="100" t="s">
        <v>0</v>
      </c>
      <c r="J3" s="101" t="s">
        <v>16</v>
      </c>
      <c r="K3" s="33"/>
      <c r="L3" s="100" t="s">
        <v>1</v>
      </c>
      <c r="M3" s="101" t="s">
        <v>16</v>
      </c>
    </row>
    <row r="4" spans="1:15">
      <c r="A4" s="30"/>
      <c r="B4" s="100" t="s">
        <v>1</v>
      </c>
      <c r="C4" s="101" t="s">
        <v>16</v>
      </c>
      <c r="D4" s="33"/>
      <c r="E4" s="33"/>
      <c r="F4" s="100" t="s">
        <v>1</v>
      </c>
      <c r="G4" s="101" t="s">
        <v>16</v>
      </c>
      <c r="I4" s="100" t="s">
        <v>1</v>
      </c>
      <c r="J4" s="101" t="s">
        <v>16</v>
      </c>
      <c r="K4" s="33"/>
      <c r="L4" s="100" t="s">
        <v>52</v>
      </c>
      <c r="M4" s="101" t="s">
        <v>16</v>
      </c>
    </row>
    <row r="5" spans="1:15">
      <c r="A5" s="30"/>
      <c r="B5" s="100" t="s">
        <v>3</v>
      </c>
      <c r="C5" s="101" t="s">
        <v>113</v>
      </c>
      <c r="D5" s="33"/>
      <c r="E5" s="33"/>
      <c r="F5" s="100" t="s">
        <v>3</v>
      </c>
      <c r="G5" s="101" t="s">
        <v>115</v>
      </c>
      <c r="I5" s="100" t="s">
        <v>3</v>
      </c>
      <c r="J5" s="101" t="s">
        <v>144</v>
      </c>
      <c r="K5" s="33"/>
      <c r="L5" s="100" t="s">
        <v>3</v>
      </c>
      <c r="M5" s="101" t="s">
        <v>15</v>
      </c>
    </row>
    <row r="6" spans="1:15">
      <c r="A6" s="30"/>
    </row>
    <row r="7" spans="1:15">
      <c r="A7" s="24" t="s">
        <v>335</v>
      </c>
      <c r="B7" s="100" t="s">
        <v>2</v>
      </c>
      <c r="C7" s="101" t="s">
        <v>299</v>
      </c>
      <c r="D7" s="101" t="s">
        <v>424</v>
      </c>
      <c r="F7" s="100" t="s">
        <v>2</v>
      </c>
      <c r="G7" t="s">
        <v>298</v>
      </c>
      <c r="I7" s="100" t="s">
        <v>2</v>
      </c>
      <c r="J7" t="s">
        <v>297</v>
      </c>
      <c r="L7" s="100" t="s">
        <v>2</v>
      </c>
      <c r="M7" s="101" t="s">
        <v>300</v>
      </c>
      <c r="N7" s="101" t="s">
        <v>421</v>
      </c>
    </row>
    <row r="8" spans="1:15">
      <c r="A8" s="23" t="str">
        <f>INDEX('DDL Tables'!$B:$B,MATCH(B8,'DDL Tables'!$C:$C,0))</f>
        <v>TestKS</v>
      </c>
      <c r="B8" s="4" t="s">
        <v>50</v>
      </c>
      <c r="C8" s="5">
        <v>7475</v>
      </c>
      <c r="D8" s="5">
        <v>0</v>
      </c>
      <c r="E8" s="5"/>
      <c r="F8" s="4" t="s">
        <v>50</v>
      </c>
      <c r="G8" s="5">
        <v>2422</v>
      </c>
      <c r="H8" s="5"/>
      <c r="I8" s="4" t="s">
        <v>50</v>
      </c>
      <c r="J8" s="5">
        <v>17942</v>
      </c>
      <c r="K8" s="5"/>
      <c r="L8" s="4" t="s">
        <v>50</v>
      </c>
      <c r="M8" s="5">
        <v>0</v>
      </c>
      <c r="N8" s="5">
        <v>0</v>
      </c>
      <c r="O8" s="5"/>
    </row>
    <row r="9" spans="1:15">
      <c r="B9" s="4" t="s">
        <v>18</v>
      </c>
      <c r="C9" s="5">
        <v>7475</v>
      </c>
      <c r="D9" s="5">
        <v>0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31.5703125" customWidth="1"/>
    <col min="4" max="4" width="24.28515625" customWidth="1"/>
    <col min="5" max="5" width="4" customWidth="1"/>
    <col min="6" max="6" width="11.42578125" customWidth="1"/>
    <col min="7" max="7" width="38.28515625" customWidth="1"/>
    <col min="8" max="8" width="6.85546875" customWidth="1"/>
    <col min="9" max="9" width="11.42578125" customWidth="1"/>
    <col min="10" max="10" width="33.42578125" customWidth="1"/>
    <col min="11" max="11" width="5.7109375" customWidth="1"/>
    <col min="12" max="12" width="11.42578125" customWidth="1"/>
    <col min="13" max="13" width="50" customWidth="1"/>
    <col min="14" max="14" width="24.28515625" customWidth="1"/>
    <col min="15" max="15" width="25.28515625" customWidth="1"/>
  </cols>
  <sheetData>
    <row r="1" spans="1:14" s="54" customFormat="1">
      <c r="A1" s="31"/>
      <c r="B1" s="123" t="s">
        <v>146</v>
      </c>
      <c r="C1" s="124"/>
      <c r="D1" s="124"/>
      <c r="E1" s="124"/>
      <c r="F1" s="124"/>
      <c r="G1" s="124"/>
      <c r="H1" s="124"/>
      <c r="I1" s="124"/>
      <c r="J1" s="124"/>
      <c r="K1" s="124"/>
      <c r="L1" s="117" t="s">
        <v>303</v>
      </c>
      <c r="M1" s="118"/>
      <c r="N1" s="118"/>
    </row>
    <row r="2" spans="1:14">
      <c r="A2" s="31"/>
      <c r="B2" s="56"/>
      <c r="C2" s="57"/>
      <c r="D2" s="57"/>
      <c r="E2" s="57"/>
      <c r="F2" s="57"/>
      <c r="G2" s="57"/>
      <c r="H2" s="57"/>
      <c r="I2" s="57"/>
      <c r="J2" s="57"/>
      <c r="K2" s="57"/>
      <c r="L2" s="100" t="s">
        <v>0</v>
      </c>
      <c r="M2" s="101" t="s">
        <v>16</v>
      </c>
      <c r="N2" s="55"/>
    </row>
    <row r="3" spans="1:14">
      <c r="A3" s="31"/>
      <c r="B3" s="100" t="s">
        <v>0</v>
      </c>
      <c r="C3" s="101" t="s">
        <v>16</v>
      </c>
      <c r="F3" s="100" t="s">
        <v>0</v>
      </c>
      <c r="G3" s="101" t="s">
        <v>16</v>
      </c>
      <c r="I3" s="100" t="s">
        <v>0</v>
      </c>
      <c r="J3" s="101" t="s">
        <v>16</v>
      </c>
      <c r="L3" s="100" t="s">
        <v>1</v>
      </c>
      <c r="M3" s="101" t="s">
        <v>16</v>
      </c>
    </row>
    <row r="4" spans="1:14">
      <c r="A4" s="31"/>
      <c r="B4" s="100" t="s">
        <v>1</v>
      </c>
      <c r="C4" s="101" t="s">
        <v>16</v>
      </c>
      <c r="D4" s="33"/>
      <c r="E4" s="33"/>
      <c r="F4" s="100" t="s">
        <v>1</v>
      </c>
      <c r="G4" s="101" t="s">
        <v>16</v>
      </c>
      <c r="I4" s="100" t="s">
        <v>1</v>
      </c>
      <c r="J4" s="101" t="s">
        <v>16</v>
      </c>
      <c r="K4" s="33"/>
      <c r="L4" s="100" t="s">
        <v>2</v>
      </c>
      <c r="M4" s="101" t="s">
        <v>16</v>
      </c>
    </row>
    <row r="5" spans="1:14">
      <c r="A5" s="31"/>
      <c r="B5" s="100" t="s">
        <v>2</v>
      </c>
      <c r="C5" s="101" t="s">
        <v>16</v>
      </c>
      <c r="D5" s="33"/>
      <c r="E5" s="33"/>
      <c r="F5" s="100" t="s">
        <v>2</v>
      </c>
      <c r="G5" s="101" t="s">
        <v>16</v>
      </c>
      <c r="I5" s="100" t="s">
        <v>2</v>
      </c>
      <c r="J5" s="101" t="s">
        <v>16</v>
      </c>
      <c r="K5" s="33"/>
      <c r="L5" s="100" t="s">
        <v>52</v>
      </c>
      <c r="M5" s="101" t="s">
        <v>16</v>
      </c>
    </row>
    <row r="6" spans="1:14">
      <c r="A6" s="31"/>
      <c r="B6" s="100" t="s">
        <v>3</v>
      </c>
      <c r="C6" s="101" t="s">
        <v>113</v>
      </c>
      <c r="D6" s="33"/>
      <c r="E6" s="33"/>
      <c r="F6" s="100" t="s">
        <v>3</v>
      </c>
      <c r="G6" s="101" t="s">
        <v>115</v>
      </c>
      <c r="I6" s="100" t="s">
        <v>3</v>
      </c>
      <c r="J6" s="101" t="s">
        <v>144</v>
      </c>
      <c r="K6" s="33"/>
      <c r="L6" s="100" t="s">
        <v>3</v>
      </c>
      <c r="M6" s="101" t="s">
        <v>15</v>
      </c>
    </row>
    <row r="7" spans="1:14">
      <c r="A7" s="31"/>
    </row>
    <row r="8" spans="1:14">
      <c r="A8" s="24" t="s">
        <v>122</v>
      </c>
      <c r="B8" s="100" t="s">
        <v>296</v>
      </c>
      <c r="C8" s="101" t="s">
        <v>299</v>
      </c>
      <c r="D8" s="101" t="s">
        <v>421</v>
      </c>
      <c r="F8" s="100" t="s">
        <v>296</v>
      </c>
      <c r="G8" t="s">
        <v>298</v>
      </c>
      <c r="I8" s="100" t="s">
        <v>296</v>
      </c>
      <c r="J8" t="s">
        <v>297</v>
      </c>
      <c r="L8" s="100" t="s">
        <v>296</v>
      </c>
      <c r="M8" s="101" t="s">
        <v>300</v>
      </c>
      <c r="N8" s="101" t="s">
        <v>421</v>
      </c>
    </row>
    <row r="9" spans="1:14">
      <c r="A9" s="29">
        <f>INDEX('Node Information'!$I:I,MATCH(B9,'Node Information'!$A:$A,0))</f>
        <v>6.5428240740740704E-2</v>
      </c>
      <c r="B9" s="4" t="s">
        <v>49</v>
      </c>
      <c r="C9" s="5">
        <v>7475</v>
      </c>
      <c r="D9" s="5">
        <v>0</v>
      </c>
      <c r="E9" s="5"/>
      <c r="F9" s="4" t="s">
        <v>49</v>
      </c>
      <c r="G9" s="5">
        <v>2422</v>
      </c>
      <c r="H9" s="5"/>
      <c r="I9" s="4" t="s">
        <v>49</v>
      </c>
      <c r="J9" s="5">
        <v>17942</v>
      </c>
      <c r="K9" s="5"/>
      <c r="L9" s="4" t="s">
        <v>49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0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/>
  <cols>
    <col min="1" max="1" width="15.140625" customWidth="1"/>
    <col min="2" max="2" width="11.42578125" customWidth="1"/>
    <col min="3" max="3" width="27.85546875" customWidth="1"/>
    <col min="4" max="4" width="9.140625" customWidth="1"/>
    <col min="5" max="5" width="11.42578125" customWidth="1"/>
    <col min="6" max="6" width="30.140625" customWidth="1"/>
    <col min="7" max="7" width="24.28515625" customWidth="1"/>
    <col min="9" max="9" width="11.42578125" customWidth="1"/>
    <col min="10" max="10" width="26.140625" customWidth="1"/>
    <col min="11" max="11" width="23.7109375" customWidth="1"/>
  </cols>
  <sheetData>
    <row r="1" spans="1:11">
      <c r="A1" s="31"/>
      <c r="B1" s="121" t="s">
        <v>309</v>
      </c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31"/>
      <c r="B2" s="96" t="s">
        <v>0</v>
      </c>
      <c r="C2" s="97" t="s">
        <v>16</v>
      </c>
      <c r="E2" s="94" t="s">
        <v>0</v>
      </c>
      <c r="F2" s="95" t="s">
        <v>16</v>
      </c>
      <c r="I2" s="94" t="s">
        <v>0</v>
      </c>
      <c r="J2" s="95" t="s">
        <v>16</v>
      </c>
      <c r="K2" s="54"/>
    </row>
    <row r="3" spans="1:11">
      <c r="A3" s="31"/>
      <c r="B3" s="96" t="s">
        <v>3</v>
      </c>
      <c r="C3" s="97" t="s">
        <v>294</v>
      </c>
      <c r="E3" s="94" t="s">
        <v>3</v>
      </c>
      <c r="F3" s="95" t="s">
        <v>339</v>
      </c>
      <c r="I3" s="94" t="s">
        <v>3</v>
      </c>
      <c r="J3" s="95" t="s">
        <v>340</v>
      </c>
      <c r="K3" s="54"/>
    </row>
    <row r="4" spans="1:11">
      <c r="A4" s="31"/>
      <c r="E4" s="54"/>
      <c r="F4" s="54"/>
      <c r="I4" s="54"/>
      <c r="J4" s="54"/>
      <c r="K4" s="54"/>
    </row>
    <row r="5" spans="1:11">
      <c r="A5" s="24" t="s">
        <v>122</v>
      </c>
      <c r="B5" s="96" t="s">
        <v>296</v>
      </c>
      <c r="C5" t="s">
        <v>310</v>
      </c>
      <c r="E5" s="94" t="s">
        <v>296</v>
      </c>
      <c r="F5" s="95" t="s">
        <v>351</v>
      </c>
      <c r="G5" s="95" t="s">
        <v>421</v>
      </c>
      <c r="I5" s="94" t="s">
        <v>296</v>
      </c>
      <c r="J5" s="95" t="s">
        <v>352</v>
      </c>
      <c r="K5" s="95" t="s">
        <v>425</v>
      </c>
    </row>
    <row r="6" spans="1:11">
      <c r="A6" s="29">
        <f>INDEX('Node Information'!I:$I,MATCH(B6,'Node Information'!$A:$A,0))</f>
        <v>6.5428240740740704E-2</v>
      </c>
      <c r="B6" s="4" t="s">
        <v>49</v>
      </c>
      <c r="C6" s="5">
        <v>368</v>
      </c>
      <c r="E6" s="4" t="s">
        <v>49</v>
      </c>
      <c r="F6" s="5">
        <v>396</v>
      </c>
      <c r="G6" s="95">
        <v>0</v>
      </c>
      <c r="I6" s="4" t="s">
        <v>49</v>
      </c>
      <c r="J6" s="5">
        <v>240</v>
      </c>
      <c r="K6" s="5">
        <v>0</v>
      </c>
    </row>
    <row r="7" spans="1:11">
      <c r="B7" s="4" t="s">
        <v>18</v>
      </c>
      <c r="C7" s="5">
        <v>368</v>
      </c>
      <c r="E7" s="4" t="s">
        <v>18</v>
      </c>
      <c r="F7" s="95">
        <v>396</v>
      </c>
      <c r="G7" s="95">
        <v>0</v>
      </c>
      <c r="I7" s="4" t="s">
        <v>18</v>
      </c>
      <c r="J7" s="95">
        <v>240</v>
      </c>
      <c r="K7" s="5">
        <v>0</v>
      </c>
    </row>
  </sheetData>
  <mergeCells count="1">
    <mergeCell ref="B1:K1"/>
  </mergeCell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C6" sqref="C6"/>
    </sheetView>
  </sheetViews>
  <sheetFormatPr defaultRowHeight="15"/>
  <cols>
    <col min="1" max="1" width="14.28515625" customWidth="1"/>
    <col min="2" max="2" width="11.42578125" customWidth="1"/>
    <col min="3" max="4" width="17.85546875" customWidth="1"/>
    <col min="5" max="5" width="17.5703125" customWidth="1"/>
    <col min="6" max="6" width="19.5703125" customWidth="1"/>
    <col min="8" max="8" width="11.42578125" customWidth="1"/>
    <col min="9" max="9" width="17.85546875" customWidth="1"/>
    <col min="10" max="10" width="12.7109375" customWidth="1"/>
    <col min="11" max="11" width="20.42578125" customWidth="1"/>
    <col min="13" max="13" width="11.42578125" customWidth="1"/>
    <col min="14" max="15" width="17.85546875" customWidth="1"/>
    <col min="16" max="16" width="17.5703125" customWidth="1"/>
    <col min="17" max="17" width="19.5703125" customWidth="1"/>
    <col min="19" max="19" width="11.42578125" customWidth="1"/>
    <col min="20" max="20" width="17.85546875" customWidth="1"/>
    <col min="21" max="21" width="12.7109375" customWidth="1"/>
    <col min="22" max="22" width="20.42578125" customWidth="1"/>
  </cols>
  <sheetData>
    <row r="1" spans="1:22">
      <c r="A1" s="45"/>
      <c r="B1" s="126" t="s">
        <v>320</v>
      </c>
      <c r="C1" s="127"/>
      <c r="D1" s="127"/>
      <c r="E1" s="127"/>
      <c r="F1" s="127"/>
      <c r="G1" s="127"/>
      <c r="H1" s="127"/>
      <c r="I1" s="127"/>
      <c r="J1" s="127"/>
      <c r="K1" s="127"/>
      <c r="M1" s="126" t="s">
        <v>326</v>
      </c>
      <c r="N1" s="127"/>
      <c r="O1" s="127"/>
      <c r="P1" s="127"/>
      <c r="Q1" s="127"/>
      <c r="R1" s="127"/>
      <c r="S1" s="127"/>
      <c r="T1" s="127"/>
      <c r="U1" s="127"/>
      <c r="V1" s="127"/>
    </row>
    <row r="2" spans="1:22">
      <c r="A2" s="45"/>
      <c r="B2" s="94" t="s">
        <v>0</v>
      </c>
      <c r="C2" s="95" t="s">
        <v>16</v>
      </c>
      <c r="D2" s="33"/>
      <c r="G2" s="33"/>
      <c r="H2" s="59" t="s">
        <v>0</v>
      </c>
      <c r="I2" s="60" t="s">
        <v>16</v>
      </c>
      <c r="M2" s="94" t="s">
        <v>0</v>
      </c>
      <c r="N2" s="95" t="s">
        <v>16</v>
      </c>
      <c r="O2" s="33"/>
      <c r="R2" s="33"/>
      <c r="S2" s="59" t="s">
        <v>0</v>
      </c>
      <c r="T2" s="60" t="s">
        <v>16</v>
      </c>
    </row>
    <row r="3" spans="1:22">
      <c r="A3" s="45"/>
      <c r="B3" s="94" t="s">
        <v>3</v>
      </c>
      <c r="C3" s="95" t="s">
        <v>311</v>
      </c>
      <c r="D3" s="33"/>
      <c r="G3" s="33"/>
      <c r="H3" s="59" t="s">
        <v>3</v>
      </c>
      <c r="I3" s="60" t="s">
        <v>311</v>
      </c>
      <c r="M3" s="94" t="s">
        <v>3</v>
      </c>
      <c r="N3" s="95" t="s">
        <v>311</v>
      </c>
      <c r="O3" s="33"/>
      <c r="R3" s="33"/>
      <c r="S3" s="59" t="s">
        <v>3</v>
      </c>
      <c r="T3" s="60" t="s">
        <v>311</v>
      </c>
    </row>
    <row r="4" spans="1:22">
      <c r="A4" s="45"/>
    </row>
    <row r="5" spans="1:22">
      <c r="A5" s="24" t="s">
        <v>122</v>
      </c>
      <c r="B5" s="94" t="s">
        <v>296</v>
      </c>
      <c r="C5" s="95" t="s">
        <v>313</v>
      </c>
      <c r="D5" s="95" t="s">
        <v>423</v>
      </c>
      <c r="E5" s="95" t="s">
        <v>312</v>
      </c>
      <c r="F5" s="95" t="s">
        <v>422</v>
      </c>
      <c r="H5" s="59" t="s">
        <v>296</v>
      </c>
      <c r="I5" s="60" t="s">
        <v>317</v>
      </c>
      <c r="J5" s="60" t="s">
        <v>318</v>
      </c>
      <c r="K5" s="60" t="s">
        <v>319</v>
      </c>
      <c r="M5" s="94" t="s">
        <v>296</v>
      </c>
      <c r="N5" s="95" t="s">
        <v>313</v>
      </c>
      <c r="O5" s="95" t="s">
        <v>423</v>
      </c>
      <c r="P5" s="95" t="s">
        <v>312</v>
      </c>
      <c r="Q5" s="95" t="s">
        <v>422</v>
      </c>
      <c r="S5" s="59" t="s">
        <v>296</v>
      </c>
      <c r="T5" s="60" t="s">
        <v>317</v>
      </c>
      <c r="U5" s="60" t="s">
        <v>318</v>
      </c>
      <c r="V5" s="60" t="s">
        <v>319</v>
      </c>
    </row>
    <row r="6" spans="1:22">
      <c r="A6" s="29">
        <f>INDEX('Node Information'!I:$I,MATCH(B6,'Node Information'!$A:$A,0))</f>
        <v>6.5428240740740704E-2</v>
      </c>
      <c r="B6" s="4" t="s">
        <v>49</v>
      </c>
      <c r="C6" s="5">
        <v>0</v>
      </c>
      <c r="D6" s="5">
        <v>0</v>
      </c>
      <c r="E6" s="5">
        <v>0</v>
      </c>
      <c r="F6" s="5">
        <v>0</v>
      </c>
      <c r="G6" s="5"/>
      <c r="H6" s="4" t="s">
        <v>49</v>
      </c>
      <c r="I6" s="5">
        <v>1205474744</v>
      </c>
      <c r="J6" s="5">
        <v>0</v>
      </c>
      <c r="K6" s="5">
        <v>0</v>
      </c>
      <c r="M6" s="4" t="s">
        <v>49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49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K1" sqref="K1:L1"/>
    </sheetView>
  </sheetViews>
  <sheetFormatPr defaultRowHeight="15"/>
  <cols>
    <col min="1" max="1" width="11.28515625" customWidth="1"/>
    <col min="2" max="2" width="11.42578125" customWidth="1"/>
    <col min="3" max="3" width="25.5703125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7" style="97" customWidth="1"/>
    <col min="11" max="11" width="11.42578125" style="97" customWidth="1"/>
    <col min="12" max="12" width="25.5703125" style="97" customWidth="1"/>
    <col min="13" max="13" width="10.140625" customWidth="1"/>
    <col min="14" max="14" width="11.42578125" customWidth="1"/>
    <col min="15" max="15" width="36.85546875" customWidth="1"/>
    <col min="16" max="16" width="12.85546875" customWidth="1"/>
    <col min="17" max="17" width="13.140625" bestFit="1" customWidth="1"/>
    <col min="18" max="18" width="11.42578125" customWidth="1"/>
    <col min="19" max="19" width="32.85546875" customWidth="1"/>
    <col min="20" max="20" width="12.85546875" style="8" customWidth="1"/>
    <col min="22" max="22" width="11.42578125" customWidth="1"/>
    <col min="23" max="23" width="27.42578125" customWidth="1"/>
    <col min="24" max="24" width="16.7109375" customWidth="1"/>
    <col min="25" max="25" width="13.5703125" customWidth="1"/>
  </cols>
  <sheetData>
    <row r="1" spans="1:26" s="31" customFormat="1">
      <c r="A1" s="30"/>
      <c r="B1" s="128" t="s">
        <v>147</v>
      </c>
      <c r="C1" s="124"/>
      <c r="D1" s="124"/>
      <c r="E1" s="124"/>
      <c r="F1" s="124"/>
      <c r="G1" s="124"/>
      <c r="H1" s="124"/>
      <c r="I1" s="129"/>
      <c r="J1" s="97"/>
      <c r="K1" s="117" t="s">
        <v>371</v>
      </c>
      <c r="L1" s="125"/>
      <c r="M1" s="60"/>
      <c r="N1" s="117" t="s">
        <v>383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</row>
    <row r="2" spans="1:26" s="31" customFormat="1">
      <c r="A2" s="30"/>
      <c r="B2" s="100" t="s">
        <v>150</v>
      </c>
      <c r="C2" s="101" t="s">
        <v>155</v>
      </c>
      <c r="D2" s="57"/>
      <c r="E2" s="100" t="s">
        <v>150</v>
      </c>
      <c r="F2" s="101" t="s">
        <v>155</v>
      </c>
      <c r="G2" s="57"/>
      <c r="H2" s="100" t="s">
        <v>150</v>
      </c>
      <c r="I2" s="101" t="s">
        <v>155</v>
      </c>
      <c r="J2" s="97"/>
      <c r="K2" s="100" t="s">
        <v>150</v>
      </c>
      <c r="L2" s="101" t="s">
        <v>371</v>
      </c>
      <c r="M2" s="60"/>
      <c r="N2" s="100" t="s">
        <v>0</v>
      </c>
      <c r="O2" s="101" t="s">
        <v>16</v>
      </c>
      <c r="R2" s="100" t="s">
        <v>0</v>
      </c>
      <c r="S2" s="101" t="s">
        <v>16</v>
      </c>
      <c r="T2" s="34"/>
      <c r="V2" s="100" t="s">
        <v>0</v>
      </c>
      <c r="W2" s="101" t="s">
        <v>16</v>
      </c>
    </row>
    <row r="3" spans="1:26">
      <c r="A3" s="30"/>
      <c r="B3" s="100" t="s">
        <v>0</v>
      </c>
      <c r="C3" s="101" t="s">
        <v>16</v>
      </c>
      <c r="D3" s="33"/>
      <c r="E3" s="100" t="s">
        <v>0</v>
      </c>
      <c r="F3" s="101" t="s">
        <v>16</v>
      </c>
      <c r="G3" s="33"/>
      <c r="H3" s="100" t="s">
        <v>0</v>
      </c>
      <c r="I3" s="101" t="s">
        <v>16</v>
      </c>
      <c r="K3" s="100" t="s">
        <v>0</v>
      </c>
      <c r="L3" s="101" t="s">
        <v>16</v>
      </c>
      <c r="N3" s="100" t="s">
        <v>1</v>
      </c>
      <c r="O3" s="101" t="s">
        <v>16</v>
      </c>
      <c r="Q3" s="8"/>
      <c r="R3" s="100" t="s">
        <v>1</v>
      </c>
      <c r="S3" s="101" t="s">
        <v>16</v>
      </c>
      <c r="T3"/>
      <c r="V3" s="100" t="s">
        <v>1</v>
      </c>
      <c r="W3" s="101" t="s">
        <v>16</v>
      </c>
      <c r="Z3" s="8"/>
    </row>
    <row r="4" spans="1:26">
      <c r="A4" s="30"/>
      <c r="B4" s="100" t="s">
        <v>1</v>
      </c>
      <c r="C4" s="101" t="s">
        <v>16</v>
      </c>
      <c r="D4" s="33"/>
      <c r="E4" s="100" t="s">
        <v>1</v>
      </c>
      <c r="F4" s="101" t="s">
        <v>16</v>
      </c>
      <c r="G4" s="33"/>
      <c r="H4" s="100" t="s">
        <v>1</v>
      </c>
      <c r="I4" s="101" t="s">
        <v>16</v>
      </c>
      <c r="K4" s="100" t="s">
        <v>1</v>
      </c>
      <c r="L4" s="101" t="s">
        <v>16</v>
      </c>
      <c r="N4" s="100" t="s">
        <v>52</v>
      </c>
      <c r="O4" s="101" t="s">
        <v>16</v>
      </c>
      <c r="Q4" s="8"/>
      <c r="R4" s="100" t="s">
        <v>52</v>
      </c>
      <c r="S4" s="101" t="s">
        <v>16</v>
      </c>
      <c r="T4"/>
      <c r="V4" s="100" t="s">
        <v>52</v>
      </c>
      <c r="W4" s="101" t="s">
        <v>16</v>
      </c>
      <c r="Z4" s="8"/>
    </row>
    <row r="5" spans="1:26">
      <c r="A5" s="30"/>
      <c r="B5" s="100" t="s">
        <v>3</v>
      </c>
      <c r="C5" s="101" t="s">
        <v>109</v>
      </c>
      <c r="D5" s="33"/>
      <c r="E5" s="100" t="s">
        <v>3</v>
      </c>
      <c r="F5" s="101" t="s">
        <v>143</v>
      </c>
      <c r="G5" s="33"/>
      <c r="H5" s="100" t="s">
        <v>3</v>
      </c>
      <c r="I5" s="101" t="s">
        <v>112</v>
      </c>
      <c r="K5" s="100" t="s">
        <v>3</v>
      </c>
      <c r="L5" s="101" t="s">
        <v>109</v>
      </c>
      <c r="N5" s="100" t="s">
        <v>3</v>
      </c>
      <c r="O5" s="101" t="s">
        <v>13</v>
      </c>
      <c r="Q5" s="8"/>
      <c r="R5" s="100" t="s">
        <v>3</v>
      </c>
      <c r="S5" s="101" t="s">
        <v>14</v>
      </c>
      <c r="T5"/>
      <c r="V5" s="100" t="s">
        <v>3</v>
      </c>
      <c r="W5" s="101" t="s">
        <v>8</v>
      </c>
      <c r="Z5" s="8"/>
    </row>
    <row r="6" spans="1:26">
      <c r="A6" s="30"/>
      <c r="Q6" s="8"/>
      <c r="T6"/>
      <c r="Z6" s="8"/>
    </row>
    <row r="7" spans="1:26" ht="30">
      <c r="A7" s="24" t="s">
        <v>335</v>
      </c>
      <c r="B7" s="100" t="s">
        <v>2</v>
      </c>
      <c r="C7" t="s">
        <v>445</v>
      </c>
      <c r="E7" s="100" t="s">
        <v>2</v>
      </c>
      <c r="F7" s="32" t="s">
        <v>394</v>
      </c>
      <c r="H7" s="100" t="s">
        <v>2</v>
      </c>
      <c r="I7" s="32" t="s">
        <v>446</v>
      </c>
      <c r="J7" s="32"/>
      <c r="K7" s="100" t="s">
        <v>2</v>
      </c>
      <c r="L7" t="s">
        <v>445</v>
      </c>
      <c r="N7" s="100" t="s">
        <v>2</v>
      </c>
      <c r="O7" s="32" t="s">
        <v>391</v>
      </c>
      <c r="P7" s="32" t="s">
        <v>421</v>
      </c>
      <c r="Q7" s="8"/>
      <c r="R7" s="100" t="s">
        <v>2</v>
      </c>
      <c r="S7" s="32" t="s">
        <v>392</v>
      </c>
      <c r="T7" s="32" t="s">
        <v>425</v>
      </c>
      <c r="V7" s="100" t="s">
        <v>2</v>
      </c>
      <c r="W7" s="101" t="s">
        <v>395</v>
      </c>
      <c r="X7" s="32" t="s">
        <v>396</v>
      </c>
      <c r="Y7" s="32" t="s">
        <v>426</v>
      </c>
      <c r="Z7" s="8"/>
    </row>
    <row r="8" spans="1:26">
      <c r="A8" s="23" t="str">
        <f>INDEX('DDL Tables'!$B:$B,MATCH(B8,'DDL Tables'!$C:$C,0))</f>
        <v>TestKS</v>
      </c>
      <c r="B8" s="4" t="s">
        <v>50</v>
      </c>
      <c r="C8" s="6">
        <v>311.17886066436768</v>
      </c>
      <c r="D8" s="6"/>
      <c r="E8" s="4" t="s">
        <v>50</v>
      </c>
      <c r="F8" s="5">
        <v>531</v>
      </c>
      <c r="G8" s="6"/>
      <c r="H8" s="4" t="s">
        <v>50</v>
      </c>
      <c r="I8" s="6">
        <v>220.30964517593384</v>
      </c>
      <c r="J8" s="6"/>
      <c r="K8" s="4" t="s">
        <v>50</v>
      </c>
      <c r="L8" s="6">
        <v>1.97</v>
      </c>
      <c r="N8" s="4" t="s">
        <v>50</v>
      </c>
      <c r="O8" s="6">
        <v>0</v>
      </c>
      <c r="P8" s="6">
        <v>0</v>
      </c>
      <c r="Q8" s="48">
        <f>T8/IF(O8 = 0,1,O8)</f>
        <v>0</v>
      </c>
      <c r="R8" s="4" t="s">
        <v>50</v>
      </c>
      <c r="S8" s="6">
        <v>0</v>
      </c>
      <c r="T8" s="6">
        <v>0</v>
      </c>
      <c r="V8" s="4" t="s">
        <v>50</v>
      </c>
      <c r="W8" s="5">
        <v>0</v>
      </c>
      <c r="X8" s="5">
        <v>0</v>
      </c>
      <c r="Y8" s="5">
        <v>0</v>
      </c>
      <c r="Z8" s="48">
        <f>X8/IF(W8=0,1,W8)</f>
        <v>0</v>
      </c>
    </row>
    <row r="9" spans="1:26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J9" s="6"/>
      <c r="K9" s="4" t="s">
        <v>18</v>
      </c>
      <c r="L9" s="101">
        <v>1.97</v>
      </c>
      <c r="N9" s="4" t="s">
        <v>18</v>
      </c>
      <c r="O9" s="6">
        <v>0</v>
      </c>
      <c r="P9" s="6">
        <v>0</v>
      </c>
      <c r="Q9" s="8"/>
      <c r="R9" s="4" t="s">
        <v>18</v>
      </c>
      <c r="S9" s="6">
        <v>0</v>
      </c>
      <c r="T9" s="6">
        <v>0</v>
      </c>
      <c r="V9" s="4" t="s">
        <v>18</v>
      </c>
      <c r="W9" s="5">
        <v>0</v>
      </c>
      <c r="X9" s="5">
        <v>0</v>
      </c>
      <c r="Y9" s="5">
        <v>0</v>
      </c>
      <c r="Z9" s="8"/>
    </row>
  </sheetData>
  <mergeCells count="3">
    <mergeCell ref="B1:I1"/>
    <mergeCell ref="N1:Y1"/>
    <mergeCell ref="K1:L1"/>
  </mergeCells>
  <pageMargins left="0.7" right="0.7" top="0.75" bottom="0.75" header="0.3" footer="0.3"/>
  <pageSetup orientation="portrait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selection activeCell="K12" sqref="K12"/>
    </sheetView>
  </sheetViews>
  <sheetFormatPr defaultRowHeight="15"/>
  <cols>
    <col min="1" max="1" width="11.140625" customWidth="1"/>
    <col min="2" max="2" width="11.42578125" customWidth="1"/>
    <col min="3" max="3" width="25.5703125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8" style="97" customWidth="1"/>
    <col min="11" max="11" width="11.42578125" style="97" customWidth="1"/>
    <col min="12" max="12" width="25.5703125" style="97" customWidth="1"/>
    <col min="13" max="13" width="11" customWidth="1"/>
    <col min="14" max="14" width="11.42578125" customWidth="1"/>
    <col min="15" max="15" width="36.85546875" customWidth="1"/>
    <col min="16" max="16" width="14.7109375" customWidth="1"/>
    <col min="17" max="17" width="13.140625" bestFit="1" customWidth="1"/>
    <col min="18" max="18" width="11.42578125" customWidth="1"/>
    <col min="19" max="19" width="32.85546875" customWidth="1"/>
    <col min="20" max="20" width="12.85546875" style="8" customWidth="1"/>
    <col min="22" max="22" width="11.42578125" customWidth="1"/>
    <col min="23" max="23" width="27.42578125" customWidth="1"/>
    <col min="24" max="24" width="16.7109375" customWidth="1"/>
    <col min="25" max="25" width="13.5703125" customWidth="1"/>
  </cols>
  <sheetData>
    <row r="1" spans="1:36" s="54" customFormat="1">
      <c r="A1" s="31"/>
      <c r="B1" s="128" t="s">
        <v>393</v>
      </c>
      <c r="C1" s="124"/>
      <c r="D1" s="124"/>
      <c r="E1" s="124"/>
      <c r="F1" s="124"/>
      <c r="G1" s="124"/>
      <c r="H1" s="124"/>
      <c r="I1" s="129"/>
      <c r="J1" s="97"/>
      <c r="K1" s="117" t="s">
        <v>371</v>
      </c>
      <c r="L1" s="118"/>
      <c r="M1" s="97"/>
      <c r="N1" s="130" t="s">
        <v>383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</row>
    <row r="2" spans="1:36">
      <c r="A2" s="31"/>
      <c r="B2" s="100" t="s">
        <v>150</v>
      </c>
      <c r="C2" s="101" t="s">
        <v>155</v>
      </c>
      <c r="D2" s="57"/>
      <c r="E2" s="100" t="s">
        <v>150</v>
      </c>
      <c r="F2" s="101" t="s">
        <v>155</v>
      </c>
      <c r="G2" s="57"/>
      <c r="H2" s="100" t="s">
        <v>150</v>
      </c>
      <c r="I2" s="101" t="s">
        <v>155</v>
      </c>
      <c r="K2" s="100" t="s">
        <v>150</v>
      </c>
      <c r="L2" s="101" t="s">
        <v>371</v>
      </c>
      <c r="M2" s="97"/>
      <c r="N2" s="100" t="s">
        <v>0</v>
      </c>
      <c r="O2" s="101" t="s">
        <v>16</v>
      </c>
      <c r="P2" s="31"/>
      <c r="Q2" s="31"/>
      <c r="R2" s="100" t="s">
        <v>0</v>
      </c>
      <c r="S2" s="101" t="s">
        <v>16</v>
      </c>
      <c r="T2" s="31"/>
      <c r="U2" s="31"/>
      <c r="V2" s="100" t="s">
        <v>0</v>
      </c>
      <c r="W2" s="101" t="s">
        <v>16</v>
      </c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</row>
    <row r="3" spans="1:36" s="31" customFormat="1">
      <c r="B3" s="100" t="s">
        <v>0</v>
      </c>
      <c r="C3" s="101" t="s">
        <v>16</v>
      </c>
      <c r="E3" s="100" t="s">
        <v>0</v>
      </c>
      <c r="F3" s="101" t="s">
        <v>16</v>
      </c>
      <c r="H3" s="100" t="s">
        <v>0</v>
      </c>
      <c r="I3" s="101" t="s">
        <v>16</v>
      </c>
      <c r="J3" s="97"/>
      <c r="K3" s="100" t="s">
        <v>0</v>
      </c>
      <c r="L3" s="101" t="s">
        <v>16</v>
      </c>
      <c r="M3" s="97"/>
      <c r="N3" s="100" t="s">
        <v>1</v>
      </c>
      <c r="O3" s="101" t="s">
        <v>16</v>
      </c>
      <c r="R3" s="100" t="s">
        <v>1</v>
      </c>
      <c r="S3" s="101" t="s">
        <v>16</v>
      </c>
      <c r="T3" s="34"/>
      <c r="V3" s="100" t="s">
        <v>1</v>
      </c>
      <c r="W3" s="101" t="s">
        <v>16</v>
      </c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</row>
    <row r="4" spans="1:36">
      <c r="A4" s="31"/>
      <c r="B4" s="100" t="s">
        <v>1</v>
      </c>
      <c r="C4" s="101" t="s">
        <v>16</v>
      </c>
      <c r="D4" s="33"/>
      <c r="E4" s="100" t="s">
        <v>1</v>
      </c>
      <c r="F4" s="101" t="s">
        <v>16</v>
      </c>
      <c r="G4" s="33"/>
      <c r="H4" s="100" t="s">
        <v>1</v>
      </c>
      <c r="I4" s="101" t="s">
        <v>16</v>
      </c>
      <c r="K4" s="100" t="s">
        <v>1</v>
      </c>
      <c r="L4" s="101" t="s">
        <v>16</v>
      </c>
      <c r="N4" s="100" t="s">
        <v>2</v>
      </c>
      <c r="O4" s="101" t="s">
        <v>16</v>
      </c>
      <c r="Q4" s="8"/>
      <c r="R4" s="100" t="s">
        <v>2</v>
      </c>
      <c r="S4" s="101" t="s">
        <v>16</v>
      </c>
      <c r="T4"/>
      <c r="V4" s="100" t="s">
        <v>2</v>
      </c>
      <c r="W4" s="101" t="s">
        <v>16</v>
      </c>
      <c r="X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</row>
    <row r="5" spans="1:36">
      <c r="A5" s="31"/>
      <c r="B5" s="100" t="s">
        <v>2</v>
      </c>
      <c r="C5" s="101" t="s">
        <v>16</v>
      </c>
      <c r="D5" s="33"/>
      <c r="E5" s="100" t="s">
        <v>2</v>
      </c>
      <c r="F5" s="101" t="s">
        <v>16</v>
      </c>
      <c r="G5" s="33"/>
      <c r="H5" s="100" t="s">
        <v>2</v>
      </c>
      <c r="I5" s="101" t="s">
        <v>16</v>
      </c>
      <c r="K5" s="100" t="s">
        <v>2</v>
      </c>
      <c r="L5" s="101" t="s">
        <v>16</v>
      </c>
      <c r="N5" s="100" t="s">
        <v>52</v>
      </c>
      <c r="O5" s="101" t="s">
        <v>16</v>
      </c>
      <c r="Q5" s="8"/>
      <c r="R5" s="100" t="s">
        <v>52</v>
      </c>
      <c r="S5" s="101" t="s">
        <v>16</v>
      </c>
      <c r="T5"/>
      <c r="V5" s="100" t="s">
        <v>52</v>
      </c>
      <c r="W5" s="101" t="s">
        <v>16</v>
      </c>
      <c r="Z5" s="8"/>
    </row>
    <row r="6" spans="1:36">
      <c r="A6" s="31"/>
      <c r="B6" s="100" t="s">
        <v>3</v>
      </c>
      <c r="C6" s="101" t="s">
        <v>109</v>
      </c>
      <c r="D6" s="33"/>
      <c r="E6" s="100" t="s">
        <v>3</v>
      </c>
      <c r="F6" s="101" t="s">
        <v>143</v>
      </c>
      <c r="G6" s="33"/>
      <c r="H6" s="100" t="s">
        <v>3</v>
      </c>
      <c r="I6" s="101" t="s">
        <v>112</v>
      </c>
      <c r="K6" s="100" t="s">
        <v>3</v>
      </c>
      <c r="L6" s="101" t="s">
        <v>109</v>
      </c>
      <c r="N6" s="100" t="s">
        <v>3</v>
      </c>
      <c r="O6" s="101" t="s">
        <v>13</v>
      </c>
      <c r="Q6" s="8"/>
      <c r="R6" s="100" t="s">
        <v>3</v>
      </c>
      <c r="S6" s="101" t="s">
        <v>14</v>
      </c>
      <c r="T6"/>
      <c r="V6" s="100" t="s">
        <v>3</v>
      </c>
      <c r="W6" s="101" t="s">
        <v>8</v>
      </c>
      <c r="Z6" s="8"/>
    </row>
    <row r="7" spans="1:36">
      <c r="A7" s="31"/>
      <c r="Q7" s="8"/>
      <c r="T7"/>
      <c r="Z7" s="8"/>
    </row>
    <row r="8" spans="1:36" ht="30">
      <c r="A8" s="24" t="s">
        <v>122</v>
      </c>
      <c r="B8" s="100" t="s">
        <v>2</v>
      </c>
      <c r="C8" t="s">
        <v>391</v>
      </c>
      <c r="E8" s="100" t="s">
        <v>2</v>
      </c>
      <c r="F8" s="32" t="s">
        <v>394</v>
      </c>
      <c r="H8" s="100" t="s">
        <v>2</v>
      </c>
      <c r="I8" s="32" t="s">
        <v>392</v>
      </c>
      <c r="J8" s="32"/>
      <c r="K8" s="100" t="s">
        <v>2</v>
      </c>
      <c r="L8" t="s">
        <v>391</v>
      </c>
      <c r="N8" s="100" t="s">
        <v>2</v>
      </c>
      <c r="O8" s="32" t="s">
        <v>391</v>
      </c>
      <c r="P8" s="32" t="s">
        <v>392</v>
      </c>
      <c r="Q8" s="8"/>
      <c r="R8" s="100" t="s">
        <v>2</v>
      </c>
      <c r="S8" s="32" t="s">
        <v>392</v>
      </c>
      <c r="T8" s="32" t="s">
        <v>425</v>
      </c>
      <c r="V8" s="100" t="s">
        <v>2</v>
      </c>
      <c r="W8" s="101" t="s">
        <v>395</v>
      </c>
      <c r="X8" s="32" t="s">
        <v>396</v>
      </c>
      <c r="Y8" s="32" t="s">
        <v>426</v>
      </c>
      <c r="Z8" s="8"/>
    </row>
    <row r="9" spans="1:36">
      <c r="A9" s="29">
        <f>INDEX('Node Information'!$I:I,MATCH(B9,'Node Information'!$A:$A,0))</f>
        <v>6.5428240740740704E-2</v>
      </c>
      <c r="B9" s="4" t="s">
        <v>49</v>
      </c>
      <c r="C9" s="6">
        <v>311.17886066436768</v>
      </c>
      <c r="D9" s="6"/>
      <c r="E9" s="4" t="s">
        <v>49</v>
      </c>
      <c r="F9" s="5">
        <v>531</v>
      </c>
      <c r="G9" s="6"/>
      <c r="H9" s="4" t="s">
        <v>49</v>
      </c>
      <c r="I9" s="6">
        <v>220.30964517593384</v>
      </c>
      <c r="J9" s="6"/>
      <c r="K9" s="4" t="s">
        <v>49</v>
      </c>
      <c r="L9" s="6">
        <v>1.97</v>
      </c>
      <c r="N9" s="4" t="s">
        <v>49</v>
      </c>
      <c r="O9" s="6">
        <v>0</v>
      </c>
      <c r="P9" s="6">
        <v>0</v>
      </c>
      <c r="Q9" s="48">
        <f>T9/IF(O9 = 0,1,O9)</f>
        <v>0</v>
      </c>
      <c r="R9" s="4" t="s">
        <v>49</v>
      </c>
      <c r="S9" s="6">
        <v>0</v>
      </c>
      <c r="T9" s="6">
        <v>0</v>
      </c>
      <c r="V9" s="4" t="s">
        <v>49</v>
      </c>
      <c r="W9" s="5">
        <v>0</v>
      </c>
      <c r="X9" s="5">
        <v>0</v>
      </c>
      <c r="Y9" s="5">
        <v>0</v>
      </c>
      <c r="Z9" s="48">
        <f>X9/IF(W9=0,1,W9)</f>
        <v>0</v>
      </c>
    </row>
    <row r="10" spans="1:36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J10" s="6"/>
      <c r="K10" s="4" t="s">
        <v>18</v>
      </c>
      <c r="L10" s="6">
        <v>1.97</v>
      </c>
      <c r="N10" s="4" t="s">
        <v>18</v>
      </c>
      <c r="O10" s="6">
        <v>0</v>
      </c>
      <c r="P10" s="6">
        <v>0</v>
      </c>
      <c r="Q10" s="8"/>
      <c r="R10" s="4" t="s">
        <v>18</v>
      </c>
      <c r="S10" s="6">
        <v>0</v>
      </c>
      <c r="T10" s="6">
        <v>0</v>
      </c>
      <c r="V10" s="4" t="s">
        <v>18</v>
      </c>
      <c r="W10" s="5">
        <v>0</v>
      </c>
      <c r="X10" s="5">
        <v>0</v>
      </c>
      <c r="Y10" s="5">
        <v>0</v>
      </c>
      <c r="Z10" s="8"/>
    </row>
  </sheetData>
  <mergeCells count="3">
    <mergeCell ref="B1:I1"/>
    <mergeCell ref="N1:Y1"/>
    <mergeCell ref="K1:L1"/>
  </mergeCell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9" sqref="A9"/>
    </sheetView>
  </sheetViews>
  <sheetFormatPr defaultRowHeight="15"/>
  <cols>
    <col min="1" max="1" width="15.85546875" customWidth="1"/>
    <col min="2" max="2" width="11.42578125" customWidth="1"/>
    <col min="3" max="3" width="37.5703125" customWidth="1"/>
    <col min="5" max="5" width="11.42578125" customWidth="1"/>
    <col min="6" max="6" width="18.7109375" customWidth="1"/>
    <col min="7" max="7" width="9.85546875" customWidth="1"/>
    <col min="8" max="8" width="11.42578125" customWidth="1"/>
    <col min="9" max="9" width="20.140625" customWidth="1"/>
  </cols>
  <sheetData>
    <row r="1" spans="1:28">
      <c r="A1" s="45"/>
      <c r="B1" s="123" t="s">
        <v>301</v>
      </c>
      <c r="C1" s="118"/>
      <c r="D1" s="118"/>
      <c r="E1" s="118"/>
      <c r="F1" s="118"/>
      <c r="G1" s="118"/>
      <c r="H1" s="118"/>
      <c r="I1" s="11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45"/>
      <c r="B2" s="59" t="s">
        <v>0</v>
      </c>
      <c r="C2" s="60" t="s">
        <v>16</v>
      </c>
      <c r="D2" s="33"/>
      <c r="E2" s="94" t="s">
        <v>0</v>
      </c>
      <c r="F2" s="95" t="s">
        <v>16</v>
      </c>
      <c r="G2" s="33"/>
      <c r="H2" s="59" t="s">
        <v>0</v>
      </c>
      <c r="I2" s="60" t="s">
        <v>16</v>
      </c>
    </row>
    <row r="3" spans="1:28">
      <c r="A3" s="45"/>
      <c r="B3" s="59" t="s">
        <v>3</v>
      </c>
      <c r="C3" s="60" t="s">
        <v>417</v>
      </c>
      <c r="D3" s="33"/>
      <c r="E3" s="94" t="s">
        <v>3</v>
      </c>
      <c r="F3" s="95" t="s">
        <v>145</v>
      </c>
      <c r="G3" s="33"/>
      <c r="H3" s="59" t="s">
        <v>3</v>
      </c>
      <c r="I3" s="60" t="s">
        <v>418</v>
      </c>
    </row>
    <row r="4" spans="1:28">
      <c r="A4" s="45"/>
    </row>
    <row r="5" spans="1:28">
      <c r="A5" s="46" t="s">
        <v>305</v>
      </c>
      <c r="B5" s="59" t="s">
        <v>296</v>
      </c>
      <c r="C5" t="s">
        <v>343</v>
      </c>
      <c r="E5" s="94" t="s">
        <v>296</v>
      </c>
      <c r="F5" t="s">
        <v>350</v>
      </c>
      <c r="H5" s="59" t="s">
        <v>296</v>
      </c>
      <c r="I5" t="s">
        <v>304</v>
      </c>
    </row>
    <row r="6" spans="1:28">
      <c r="A6" s="47" t="str">
        <f>INDEX('OS-Machine Info'!$X:X,MATCH(B6,'OS-Machine Info'!$A:$A,0))</f>
        <v>GC-CMS</v>
      </c>
      <c r="B6" s="4" t="s">
        <v>49</v>
      </c>
      <c r="C6" s="5">
        <v>396</v>
      </c>
      <c r="D6" s="5"/>
      <c r="E6" s="4" t="s">
        <v>49</v>
      </c>
      <c r="F6" s="95">
        <v>368</v>
      </c>
      <c r="H6" s="4" t="s">
        <v>49</v>
      </c>
      <c r="I6" s="5">
        <v>240</v>
      </c>
    </row>
    <row r="7" spans="1:28">
      <c r="B7" s="4" t="s">
        <v>18</v>
      </c>
      <c r="C7" s="5">
        <v>396</v>
      </c>
      <c r="D7" s="5"/>
      <c r="E7" s="4" t="s">
        <v>18</v>
      </c>
      <c r="F7" s="95">
        <v>368</v>
      </c>
      <c r="H7" s="4" t="s">
        <v>18</v>
      </c>
      <c r="I7" s="5">
        <v>240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I6" sqref="I6"/>
    </sheetView>
  </sheetViews>
  <sheetFormatPr defaultColWidth="9.140625" defaultRowHeight="15"/>
  <cols>
    <col min="1" max="1" width="15.85546875" style="51" customWidth="1"/>
    <col min="2" max="2" width="11.42578125" style="51" customWidth="1"/>
    <col min="3" max="3" width="19.85546875" style="51" customWidth="1"/>
    <col min="4" max="4" width="9.140625" style="51"/>
    <col min="5" max="5" width="11.42578125" style="51" customWidth="1"/>
    <col min="6" max="6" width="32.140625" style="51" customWidth="1"/>
    <col min="7" max="7" width="9.140625" style="51"/>
    <col min="8" max="8" width="11.42578125" style="51" customWidth="1"/>
    <col min="9" max="9" width="35.85546875" style="51" customWidth="1"/>
    <col min="10" max="16384" width="9.140625" style="51"/>
  </cols>
  <sheetData>
    <row r="1" spans="1:28">
      <c r="A1" s="45"/>
      <c r="B1" s="123" t="s">
        <v>301</v>
      </c>
      <c r="C1" s="118"/>
      <c r="D1" s="118"/>
      <c r="E1" s="118"/>
      <c r="F1" s="118"/>
      <c r="G1" s="118"/>
      <c r="H1" s="118"/>
      <c r="I1" s="118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1:28">
      <c r="A2" s="45"/>
      <c r="B2" s="94" t="s">
        <v>0</v>
      </c>
      <c r="C2" s="95" t="s">
        <v>16</v>
      </c>
      <c r="D2" s="33"/>
      <c r="E2" s="94" t="s">
        <v>0</v>
      </c>
      <c r="F2" s="95" t="s">
        <v>16</v>
      </c>
      <c r="G2" s="33"/>
      <c r="H2" s="94" t="s">
        <v>0</v>
      </c>
      <c r="I2" s="95" t="s">
        <v>16</v>
      </c>
    </row>
    <row r="3" spans="1:28">
      <c r="A3" s="45"/>
      <c r="B3" s="94" t="s">
        <v>3</v>
      </c>
      <c r="C3" s="95" t="s">
        <v>356</v>
      </c>
      <c r="D3" s="33"/>
      <c r="E3" s="94" t="s">
        <v>3</v>
      </c>
      <c r="F3" s="95" t="s">
        <v>441</v>
      </c>
      <c r="G3" s="33"/>
      <c r="H3" s="94" t="s">
        <v>3</v>
      </c>
      <c r="I3" s="95" t="s">
        <v>444</v>
      </c>
    </row>
    <row r="4" spans="1:28">
      <c r="A4" s="45"/>
      <c r="B4" s="60"/>
      <c r="C4" s="60"/>
      <c r="E4" s="91"/>
      <c r="F4" s="91"/>
      <c r="H4" s="95"/>
      <c r="I4" s="95"/>
    </row>
    <row r="5" spans="1:28">
      <c r="A5" s="46" t="s">
        <v>305</v>
      </c>
      <c r="B5" s="94" t="s">
        <v>296</v>
      </c>
      <c r="C5" t="s">
        <v>357</v>
      </c>
      <c r="E5" s="94" t="s">
        <v>296</v>
      </c>
      <c r="F5" t="s">
        <v>357</v>
      </c>
      <c r="H5" s="94" t="s">
        <v>296</v>
      </c>
      <c r="I5" t="s">
        <v>357</v>
      </c>
    </row>
    <row r="6" spans="1:28">
      <c r="A6" s="47" t="str">
        <f>INDEX('OS-Machine Info'!$X:X,MATCH(B6,'OS-Machine Info'!$A:$A,0))</f>
        <v>GC-CMS</v>
      </c>
      <c r="B6" s="4" t="s">
        <v>49</v>
      </c>
      <c r="C6" s="95">
        <v>2</v>
      </c>
      <c r="D6" s="5"/>
      <c r="E6" s="4" t="s">
        <v>49</v>
      </c>
      <c r="F6" s="95">
        <v>1</v>
      </c>
      <c r="G6" s="5"/>
      <c r="H6" s="4" t="s">
        <v>49</v>
      </c>
      <c r="I6" s="95">
        <v>1</v>
      </c>
    </row>
    <row r="7" spans="1:28">
      <c r="B7" s="4" t="s">
        <v>18</v>
      </c>
      <c r="C7" s="95">
        <v>2</v>
      </c>
      <c r="D7" s="5"/>
      <c r="E7" s="4" t="s">
        <v>18</v>
      </c>
      <c r="F7" s="95">
        <v>1</v>
      </c>
      <c r="G7" s="5"/>
      <c r="H7" s="4" t="s">
        <v>18</v>
      </c>
      <c r="I7" s="95">
        <v>1</v>
      </c>
    </row>
    <row r="8" spans="1:28">
      <c r="E8"/>
      <c r="F8"/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Q7" sqref="Q7"/>
    </sheetView>
  </sheetViews>
  <sheetFormatPr defaultRowHeight="15"/>
  <cols>
    <col min="1" max="1" width="10.7109375" customWidth="1"/>
    <col min="2" max="2" width="32.85546875" customWidth="1"/>
    <col min="3" max="3" width="11.42578125" customWidth="1"/>
    <col min="4" max="4" width="25.28515625" customWidth="1"/>
    <col min="6" max="6" width="11.42578125" customWidth="1"/>
    <col min="7" max="7" width="43.7109375" customWidth="1"/>
    <col min="9" max="9" width="11.42578125" customWidth="1"/>
    <col min="10" max="10" width="43.42578125" customWidth="1"/>
    <col min="12" max="12" width="11.42578125" customWidth="1"/>
    <col min="13" max="13" width="23.7109375" customWidth="1"/>
    <col min="15" max="15" width="11.42578125" customWidth="1"/>
    <col min="16" max="16" width="31.5703125" customWidth="1"/>
    <col min="17" max="17" width="24.28515625" customWidth="1"/>
    <col min="19" max="19" width="13.140625" customWidth="1"/>
    <col min="20" max="20" width="27.5703125" customWidth="1"/>
  </cols>
  <sheetData>
    <row r="1" spans="1:21" s="31" customFormat="1">
      <c r="C1" s="123" t="s">
        <v>301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</row>
    <row r="2" spans="1:21">
      <c r="A2" s="30"/>
      <c r="B2" s="30"/>
      <c r="C2" s="100" t="s">
        <v>0</v>
      </c>
      <c r="D2" s="101" t="s">
        <v>16</v>
      </c>
      <c r="F2" s="100" t="s">
        <v>0</v>
      </c>
      <c r="G2" s="101" t="s">
        <v>16</v>
      </c>
      <c r="I2" s="100" t="s">
        <v>0</v>
      </c>
      <c r="J2" s="101" t="s">
        <v>16</v>
      </c>
      <c r="L2" s="100" t="s">
        <v>0</v>
      </c>
      <c r="M2" s="101" t="s">
        <v>16</v>
      </c>
      <c r="O2" s="100" t="s">
        <v>0</v>
      </c>
      <c r="P2" s="101" t="s">
        <v>16</v>
      </c>
      <c r="Q2" s="33"/>
      <c r="R2" s="33"/>
      <c r="S2" s="100" t="s">
        <v>0</v>
      </c>
      <c r="T2" s="101" t="s">
        <v>16</v>
      </c>
      <c r="U2" s="33"/>
    </row>
    <row r="3" spans="1:21">
      <c r="A3" s="30"/>
      <c r="B3" s="30"/>
      <c r="C3" s="100" t="s">
        <v>1</v>
      </c>
      <c r="D3" s="101" t="s">
        <v>16</v>
      </c>
      <c r="F3" s="100" t="s">
        <v>1</v>
      </c>
      <c r="G3" s="101" t="s">
        <v>16</v>
      </c>
      <c r="I3" s="100" t="s">
        <v>1</v>
      </c>
      <c r="J3" s="101" t="s">
        <v>16</v>
      </c>
      <c r="L3" s="100" t="s">
        <v>1</v>
      </c>
      <c r="M3" s="101" t="s">
        <v>16</v>
      </c>
      <c r="O3" s="100" t="s">
        <v>1</v>
      </c>
      <c r="P3" s="101" t="s">
        <v>16</v>
      </c>
      <c r="Q3" s="33"/>
      <c r="R3" s="33"/>
      <c r="S3" s="100" t="s">
        <v>1</v>
      </c>
      <c r="T3" s="101" t="s">
        <v>16</v>
      </c>
      <c r="U3" s="33"/>
    </row>
    <row r="4" spans="1:21">
      <c r="A4" s="30"/>
      <c r="B4" s="30"/>
      <c r="C4" s="100" t="s">
        <v>3</v>
      </c>
      <c r="D4" s="101" t="s">
        <v>142</v>
      </c>
      <c r="F4" s="100" t="s">
        <v>3</v>
      </c>
      <c r="G4" s="101" t="s">
        <v>151</v>
      </c>
      <c r="I4" s="100" t="s">
        <v>3</v>
      </c>
      <c r="J4" s="101" t="s">
        <v>153</v>
      </c>
      <c r="L4" s="100" t="s">
        <v>3</v>
      </c>
      <c r="M4" s="101" t="s">
        <v>154</v>
      </c>
      <c r="O4" s="100" t="s">
        <v>3</v>
      </c>
      <c r="P4" s="101" t="s">
        <v>419</v>
      </c>
      <c r="S4" s="100" t="s">
        <v>3</v>
      </c>
      <c r="T4" s="101" t="s">
        <v>420</v>
      </c>
    </row>
    <row r="5" spans="1:21">
      <c r="A5" s="30"/>
      <c r="B5" s="30"/>
    </row>
    <row r="6" spans="1:21">
      <c r="A6" s="24" t="s">
        <v>335</v>
      </c>
      <c r="B6" s="24" t="s">
        <v>94</v>
      </c>
      <c r="C6" s="100" t="s">
        <v>2</v>
      </c>
      <c r="D6" t="s">
        <v>295</v>
      </c>
      <c r="F6" s="100" t="s">
        <v>2</v>
      </c>
      <c r="G6" t="s">
        <v>306</v>
      </c>
      <c r="I6" s="100" t="s">
        <v>2</v>
      </c>
      <c r="J6" t="s">
        <v>307</v>
      </c>
      <c r="L6" s="100" t="s">
        <v>2</v>
      </c>
      <c r="M6" t="s">
        <v>308</v>
      </c>
      <c r="O6" s="100" t="s">
        <v>2</v>
      </c>
      <c r="P6" s="101" t="s">
        <v>346</v>
      </c>
      <c r="Q6" s="101" t="s">
        <v>421</v>
      </c>
      <c r="S6" s="100" t="s">
        <v>17</v>
      </c>
      <c r="T6" t="s">
        <v>304</v>
      </c>
    </row>
    <row r="7" spans="1:21">
      <c r="A7" s="23" t="str">
        <f>INDEX('DDL Tables'!$B:$B,MATCH(C7,'DDL Tables'!$C:$C,0))</f>
        <v>TestKS</v>
      </c>
      <c r="B7" s="23" t="str">
        <f>INDEX('DDL Tables'!$F:$F,MATCH(C7,'DDL Tables'!$C:$C,0))</f>
        <v>SizeTieredCompactionStrategy</v>
      </c>
      <c r="C7" s="4" t="s">
        <v>50</v>
      </c>
      <c r="D7" s="5">
        <v>107</v>
      </c>
      <c r="F7" s="4" t="s">
        <v>50</v>
      </c>
      <c r="G7" s="6">
        <v>4.5546290000000003</v>
      </c>
      <c r="I7" s="4" t="s">
        <v>50</v>
      </c>
      <c r="J7" s="6">
        <v>0.191833</v>
      </c>
      <c r="L7" s="4" t="s">
        <v>50</v>
      </c>
      <c r="M7" s="6">
        <v>2.0372103500000001</v>
      </c>
      <c r="O7" s="4" t="s">
        <v>50</v>
      </c>
      <c r="P7" s="5">
        <v>21671</v>
      </c>
      <c r="Q7" s="5">
        <v>0</v>
      </c>
      <c r="S7" s="4" t="s">
        <v>50</v>
      </c>
      <c r="T7" s="5">
        <v>14414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21671</v>
      </c>
      <c r="Q8" s="5">
        <v>0</v>
      </c>
      <c r="S8" s="4" t="s">
        <v>18</v>
      </c>
      <c r="T8" s="5">
        <v>14414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11" sqref="A11"/>
    </sheetView>
  </sheetViews>
  <sheetFormatPr defaultRowHeight="15"/>
  <cols>
    <col min="1" max="1" width="10.7109375" customWidth="1"/>
    <col min="2" max="2" width="11.42578125" customWidth="1"/>
    <col min="3" max="3" width="25.28515625" customWidth="1"/>
    <col min="5" max="5" width="11.42578125" customWidth="1"/>
    <col min="6" max="6" width="43.7109375" customWidth="1"/>
    <col min="8" max="8" width="11.42578125" customWidth="1"/>
    <col min="9" max="9" width="43.42578125" customWidth="1"/>
    <col min="11" max="11" width="11.42578125" customWidth="1"/>
    <col min="12" max="12" width="23.7109375" customWidth="1"/>
    <col min="14" max="14" width="11.42578125" customWidth="1"/>
    <col min="15" max="15" width="31.5703125" customWidth="1"/>
    <col min="16" max="16" width="24.5703125" customWidth="1"/>
    <col min="18" max="18" width="13.140625" customWidth="1"/>
    <col min="19" max="19" width="27.5703125" customWidth="1"/>
  </cols>
  <sheetData>
    <row r="1" spans="1:20">
      <c r="A1" s="31"/>
      <c r="B1" s="123" t="s">
        <v>301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0" s="31" customFormat="1">
      <c r="B2" s="100" t="s">
        <v>0</v>
      </c>
      <c r="C2" s="101" t="s">
        <v>16</v>
      </c>
      <c r="E2" s="100" t="s">
        <v>0</v>
      </c>
      <c r="F2" s="101" t="s">
        <v>16</v>
      </c>
      <c r="H2" s="100" t="s">
        <v>0</v>
      </c>
      <c r="I2" s="101" t="s">
        <v>16</v>
      </c>
      <c r="K2" s="100" t="s">
        <v>0</v>
      </c>
      <c r="L2" s="101" t="s">
        <v>16</v>
      </c>
      <c r="N2" s="100" t="s">
        <v>0</v>
      </c>
      <c r="O2" s="101" t="s">
        <v>16</v>
      </c>
      <c r="R2" s="100" t="s">
        <v>0</v>
      </c>
      <c r="S2" s="101" t="s">
        <v>16</v>
      </c>
    </row>
    <row r="3" spans="1:20">
      <c r="A3" s="30"/>
      <c r="B3" s="100" t="s">
        <v>1</v>
      </c>
      <c r="C3" s="101" t="s">
        <v>16</v>
      </c>
      <c r="E3" s="100" t="s">
        <v>1</v>
      </c>
      <c r="F3" s="101" t="s">
        <v>16</v>
      </c>
      <c r="H3" s="100" t="s">
        <v>1</v>
      </c>
      <c r="I3" s="101" t="s">
        <v>16</v>
      </c>
      <c r="K3" s="100" t="s">
        <v>1</v>
      </c>
      <c r="L3" s="101" t="s">
        <v>16</v>
      </c>
      <c r="N3" s="100" t="s">
        <v>1</v>
      </c>
      <c r="O3" s="101" t="s">
        <v>16</v>
      </c>
      <c r="P3" s="33"/>
      <c r="Q3" s="33"/>
      <c r="R3" s="100" t="s">
        <v>1</v>
      </c>
      <c r="S3" s="101" t="s">
        <v>16</v>
      </c>
      <c r="T3" s="33"/>
    </row>
    <row r="4" spans="1:20">
      <c r="A4" s="30"/>
      <c r="B4" s="100" t="s">
        <v>2</v>
      </c>
      <c r="C4" s="101" t="s">
        <v>16</v>
      </c>
      <c r="E4" s="100" t="s">
        <v>2</v>
      </c>
      <c r="F4" s="101" t="s">
        <v>16</v>
      </c>
      <c r="H4" s="100" t="s">
        <v>2</v>
      </c>
      <c r="I4" s="101" t="s">
        <v>16</v>
      </c>
      <c r="K4" s="100" t="s">
        <v>2</v>
      </c>
      <c r="L4" s="101" t="s">
        <v>16</v>
      </c>
      <c r="N4" s="100" t="s">
        <v>2</v>
      </c>
      <c r="O4" s="101" t="s">
        <v>16</v>
      </c>
      <c r="P4" s="33"/>
      <c r="Q4" s="33"/>
      <c r="R4" s="100" t="s">
        <v>2</v>
      </c>
      <c r="S4" s="101" t="s">
        <v>16</v>
      </c>
      <c r="T4" s="33"/>
    </row>
    <row r="5" spans="1:20">
      <c r="A5" s="30"/>
      <c r="B5" s="100" t="s">
        <v>3</v>
      </c>
      <c r="C5" s="101" t="s">
        <v>142</v>
      </c>
      <c r="E5" s="100" t="s">
        <v>3</v>
      </c>
      <c r="F5" s="101" t="s">
        <v>151</v>
      </c>
      <c r="H5" s="100" t="s">
        <v>3</v>
      </c>
      <c r="I5" s="101" t="s">
        <v>153</v>
      </c>
      <c r="K5" s="100" t="s">
        <v>3</v>
      </c>
      <c r="L5" s="101" t="s">
        <v>154</v>
      </c>
      <c r="N5" s="100" t="s">
        <v>3</v>
      </c>
      <c r="O5" s="101" t="s">
        <v>419</v>
      </c>
      <c r="R5" s="100" t="s">
        <v>3</v>
      </c>
      <c r="S5" s="101" t="s">
        <v>420</v>
      </c>
    </row>
    <row r="6" spans="1:20">
      <c r="A6" s="30"/>
    </row>
    <row r="7" spans="1:20">
      <c r="A7" s="24" t="s">
        <v>122</v>
      </c>
      <c r="B7" s="100" t="s">
        <v>2</v>
      </c>
      <c r="C7" t="s">
        <v>295</v>
      </c>
      <c r="E7" s="100" t="s">
        <v>2</v>
      </c>
      <c r="F7" t="s">
        <v>306</v>
      </c>
      <c r="H7" s="100" t="s">
        <v>2</v>
      </c>
      <c r="I7" t="s">
        <v>307</v>
      </c>
      <c r="K7" s="100" t="s">
        <v>2</v>
      </c>
      <c r="L7" t="s">
        <v>308</v>
      </c>
      <c r="N7" s="100" t="s">
        <v>2</v>
      </c>
      <c r="O7" s="101" t="s">
        <v>346</v>
      </c>
      <c r="P7" s="101" t="s">
        <v>427</v>
      </c>
      <c r="R7" s="100" t="s">
        <v>17</v>
      </c>
      <c r="S7" t="s">
        <v>304</v>
      </c>
    </row>
    <row r="8" spans="1:20">
      <c r="A8" s="50">
        <f>INDEX('Node Information'!I:$I,MATCH(B8,'Node Information'!$A:$A,0))</f>
        <v>6.5428240740740704E-2</v>
      </c>
      <c r="B8" s="4" t="s">
        <v>49</v>
      </c>
      <c r="C8" s="5">
        <v>107</v>
      </c>
      <c r="E8" s="4" t="s">
        <v>49</v>
      </c>
      <c r="F8" s="6">
        <v>4.5546290000000003</v>
      </c>
      <c r="H8" s="4" t="s">
        <v>49</v>
      </c>
      <c r="I8" s="6">
        <v>0.191833</v>
      </c>
      <c r="K8" s="4" t="s">
        <v>49</v>
      </c>
      <c r="L8" s="6">
        <v>2.0372103500000001</v>
      </c>
      <c r="N8" s="4" t="s">
        <v>49</v>
      </c>
      <c r="O8" s="5">
        <v>21671</v>
      </c>
      <c r="P8" s="5">
        <v>0</v>
      </c>
      <c r="R8" s="4" t="s">
        <v>49</v>
      </c>
      <c r="S8" s="5">
        <v>14414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21671</v>
      </c>
      <c r="P9" s="5">
        <v>0</v>
      </c>
      <c r="R9" s="4" t="s">
        <v>18</v>
      </c>
      <c r="S9" s="5">
        <v>14414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"/>
    </sheetView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5"/>
      <c r="B1" s="117" t="s">
        <v>333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>
      <c r="A2" s="45"/>
      <c r="B2" s="53" t="s">
        <v>0</v>
      </c>
      <c r="C2" s="54" t="s">
        <v>16</v>
      </c>
      <c r="E2" s="53" t="s">
        <v>0</v>
      </c>
      <c r="F2" s="54" t="s">
        <v>16</v>
      </c>
      <c r="H2" s="53" t="s">
        <v>0</v>
      </c>
      <c r="I2" s="54" t="s">
        <v>16</v>
      </c>
      <c r="K2" s="53" t="s">
        <v>0</v>
      </c>
      <c r="L2" s="54" t="s">
        <v>16</v>
      </c>
      <c r="N2" s="53" t="s">
        <v>0</v>
      </c>
      <c r="O2" s="54" t="s">
        <v>16</v>
      </c>
      <c r="Q2" s="53" t="s">
        <v>0</v>
      </c>
      <c r="R2" s="54" t="s">
        <v>16</v>
      </c>
    </row>
    <row r="3" spans="1:18">
      <c r="A3" s="45"/>
      <c r="B3" s="53" t="s">
        <v>3</v>
      </c>
      <c r="C3" s="54" t="s">
        <v>311</v>
      </c>
      <c r="E3" s="53" t="s">
        <v>3</v>
      </c>
      <c r="F3" s="54" t="s">
        <v>87</v>
      </c>
      <c r="H3" s="53" t="s">
        <v>3</v>
      </c>
      <c r="I3" s="54" t="s">
        <v>79</v>
      </c>
      <c r="K3" s="53" t="s">
        <v>3</v>
      </c>
      <c r="L3" s="54" t="s">
        <v>80</v>
      </c>
      <c r="N3" s="53" t="s">
        <v>3</v>
      </c>
      <c r="O3" s="54" t="s">
        <v>86</v>
      </c>
      <c r="Q3" s="53" t="s">
        <v>3</v>
      </c>
      <c r="R3" s="54" t="s">
        <v>85</v>
      </c>
    </row>
    <row r="4" spans="1:18">
      <c r="A4" s="45"/>
    </row>
    <row r="5" spans="1:18">
      <c r="A5" s="24" t="s">
        <v>122</v>
      </c>
      <c r="B5" s="53" t="s">
        <v>296</v>
      </c>
      <c r="C5" t="s">
        <v>327</v>
      </c>
      <c r="E5" s="53" t="s">
        <v>296</v>
      </c>
      <c r="F5" t="s">
        <v>328</v>
      </c>
      <c r="H5" s="53" t="s">
        <v>296</v>
      </c>
      <c r="I5" t="s">
        <v>329</v>
      </c>
      <c r="K5" s="53" t="s">
        <v>296</v>
      </c>
      <c r="L5" t="s">
        <v>330</v>
      </c>
      <c r="N5" s="53" t="s">
        <v>296</v>
      </c>
      <c r="O5" t="s">
        <v>332</v>
      </c>
      <c r="Q5" s="53" t="s">
        <v>296</v>
      </c>
      <c r="R5" t="s">
        <v>331</v>
      </c>
    </row>
    <row r="6" spans="1:18">
      <c r="A6" s="29">
        <f>INDEX('Node Information'!I:$I,MATCH(B6,'Node Information'!$A:$A,0))</f>
        <v>6.5428240740740704E-2</v>
      </c>
      <c r="B6" s="4" t="s">
        <v>49</v>
      </c>
      <c r="C6" s="5">
        <v>4670</v>
      </c>
      <c r="D6" s="5"/>
      <c r="E6" s="4" t="s">
        <v>49</v>
      </c>
      <c r="F6" s="5">
        <v>0</v>
      </c>
      <c r="H6" s="4" t="s">
        <v>49</v>
      </c>
      <c r="I6" s="5">
        <v>0</v>
      </c>
      <c r="K6" s="4" t="s">
        <v>49</v>
      </c>
      <c r="L6" s="5">
        <v>0</v>
      </c>
      <c r="N6" s="4" t="s">
        <v>49</v>
      </c>
      <c r="O6" s="5">
        <v>0</v>
      </c>
      <c r="Q6" s="4" t="s">
        <v>49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/>
  <cols>
    <col min="1" max="1" width="11" customWidth="1"/>
    <col min="2" max="2" width="13.140625" bestFit="1" customWidth="1"/>
    <col min="3" max="3" width="19.28515625" bestFit="1" customWidth="1"/>
    <col min="4" max="4" width="12.85546875" bestFit="1" customWidth="1"/>
    <col min="5" max="5" width="9.140625" style="8"/>
    <col min="6" max="6" width="9.85546875" style="6" customWidth="1"/>
    <col min="7" max="7" width="11.28515625" style="6" customWidth="1"/>
    <col min="9" max="9" width="13.140625" bestFit="1" customWidth="1"/>
    <col min="10" max="10" width="19.28515625" bestFit="1" customWidth="1"/>
    <col min="11" max="11" width="14.85546875" bestFit="1" customWidth="1"/>
    <col min="12" max="12" width="12.42578125" style="6" customWidth="1"/>
    <col min="13" max="13" width="11.28515625" style="6" customWidth="1"/>
  </cols>
  <sheetData>
    <row r="1" spans="1:13">
      <c r="A1" s="45"/>
      <c r="B1" s="100" t="s">
        <v>0</v>
      </c>
      <c r="C1" s="101" t="s">
        <v>16</v>
      </c>
      <c r="D1" s="54"/>
      <c r="E1" s="35"/>
      <c r="F1" s="35"/>
      <c r="G1" s="35"/>
      <c r="I1" s="100" t="s">
        <v>0</v>
      </c>
      <c r="J1" s="101" t="s">
        <v>16</v>
      </c>
      <c r="L1" s="35"/>
      <c r="M1" s="35"/>
    </row>
    <row r="2" spans="1:13">
      <c r="A2" s="45"/>
      <c r="B2" s="100" t="s">
        <v>52</v>
      </c>
      <c r="C2" s="101" t="s">
        <v>16</v>
      </c>
      <c r="E2" s="35"/>
      <c r="F2" s="35"/>
      <c r="G2" s="35"/>
      <c r="I2" s="100" t="s">
        <v>1</v>
      </c>
      <c r="J2" s="101" t="s">
        <v>16</v>
      </c>
      <c r="L2" s="35"/>
      <c r="M2" s="35"/>
    </row>
    <row r="3" spans="1:13">
      <c r="A3" s="45"/>
      <c r="B3" s="100" t="s">
        <v>1</v>
      </c>
      <c r="C3" s="101" t="s">
        <v>16</v>
      </c>
      <c r="E3" s="35"/>
      <c r="F3" s="35"/>
      <c r="G3" s="35"/>
      <c r="I3" s="100" t="s">
        <v>3</v>
      </c>
      <c r="J3" s="101" t="s">
        <v>7</v>
      </c>
      <c r="L3" s="35"/>
      <c r="M3" s="35"/>
    </row>
    <row r="4" spans="1:13">
      <c r="A4" s="45"/>
      <c r="B4" s="100" t="s">
        <v>3</v>
      </c>
      <c r="C4" s="101" t="s">
        <v>7</v>
      </c>
      <c r="E4" s="35"/>
      <c r="F4" s="35"/>
      <c r="G4" s="35"/>
      <c r="I4" s="100" t="s">
        <v>2</v>
      </c>
      <c r="J4" s="101" t="s">
        <v>16</v>
      </c>
      <c r="L4" s="35"/>
      <c r="M4" s="35"/>
    </row>
    <row r="5" spans="1:13">
      <c r="L5" s="35"/>
      <c r="M5" s="35"/>
    </row>
    <row r="6" spans="1:13" ht="60">
      <c r="A6" s="24" t="s">
        <v>335</v>
      </c>
      <c r="B6" s="100" t="s">
        <v>17</v>
      </c>
      <c r="C6" s="32" t="s">
        <v>21</v>
      </c>
      <c r="D6" s="32" t="s">
        <v>19</v>
      </c>
      <c r="F6" s="36" t="s">
        <v>148</v>
      </c>
      <c r="G6" s="36" t="s">
        <v>149</v>
      </c>
      <c r="I6" s="100" t="s">
        <v>17</v>
      </c>
      <c r="J6" s="32" t="s">
        <v>21</v>
      </c>
      <c r="K6" s="32" t="s">
        <v>19</v>
      </c>
      <c r="L6" s="36" t="s">
        <v>148</v>
      </c>
      <c r="M6" s="36" t="s">
        <v>149</v>
      </c>
    </row>
    <row r="7" spans="1:13">
      <c r="A7" s="29" t="str">
        <f>INDEX('DDL Tables'!$B:$B,MATCH(B7,'DDL Tables'!$C:$C,0))</f>
        <v>TestKS</v>
      </c>
      <c r="B7" s="4" t="s">
        <v>50</v>
      </c>
      <c r="C7" s="6">
        <v>0</v>
      </c>
      <c r="D7" s="6">
        <v>0</v>
      </c>
      <c r="E7" s="8">
        <f>D7/IF(C7=0,1,C7)</f>
        <v>0</v>
      </c>
      <c r="F7" s="6">
        <f>C7 / 1024</f>
        <v>0</v>
      </c>
      <c r="G7" s="6">
        <f>F7/1024</f>
        <v>0</v>
      </c>
      <c r="I7" s="4" t="s">
        <v>49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2" max="2" width="11.42578125" customWidth="1"/>
    <col min="3" max="3" width="23.28515625" customWidth="1"/>
    <col min="5" max="5" width="11.42578125" customWidth="1"/>
    <col min="6" max="6" width="21.5703125" customWidth="1"/>
    <col min="8" max="8" width="11.42578125" customWidth="1"/>
    <col min="9" max="9" width="22" customWidth="1"/>
  </cols>
  <sheetData>
    <row r="1" spans="1:9">
      <c r="A1" s="30"/>
      <c r="B1" s="128" t="s">
        <v>147</v>
      </c>
      <c r="C1" s="124"/>
      <c r="D1" s="124"/>
      <c r="E1" s="124"/>
      <c r="F1" s="124"/>
      <c r="G1" s="124"/>
      <c r="H1" s="124"/>
      <c r="I1" s="129"/>
    </row>
    <row r="2" spans="1:9">
      <c r="A2" s="30"/>
      <c r="B2" s="62"/>
      <c r="C2" s="61"/>
      <c r="D2" s="61"/>
      <c r="E2" s="61"/>
      <c r="F2" s="61"/>
      <c r="G2" s="61"/>
      <c r="H2" s="61"/>
      <c r="I2" s="63"/>
    </row>
    <row r="3" spans="1:9">
      <c r="A3" s="30"/>
      <c r="B3" s="100" t="s">
        <v>0</v>
      </c>
      <c r="C3" s="101" t="s">
        <v>16</v>
      </c>
      <c r="D3" s="33"/>
      <c r="E3" s="100" t="s">
        <v>0</v>
      </c>
      <c r="F3" s="101" t="s">
        <v>16</v>
      </c>
      <c r="G3" s="33"/>
      <c r="H3" s="100" t="s">
        <v>0</v>
      </c>
      <c r="I3" s="101" t="s">
        <v>16</v>
      </c>
    </row>
    <row r="4" spans="1:9">
      <c r="A4" s="30"/>
      <c r="B4" s="100" t="s">
        <v>1</v>
      </c>
      <c r="C4" s="101" t="s">
        <v>16</v>
      </c>
      <c r="D4" s="33"/>
      <c r="E4" s="100" t="s">
        <v>1</v>
      </c>
      <c r="F4" s="101" t="s">
        <v>16</v>
      </c>
      <c r="G4" s="33"/>
      <c r="H4" s="100" t="s">
        <v>1</v>
      </c>
      <c r="I4" s="101" t="s">
        <v>16</v>
      </c>
    </row>
    <row r="5" spans="1:9">
      <c r="A5" s="30"/>
      <c r="B5" s="100" t="s">
        <v>3</v>
      </c>
      <c r="C5" s="101" t="s">
        <v>378</v>
      </c>
      <c r="D5" s="33"/>
      <c r="E5" s="100" t="s">
        <v>3</v>
      </c>
      <c r="F5" s="101" t="s">
        <v>375</v>
      </c>
      <c r="G5" s="33"/>
      <c r="H5" s="100" t="s">
        <v>3</v>
      </c>
      <c r="I5" s="101" t="s">
        <v>377</v>
      </c>
    </row>
    <row r="6" spans="1:9">
      <c r="A6" s="30"/>
      <c r="B6" s="60"/>
      <c r="C6" s="60"/>
      <c r="D6" s="60"/>
      <c r="E6" s="60"/>
      <c r="F6" s="60"/>
      <c r="G6" s="60"/>
      <c r="H6" s="60"/>
      <c r="I6" s="60"/>
    </row>
    <row r="7" spans="1:9" ht="30">
      <c r="A7" s="24" t="s">
        <v>335</v>
      </c>
      <c r="B7" s="100" t="s">
        <v>2</v>
      </c>
      <c r="C7" t="s">
        <v>295</v>
      </c>
      <c r="D7" s="60"/>
      <c r="E7" s="100" t="s">
        <v>2</v>
      </c>
      <c r="F7" s="32" t="s">
        <v>379</v>
      </c>
      <c r="G7" s="60"/>
      <c r="H7" s="100" t="s">
        <v>2</v>
      </c>
      <c r="I7" s="32" t="s">
        <v>380</v>
      </c>
    </row>
    <row r="8" spans="1:9">
      <c r="A8" s="23" t="str">
        <f>INDEX('DDL Tables'!$B:$B,MATCH(B8,'DDL Tables'!$C:$C,0))</f>
        <v>TestKS</v>
      </c>
      <c r="B8" s="4" t="s">
        <v>50</v>
      </c>
      <c r="C8" s="101">
        <v>4</v>
      </c>
      <c r="D8" s="6"/>
      <c r="E8" s="4" t="s">
        <v>50</v>
      </c>
      <c r="F8" s="5">
        <v>2100</v>
      </c>
      <c r="G8" s="6"/>
      <c r="H8" s="4" t="s">
        <v>50</v>
      </c>
      <c r="I8" s="5">
        <v>1200</v>
      </c>
    </row>
    <row r="9" spans="1:9">
      <c r="A9" s="60"/>
      <c r="B9" s="4" t="s">
        <v>18</v>
      </c>
      <c r="C9" s="101">
        <v>4</v>
      </c>
      <c r="D9" s="6"/>
      <c r="E9" s="4" t="s">
        <v>18</v>
      </c>
      <c r="F9" s="5">
        <v>2100</v>
      </c>
      <c r="G9" s="6"/>
      <c r="H9" s="4" t="s">
        <v>18</v>
      </c>
      <c r="I9" s="5">
        <v>1200</v>
      </c>
    </row>
  </sheetData>
  <mergeCells count="1">
    <mergeCell ref="B1:I1"/>
  </mergeCells>
  <pageMargins left="0.7" right="0.7" top="0.75" bottom="0.75" header="0.3" footer="0.3"/>
  <pageSetup orientation="portrait" horizontalDpi="0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F8" sqref="F8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customWidth="1"/>
    <col min="5" max="5" width="8.28515625" customWidth="1"/>
    <col min="6" max="6" width="11.28515625" bestFit="1" customWidth="1"/>
    <col min="7" max="7" width="8.85546875" style="67" customWidth="1"/>
    <col min="8" max="8" width="8.28515625" customWidth="1"/>
    <col min="9" max="9" width="11.28515625" customWidth="1"/>
    <col min="10" max="10" width="8.85546875" style="67" customWidth="1"/>
    <col min="11" max="11" width="8.28515625" customWidth="1"/>
    <col min="12" max="12" width="11.28515625" customWidth="1"/>
    <col min="13" max="13" width="8.85546875" style="67" customWidth="1"/>
    <col min="14" max="14" width="8.28515625" customWidth="1"/>
    <col min="15" max="15" width="11.28515625" customWidth="1"/>
    <col min="16" max="16" width="8.85546875" style="67" customWidth="1"/>
    <col min="17" max="17" width="8.28515625" customWidth="1"/>
    <col min="18" max="18" width="11.28515625" customWidth="1"/>
    <col min="19" max="19" width="17.42578125" style="67" bestFit="1" customWidth="1"/>
    <col min="20" max="20" width="8.5703125" customWidth="1"/>
    <col min="21" max="21" width="11.5703125" customWidth="1"/>
    <col min="22" max="22" width="9.140625" style="30"/>
    <col min="23" max="23" width="13.140625" style="75" customWidth="1"/>
    <col min="24" max="24" width="25.85546875" customWidth="1"/>
    <col min="25" max="25" width="8.28515625" customWidth="1"/>
    <col min="26" max="26" width="11.28515625" bestFit="1" customWidth="1"/>
    <col min="27" max="27" width="8.85546875" style="67" customWidth="1"/>
    <col min="28" max="28" width="8.28515625" customWidth="1"/>
    <col min="29" max="29" width="11.28515625" bestFit="1" customWidth="1"/>
    <col min="30" max="30" width="8.85546875" style="67" customWidth="1"/>
    <col min="31" max="31" width="8.28515625" customWidth="1"/>
    <col min="32" max="32" width="11.28515625" bestFit="1" customWidth="1"/>
    <col min="33" max="33" width="8.85546875" style="67" customWidth="1"/>
    <col min="34" max="34" width="8.28515625" customWidth="1"/>
    <col min="35" max="35" width="11.28515625" bestFit="1" customWidth="1"/>
    <col min="36" max="36" width="8.85546875" style="67" customWidth="1"/>
    <col min="37" max="37" width="8.28515625" customWidth="1"/>
    <col min="38" max="38" width="11.28515625" bestFit="1" customWidth="1"/>
    <col min="39" max="39" width="17.42578125" style="67" bestFit="1" customWidth="1"/>
    <col min="40" max="40" width="8.5703125" customWidth="1"/>
    <col min="41" max="41" width="11.5703125" style="75" bestFit="1" customWidth="1"/>
  </cols>
  <sheetData>
    <row r="1" spans="1:41" s="60" customFormat="1">
      <c r="A1" s="30"/>
      <c r="B1" s="71"/>
      <c r="C1" s="131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30"/>
      <c r="W1" s="131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 s="60" customFormat="1">
      <c r="A2" s="30"/>
      <c r="B2" s="71"/>
      <c r="C2" s="131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30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368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368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X6" s="6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60" t="s">
        <v>399</v>
      </c>
      <c r="F7" s="60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60" t="s">
        <v>404</v>
      </c>
      <c r="L7" s="60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60" t="s">
        <v>410</v>
      </c>
      <c r="R7" s="60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60" t="s">
        <v>399</v>
      </c>
      <c r="Z7" s="60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60" t="s">
        <v>404</v>
      </c>
      <c r="AF7" s="60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60" t="s">
        <v>410</v>
      </c>
      <c r="AL7" s="60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150.04499999999999</v>
      </c>
      <c r="E8" s="9">
        <v>150.04499999999999</v>
      </c>
      <c r="F8" s="9">
        <v>0</v>
      </c>
      <c r="G8" s="68">
        <v>178</v>
      </c>
      <c r="H8" s="9">
        <v>178</v>
      </c>
      <c r="I8" s="9">
        <v>0</v>
      </c>
      <c r="J8" s="68">
        <v>195</v>
      </c>
      <c r="K8" s="9">
        <v>195</v>
      </c>
      <c r="L8" s="9">
        <v>0</v>
      </c>
      <c r="M8" s="68">
        <v>210</v>
      </c>
      <c r="N8" s="9">
        <v>210</v>
      </c>
      <c r="O8" s="9">
        <v>0</v>
      </c>
      <c r="P8" s="68">
        <v>220</v>
      </c>
      <c r="Q8" s="9">
        <v>220</v>
      </c>
      <c r="R8" s="9">
        <v>0</v>
      </c>
      <c r="S8" s="68">
        <v>235.67</v>
      </c>
      <c r="T8" s="9">
        <v>235.67</v>
      </c>
      <c r="U8" s="9">
        <v>0</v>
      </c>
      <c r="W8" s="4" t="s">
        <v>49</v>
      </c>
      <c r="X8" s="9">
        <v>150.04499999999999</v>
      </c>
      <c r="Y8" s="9">
        <v>150.04499999999999</v>
      </c>
      <c r="Z8" s="9">
        <v>0</v>
      </c>
      <c r="AA8" s="68">
        <v>178</v>
      </c>
      <c r="AB8" s="9">
        <v>178</v>
      </c>
      <c r="AC8" s="9">
        <v>0</v>
      </c>
      <c r="AD8" s="68">
        <v>195</v>
      </c>
      <c r="AE8" s="9">
        <v>195</v>
      </c>
      <c r="AF8" s="9">
        <v>0</v>
      </c>
      <c r="AG8" s="68">
        <v>210</v>
      </c>
      <c r="AH8" s="9">
        <v>210</v>
      </c>
      <c r="AI8" s="9">
        <v>0</v>
      </c>
      <c r="AJ8" s="68">
        <v>220</v>
      </c>
      <c r="AK8" s="9">
        <v>220</v>
      </c>
      <c r="AL8" s="9">
        <v>0</v>
      </c>
      <c r="AM8" s="68">
        <v>235.67</v>
      </c>
      <c r="AN8" s="9">
        <v>235.67</v>
      </c>
      <c r="AO8" s="80">
        <v>0</v>
      </c>
    </row>
    <row r="9" spans="1:41">
      <c r="C9" s="78" t="s">
        <v>18</v>
      </c>
      <c r="D9" s="9">
        <v>150.04499999999999</v>
      </c>
      <c r="E9" s="9">
        <v>150.04499999999999</v>
      </c>
      <c r="F9" s="9">
        <v>0</v>
      </c>
      <c r="G9" s="68">
        <v>178</v>
      </c>
      <c r="H9" s="9">
        <v>178</v>
      </c>
      <c r="I9" s="9">
        <v>0</v>
      </c>
      <c r="J9" s="68">
        <v>195</v>
      </c>
      <c r="K9" s="9">
        <v>195</v>
      </c>
      <c r="L9" s="9">
        <v>0</v>
      </c>
      <c r="M9" s="68">
        <v>210</v>
      </c>
      <c r="N9" s="9">
        <v>210</v>
      </c>
      <c r="O9" s="9">
        <v>0</v>
      </c>
      <c r="P9" s="68">
        <v>220</v>
      </c>
      <c r="Q9" s="9">
        <v>220</v>
      </c>
      <c r="R9" s="9">
        <v>0</v>
      </c>
      <c r="S9" s="68">
        <v>235.67</v>
      </c>
      <c r="T9" s="9">
        <v>235.67</v>
      </c>
      <c r="U9" s="9">
        <v>0</v>
      </c>
      <c r="W9" s="78" t="s">
        <v>18</v>
      </c>
      <c r="X9" s="9">
        <v>150.04499999999999</v>
      </c>
      <c r="Y9" s="9">
        <v>150.04499999999999</v>
      </c>
      <c r="Z9" s="9">
        <v>0</v>
      </c>
      <c r="AA9" s="68">
        <v>178</v>
      </c>
      <c r="AB9" s="9">
        <v>178</v>
      </c>
      <c r="AC9" s="9">
        <v>0</v>
      </c>
      <c r="AD9" s="68">
        <v>195</v>
      </c>
      <c r="AE9" s="9">
        <v>195</v>
      </c>
      <c r="AF9" s="9">
        <v>0</v>
      </c>
      <c r="AG9" s="68">
        <v>210</v>
      </c>
      <c r="AH9" s="9">
        <v>210</v>
      </c>
      <c r="AI9" s="9">
        <v>0</v>
      </c>
      <c r="AJ9" s="68">
        <v>220</v>
      </c>
      <c r="AK9" s="9">
        <v>220</v>
      </c>
      <c r="AL9" s="9">
        <v>0</v>
      </c>
      <c r="AM9" s="68">
        <v>235.67</v>
      </c>
      <c r="AN9" s="9">
        <v>235.67</v>
      </c>
      <c r="AO9" s="80">
        <v>0</v>
      </c>
    </row>
    <row r="10" spans="1:41">
      <c r="X10" s="60"/>
      <c r="Y10" s="60"/>
    </row>
    <row r="11" spans="1:41">
      <c r="X11" s="60"/>
      <c r="Y11" s="60"/>
      <c r="Z11" s="60"/>
      <c r="AB11" s="60"/>
      <c r="AC11" s="60"/>
      <c r="AE11" s="60"/>
      <c r="AF11" s="60"/>
      <c r="AH11" s="60"/>
      <c r="AI11" s="60"/>
      <c r="AK11" s="60"/>
      <c r="AL11" s="60"/>
      <c r="AN11" s="60"/>
    </row>
    <row r="12" spans="1:41">
      <c r="X12" s="60"/>
      <c r="Y12" s="60"/>
      <c r="Z12" s="60"/>
      <c r="AB12" s="60"/>
      <c r="AC12" s="60"/>
      <c r="AE12" s="60"/>
      <c r="AF12" s="60"/>
      <c r="AH12" s="60"/>
      <c r="AI12" s="60"/>
      <c r="AK12" s="60"/>
      <c r="AL12" s="60"/>
      <c r="AN12" s="60"/>
    </row>
    <row r="13" spans="1:41">
      <c r="X13" s="60"/>
      <c r="Y13" s="60"/>
      <c r="Z13" s="60"/>
      <c r="AB13" s="60"/>
      <c r="AC13" s="60"/>
      <c r="AE13" s="60"/>
      <c r="AF13" s="60"/>
      <c r="AH13" s="60"/>
      <c r="AI13" s="60"/>
      <c r="AK13" s="60"/>
      <c r="AL13" s="60"/>
      <c r="AN13" s="60"/>
    </row>
    <row r="14" spans="1:41">
      <c r="X14" s="60"/>
      <c r="Y14" s="60"/>
      <c r="Z14" s="60"/>
      <c r="AB14" s="60"/>
      <c r="AC14" s="60"/>
      <c r="AE14" s="60"/>
      <c r="AF14" s="60"/>
      <c r="AH14" s="60"/>
      <c r="AI14" s="60"/>
      <c r="AK14" s="60"/>
      <c r="AL14" s="60"/>
      <c r="AN14" s="60"/>
    </row>
    <row r="15" spans="1:41">
      <c r="X15" s="60"/>
      <c r="Y15" s="60"/>
      <c r="Z15" s="60"/>
      <c r="AB15" s="60"/>
      <c r="AC15" s="60"/>
      <c r="AE15" s="60"/>
      <c r="AF15" s="60"/>
      <c r="AH15" s="60"/>
      <c r="AI15" s="60"/>
      <c r="AK15" s="60"/>
      <c r="AL15" s="60"/>
      <c r="AN15" s="60"/>
    </row>
    <row r="16" spans="1:41">
      <c r="X16" s="60"/>
      <c r="Y16" s="60"/>
      <c r="Z16" s="60"/>
      <c r="AB16" s="60"/>
      <c r="AC16" s="60"/>
      <c r="AE16" s="60"/>
      <c r="AF16" s="60"/>
      <c r="AH16" s="60"/>
      <c r="AI16" s="60"/>
      <c r="AK16" s="60"/>
      <c r="AL16" s="60"/>
      <c r="AN16" s="60"/>
    </row>
    <row r="17" spans="24:40">
      <c r="X17" s="60"/>
      <c r="Y17" s="60"/>
      <c r="Z17" s="60"/>
      <c r="AB17" s="60"/>
      <c r="AC17" s="60"/>
      <c r="AE17" s="60"/>
      <c r="AF17" s="60"/>
      <c r="AH17" s="60"/>
      <c r="AI17" s="60"/>
      <c r="AK17" s="60"/>
      <c r="AL17" s="60"/>
      <c r="AN17" s="60"/>
    </row>
    <row r="18" spans="24:40">
      <c r="X18" s="60"/>
      <c r="Y18" s="60"/>
      <c r="Z18" s="60"/>
      <c r="AB18" s="60"/>
      <c r="AC18" s="60"/>
      <c r="AE18" s="60"/>
      <c r="AF18" s="60"/>
      <c r="AH18" s="60"/>
      <c r="AI18" s="60"/>
      <c r="AK18" s="60"/>
      <c r="AL18" s="60"/>
      <c r="AN18" s="60"/>
    </row>
    <row r="19" spans="24:40">
      <c r="X19" s="60"/>
      <c r="Y19" s="60"/>
      <c r="Z19" s="60"/>
      <c r="AB19" s="60"/>
      <c r="AC19" s="60"/>
      <c r="AE19" s="60"/>
      <c r="AF19" s="60"/>
      <c r="AH19" s="60"/>
      <c r="AI19" s="60"/>
      <c r="AK19" s="60"/>
      <c r="AL19" s="60"/>
      <c r="AN19" s="60"/>
    </row>
  </sheetData>
  <mergeCells count="3">
    <mergeCell ref="C2:U2"/>
    <mergeCell ref="W1:AO1"/>
    <mergeCell ref="C1:U1"/>
  </mergeCells>
  <pageMargins left="0.7" right="0.7" top="0.75" bottom="0.75" header="0.3" footer="0.3"/>
  <pageSetup orientation="portrait" horizontalDpi="0" verticalDpi="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F8" sqref="F8"/>
    </sheetView>
  </sheetViews>
  <sheetFormatPr defaultRowHeight="15"/>
  <cols>
    <col min="1" max="1" width="14" style="97" customWidth="1"/>
    <col min="2" max="2" width="32.140625" style="75" customWidth="1"/>
    <col min="3" max="3" width="13.140625" style="76" customWidth="1"/>
    <col min="4" max="4" width="25.85546875" style="97" customWidth="1"/>
    <col min="5" max="5" width="8.28515625" style="97" customWidth="1"/>
    <col min="6" max="6" width="11.28515625" style="97" bestFit="1" customWidth="1"/>
    <col min="7" max="7" width="8.85546875" style="67" customWidth="1"/>
    <col min="8" max="8" width="8.28515625" style="97" customWidth="1"/>
    <col min="9" max="9" width="11.28515625" style="97" customWidth="1"/>
    <col min="10" max="10" width="8.85546875" style="67" customWidth="1"/>
    <col min="11" max="11" width="8.28515625" style="97" customWidth="1"/>
    <col min="12" max="12" width="11.28515625" style="97" customWidth="1"/>
    <col min="13" max="13" width="8.85546875" style="67" customWidth="1"/>
    <col min="14" max="14" width="8.28515625" style="97" customWidth="1"/>
    <col min="15" max="15" width="11.28515625" style="97" customWidth="1"/>
    <col min="16" max="16" width="8.85546875" style="67" customWidth="1"/>
    <col min="17" max="17" width="8.28515625" style="97" customWidth="1"/>
    <col min="18" max="18" width="11.28515625" style="97" customWidth="1"/>
    <col min="19" max="19" width="17.42578125" style="67" bestFit="1" customWidth="1"/>
    <col min="20" max="20" width="8.5703125" style="97" customWidth="1"/>
    <col min="21" max="21" width="11.5703125" style="97" customWidth="1"/>
    <col min="22" max="22" width="9.140625" style="30"/>
    <col min="23" max="23" width="13.140625" style="75" customWidth="1"/>
    <col min="24" max="24" width="25.85546875" style="97" customWidth="1"/>
    <col min="25" max="25" width="8.28515625" style="97" customWidth="1"/>
    <col min="26" max="26" width="11.28515625" style="97" bestFit="1" customWidth="1"/>
    <col min="27" max="27" width="8.85546875" style="67" customWidth="1"/>
    <col min="28" max="28" width="8.28515625" style="97" customWidth="1"/>
    <col min="29" max="29" width="11.28515625" style="97" bestFit="1" customWidth="1"/>
    <col min="30" max="30" width="8.85546875" style="67" customWidth="1"/>
    <col min="31" max="31" width="8.28515625" style="97" customWidth="1"/>
    <col min="32" max="32" width="11.28515625" style="97" bestFit="1" customWidth="1"/>
    <col min="33" max="33" width="8.85546875" style="67" customWidth="1"/>
    <col min="34" max="34" width="8.28515625" style="97" customWidth="1"/>
    <col min="35" max="35" width="11.28515625" style="97" bestFit="1" customWidth="1"/>
    <col min="36" max="36" width="8.85546875" style="67" customWidth="1"/>
    <col min="37" max="37" width="8.28515625" style="97" customWidth="1"/>
    <col min="38" max="38" width="11.28515625" style="97" bestFit="1" customWidth="1"/>
    <col min="39" max="39" width="17.42578125" style="67" bestFit="1" customWidth="1"/>
    <col min="40" max="40" width="8.5703125" style="97" customWidth="1"/>
    <col min="41" max="41" width="11.5703125" style="75" bestFit="1" customWidth="1"/>
    <col min="42" max="16384" width="9.140625" style="97"/>
  </cols>
  <sheetData>
    <row r="1" spans="1:41">
      <c r="A1" s="30"/>
      <c r="B1" s="71"/>
      <c r="C1" s="131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31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31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96" t="s">
        <v>0</v>
      </c>
      <c r="X2" s="97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96" t="s">
        <v>0</v>
      </c>
      <c r="D3" s="97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96" t="s">
        <v>1</v>
      </c>
      <c r="X3" s="97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96" t="s">
        <v>1</v>
      </c>
      <c r="D4" s="97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97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96" t="s">
        <v>3</v>
      </c>
      <c r="D5" s="97" t="s">
        <v>366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96" t="s">
        <v>3</v>
      </c>
      <c r="X5" s="97" t="s">
        <v>366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97" t="s">
        <v>399</v>
      </c>
      <c r="F7" s="97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97" t="s">
        <v>404</v>
      </c>
      <c r="L7" s="97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97" t="s">
        <v>410</v>
      </c>
      <c r="R7" s="97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97" t="s">
        <v>399</v>
      </c>
      <c r="Z7" s="97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97" t="s">
        <v>404</v>
      </c>
      <c r="AF7" s="97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97" t="s">
        <v>410</v>
      </c>
      <c r="AL7" s="97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1</v>
      </c>
      <c r="E8" s="9">
        <v>1</v>
      </c>
      <c r="F8" s="9">
        <v>0</v>
      </c>
      <c r="G8" s="68">
        <v>3</v>
      </c>
      <c r="H8" s="9">
        <v>3</v>
      </c>
      <c r="I8" s="9">
        <v>0</v>
      </c>
      <c r="J8" s="68">
        <v>10</v>
      </c>
      <c r="K8" s="9">
        <v>10</v>
      </c>
      <c r="L8" s="9">
        <v>0</v>
      </c>
      <c r="M8" s="68">
        <v>20</v>
      </c>
      <c r="N8" s="9">
        <v>20</v>
      </c>
      <c r="O8" s="9">
        <v>0</v>
      </c>
      <c r="P8" s="68">
        <v>29</v>
      </c>
      <c r="Q8" s="9">
        <v>29</v>
      </c>
      <c r="R8" s="9">
        <v>0</v>
      </c>
      <c r="S8" s="68">
        <v>35</v>
      </c>
      <c r="T8" s="9">
        <v>35</v>
      </c>
      <c r="U8" s="9">
        <v>0</v>
      </c>
      <c r="W8" s="4" t="s">
        <v>49</v>
      </c>
      <c r="X8" s="9">
        <v>1</v>
      </c>
      <c r="Y8" s="9">
        <v>1</v>
      </c>
      <c r="Z8" s="9">
        <v>0</v>
      </c>
      <c r="AA8" s="68">
        <v>3</v>
      </c>
      <c r="AB8" s="9">
        <v>3</v>
      </c>
      <c r="AC8" s="9">
        <v>0</v>
      </c>
      <c r="AD8" s="68">
        <v>10</v>
      </c>
      <c r="AE8" s="9">
        <v>10</v>
      </c>
      <c r="AF8" s="9">
        <v>0</v>
      </c>
      <c r="AG8" s="68">
        <v>20</v>
      </c>
      <c r="AH8" s="9">
        <v>20</v>
      </c>
      <c r="AI8" s="9">
        <v>0</v>
      </c>
      <c r="AJ8" s="68">
        <v>29</v>
      </c>
      <c r="AK8" s="9">
        <v>29</v>
      </c>
      <c r="AL8" s="9">
        <v>0</v>
      </c>
      <c r="AM8" s="68">
        <v>35</v>
      </c>
      <c r="AN8" s="9">
        <v>35</v>
      </c>
      <c r="AO8" s="80">
        <v>0</v>
      </c>
    </row>
    <row r="9" spans="1:41">
      <c r="C9" s="78" t="s">
        <v>18</v>
      </c>
      <c r="D9" s="9">
        <v>1</v>
      </c>
      <c r="E9" s="9">
        <v>1</v>
      </c>
      <c r="F9" s="9">
        <v>0</v>
      </c>
      <c r="G9" s="68">
        <v>3</v>
      </c>
      <c r="H9" s="9">
        <v>3</v>
      </c>
      <c r="I9" s="9">
        <v>0</v>
      </c>
      <c r="J9" s="68">
        <v>10</v>
      </c>
      <c r="K9" s="9">
        <v>10</v>
      </c>
      <c r="L9" s="9">
        <v>0</v>
      </c>
      <c r="M9" s="68">
        <v>20</v>
      </c>
      <c r="N9" s="9">
        <v>20</v>
      </c>
      <c r="O9" s="9">
        <v>0</v>
      </c>
      <c r="P9" s="68">
        <v>29</v>
      </c>
      <c r="Q9" s="9">
        <v>29</v>
      </c>
      <c r="R9" s="9">
        <v>0</v>
      </c>
      <c r="S9" s="68">
        <v>35</v>
      </c>
      <c r="T9" s="9">
        <v>35</v>
      </c>
      <c r="U9" s="9">
        <v>0</v>
      </c>
      <c r="W9" s="78" t="s">
        <v>18</v>
      </c>
      <c r="X9" s="9">
        <v>1</v>
      </c>
      <c r="Y9" s="9">
        <v>1</v>
      </c>
      <c r="Z9" s="9">
        <v>0</v>
      </c>
      <c r="AA9" s="68">
        <v>3</v>
      </c>
      <c r="AB9" s="9">
        <v>3</v>
      </c>
      <c r="AC9" s="9">
        <v>0</v>
      </c>
      <c r="AD9" s="68">
        <v>10</v>
      </c>
      <c r="AE9" s="9">
        <v>10</v>
      </c>
      <c r="AF9" s="9">
        <v>0</v>
      </c>
      <c r="AG9" s="68">
        <v>20</v>
      </c>
      <c r="AH9" s="9">
        <v>20</v>
      </c>
      <c r="AI9" s="9">
        <v>0</v>
      </c>
      <c r="AJ9" s="68">
        <v>29</v>
      </c>
      <c r="AK9" s="9">
        <v>29</v>
      </c>
      <c r="AL9" s="9">
        <v>0</v>
      </c>
      <c r="AM9" s="68">
        <v>35</v>
      </c>
      <c r="AN9" s="9">
        <v>35</v>
      </c>
      <c r="AO9" s="80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style="60" customWidth="1"/>
    <col min="5" max="5" width="8.28515625" style="60" customWidth="1"/>
    <col min="6" max="6" width="11.28515625" style="60" bestFit="1" customWidth="1"/>
    <col min="7" max="7" width="8.85546875" style="67" customWidth="1"/>
    <col min="8" max="8" width="8.28515625" style="60" customWidth="1"/>
    <col min="9" max="9" width="11.28515625" style="60" customWidth="1"/>
    <col min="10" max="10" width="8.85546875" style="67" customWidth="1"/>
    <col min="11" max="11" width="8.28515625" style="60" customWidth="1"/>
    <col min="12" max="12" width="11.28515625" style="60" customWidth="1"/>
    <col min="13" max="13" width="8.85546875" style="67" customWidth="1"/>
    <col min="14" max="14" width="8.28515625" style="60" customWidth="1"/>
    <col min="15" max="15" width="11.28515625" style="60" customWidth="1"/>
    <col min="16" max="16" width="8.85546875" style="67" customWidth="1"/>
    <col min="17" max="17" width="8.28515625" style="60" customWidth="1"/>
    <col min="18" max="18" width="11.28515625" style="60" customWidth="1"/>
    <col min="19" max="19" width="17.42578125" style="67" bestFit="1" customWidth="1"/>
    <col min="20" max="20" width="9.140625" style="60" customWidth="1"/>
    <col min="21" max="21" width="11.5703125" style="60" customWidth="1"/>
    <col min="22" max="22" width="9.140625" style="30"/>
    <col min="23" max="23" width="13.140625" style="75" customWidth="1"/>
    <col min="24" max="24" width="25.85546875" style="60" customWidth="1"/>
    <col min="25" max="25" width="8.28515625" style="60" customWidth="1"/>
    <col min="26" max="26" width="11.28515625" style="60" bestFit="1" customWidth="1"/>
    <col min="27" max="27" width="8.85546875" style="67" customWidth="1"/>
    <col min="28" max="28" width="8.28515625" style="60" customWidth="1"/>
    <col min="29" max="29" width="11.28515625" style="60" bestFit="1" customWidth="1"/>
    <col min="30" max="30" width="8.85546875" style="67" customWidth="1"/>
    <col min="31" max="31" width="8.28515625" style="60" customWidth="1"/>
    <col min="32" max="32" width="11.28515625" style="60" bestFit="1" customWidth="1"/>
    <col min="33" max="33" width="8.85546875" style="67" customWidth="1"/>
    <col min="34" max="34" width="8.28515625" style="60" customWidth="1"/>
    <col min="35" max="35" width="11.28515625" style="60" bestFit="1" customWidth="1"/>
    <col min="36" max="36" width="8.85546875" style="67" customWidth="1"/>
    <col min="37" max="37" width="8.28515625" style="60" customWidth="1"/>
    <col min="38" max="38" width="11.28515625" style="60" bestFit="1" customWidth="1"/>
    <col min="39" max="39" width="17.42578125" style="67" bestFit="1" customWidth="1"/>
    <col min="40" max="40" width="9.140625" style="60" customWidth="1"/>
    <col min="41" max="41" width="11.5703125" style="75" bestFit="1" customWidth="1"/>
    <col min="42" max="16384" width="9.140625" style="60"/>
  </cols>
  <sheetData>
    <row r="1" spans="1:41">
      <c r="A1" s="30"/>
      <c r="B1" s="71"/>
      <c r="C1" s="131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31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31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367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367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60" t="s">
        <v>399</v>
      </c>
      <c r="F7" s="60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60" t="s">
        <v>404</v>
      </c>
      <c r="L7" s="60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60" t="s">
        <v>410</v>
      </c>
      <c r="R7" s="60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60" t="s">
        <v>399</v>
      </c>
      <c r="Z7" s="60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60" t="s">
        <v>404</v>
      </c>
      <c r="AF7" s="60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60" t="s">
        <v>410</v>
      </c>
      <c r="AL7" s="60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0.17899999999999999</v>
      </c>
      <c r="E8" s="9">
        <v>0.17899999999999999</v>
      </c>
      <c r="F8" s="9">
        <v>0</v>
      </c>
      <c r="G8" s="68">
        <v>0.44600000000000001</v>
      </c>
      <c r="H8" s="9">
        <v>0.44600000000000001</v>
      </c>
      <c r="I8" s="9">
        <v>0</v>
      </c>
      <c r="J8" s="68">
        <v>1.109</v>
      </c>
      <c r="K8" s="9">
        <v>1.109</v>
      </c>
      <c r="L8" s="9">
        <v>0</v>
      </c>
      <c r="M8" s="68">
        <v>1.597</v>
      </c>
      <c r="N8" s="9">
        <v>1.597</v>
      </c>
      <c r="O8" s="9">
        <v>0</v>
      </c>
      <c r="P8" s="68">
        <v>2.2989999999999999</v>
      </c>
      <c r="Q8" s="9">
        <v>2.2989999999999999</v>
      </c>
      <c r="R8" s="9">
        <v>0</v>
      </c>
      <c r="S8" s="68">
        <v>4055.2689999999998</v>
      </c>
      <c r="T8" s="9">
        <v>4055.2689999999998</v>
      </c>
      <c r="U8" s="9">
        <v>0</v>
      </c>
      <c r="W8" s="4" t="s">
        <v>49</v>
      </c>
      <c r="X8" s="9">
        <v>0.17899999999999999</v>
      </c>
      <c r="Y8" s="9">
        <v>0.17899999999999999</v>
      </c>
      <c r="Z8" s="9">
        <v>0</v>
      </c>
      <c r="AA8" s="68">
        <v>0.44600000000000001</v>
      </c>
      <c r="AB8" s="9">
        <v>0.44600000000000001</v>
      </c>
      <c r="AC8" s="9">
        <v>0</v>
      </c>
      <c r="AD8" s="68">
        <v>1.109</v>
      </c>
      <c r="AE8" s="9">
        <v>1.109</v>
      </c>
      <c r="AF8" s="9">
        <v>0</v>
      </c>
      <c r="AG8" s="68">
        <v>1.597</v>
      </c>
      <c r="AH8" s="9">
        <v>1.597</v>
      </c>
      <c r="AI8" s="9">
        <v>0</v>
      </c>
      <c r="AJ8" s="68">
        <v>2.2989999999999999</v>
      </c>
      <c r="AK8" s="9">
        <v>2.2989999999999999</v>
      </c>
      <c r="AL8" s="9">
        <v>0</v>
      </c>
      <c r="AM8" s="68">
        <v>4055.2689999999998</v>
      </c>
      <c r="AN8" s="9">
        <v>4055.2689999999998</v>
      </c>
      <c r="AO8" s="80">
        <v>0</v>
      </c>
    </row>
    <row r="9" spans="1:41">
      <c r="C9" s="78" t="s">
        <v>18</v>
      </c>
      <c r="D9" s="9">
        <v>0.17899999999999999</v>
      </c>
      <c r="E9" s="9">
        <v>0.17899999999999999</v>
      </c>
      <c r="F9" s="9">
        <v>0</v>
      </c>
      <c r="G9" s="68">
        <v>0.44600000000000001</v>
      </c>
      <c r="H9" s="9">
        <v>0.44600000000000001</v>
      </c>
      <c r="I9" s="9">
        <v>0</v>
      </c>
      <c r="J9" s="68">
        <v>1.109</v>
      </c>
      <c r="K9" s="9">
        <v>1.109</v>
      </c>
      <c r="L9" s="9">
        <v>0</v>
      </c>
      <c r="M9" s="68">
        <v>1.597</v>
      </c>
      <c r="N9" s="9">
        <v>1.597</v>
      </c>
      <c r="O9" s="9">
        <v>0</v>
      </c>
      <c r="P9" s="68">
        <v>2.2989999999999999</v>
      </c>
      <c r="Q9" s="9">
        <v>2.2989999999999999</v>
      </c>
      <c r="R9" s="9">
        <v>0</v>
      </c>
      <c r="S9" s="68">
        <v>4055.2689999999998</v>
      </c>
      <c r="T9" s="9">
        <v>4055.2689999999998</v>
      </c>
      <c r="U9" s="9">
        <v>0</v>
      </c>
      <c r="W9" s="78" t="s">
        <v>18</v>
      </c>
      <c r="X9" s="9">
        <v>0.17899999999999999</v>
      </c>
      <c r="Y9" s="9">
        <v>0.17899999999999999</v>
      </c>
      <c r="Z9" s="9">
        <v>0</v>
      </c>
      <c r="AA9" s="68">
        <v>0.44600000000000001</v>
      </c>
      <c r="AB9" s="9">
        <v>0.44600000000000001</v>
      </c>
      <c r="AC9" s="9">
        <v>0</v>
      </c>
      <c r="AD9" s="68">
        <v>1.109</v>
      </c>
      <c r="AE9" s="9">
        <v>1.109</v>
      </c>
      <c r="AF9" s="9">
        <v>0</v>
      </c>
      <c r="AG9" s="68">
        <v>1.597</v>
      </c>
      <c r="AH9" s="9">
        <v>1.597</v>
      </c>
      <c r="AI9" s="9">
        <v>0</v>
      </c>
      <c r="AJ9" s="68">
        <v>2.2989999999999999</v>
      </c>
      <c r="AK9" s="9">
        <v>2.2989999999999999</v>
      </c>
      <c r="AL9" s="9">
        <v>0</v>
      </c>
      <c r="AM9" s="68">
        <v>4055.2689999999998</v>
      </c>
      <c r="AN9" s="9">
        <v>4055.2689999999998</v>
      </c>
      <c r="AO9" s="80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style="60" customWidth="1"/>
    <col min="5" max="5" width="8.28515625" style="60" customWidth="1"/>
    <col min="6" max="6" width="11.28515625" style="60" bestFit="1" customWidth="1"/>
    <col min="7" max="7" width="8.85546875" style="67" customWidth="1"/>
    <col min="8" max="8" width="8.28515625" style="60" customWidth="1"/>
    <col min="9" max="9" width="11.28515625" style="60" customWidth="1"/>
    <col min="10" max="10" width="8.85546875" style="67" customWidth="1"/>
    <col min="11" max="11" width="8.28515625" style="60" customWidth="1"/>
    <col min="12" max="12" width="11.28515625" style="60" customWidth="1"/>
    <col min="13" max="13" width="8.85546875" style="67" customWidth="1"/>
    <col min="14" max="14" width="8.28515625" style="60" customWidth="1"/>
    <col min="15" max="15" width="11.28515625" style="60" customWidth="1"/>
    <col min="16" max="16" width="8.85546875" style="67" customWidth="1"/>
    <col min="17" max="17" width="8.28515625" style="60" customWidth="1"/>
    <col min="18" max="18" width="11.28515625" style="60" customWidth="1"/>
    <col min="19" max="19" width="17.42578125" style="67" bestFit="1" customWidth="1"/>
    <col min="20" max="20" width="8.5703125" style="60" customWidth="1"/>
    <col min="21" max="21" width="11.5703125" style="60" customWidth="1"/>
    <col min="22" max="22" width="9.140625" style="30"/>
    <col min="23" max="23" width="13.140625" style="75" customWidth="1"/>
    <col min="24" max="24" width="25.85546875" style="60" customWidth="1"/>
    <col min="25" max="25" width="8.28515625" style="60" customWidth="1"/>
    <col min="26" max="26" width="11.28515625" style="60" bestFit="1" customWidth="1"/>
    <col min="27" max="27" width="8.85546875" style="67" customWidth="1"/>
    <col min="28" max="28" width="8.28515625" style="60" customWidth="1"/>
    <col min="29" max="29" width="11.28515625" style="60" bestFit="1" customWidth="1"/>
    <col min="30" max="30" width="8.85546875" style="67" customWidth="1"/>
    <col min="31" max="31" width="8.28515625" style="60" customWidth="1"/>
    <col min="32" max="32" width="11.28515625" style="60" bestFit="1" customWidth="1"/>
    <col min="33" max="33" width="8.85546875" style="67" customWidth="1"/>
    <col min="34" max="34" width="8.28515625" style="60" customWidth="1"/>
    <col min="35" max="35" width="11.28515625" style="60" bestFit="1" customWidth="1"/>
    <col min="36" max="36" width="8.85546875" style="67" customWidth="1"/>
    <col min="37" max="37" width="8.28515625" style="60" customWidth="1"/>
    <col min="38" max="38" width="11.28515625" style="60" bestFit="1" customWidth="1"/>
    <col min="39" max="39" width="17.42578125" style="67" bestFit="1" customWidth="1"/>
    <col min="40" max="40" width="8.5703125" style="60" customWidth="1"/>
    <col min="41" max="41" width="11.5703125" style="75" bestFit="1" customWidth="1"/>
    <col min="42" max="16384" width="9.140625" style="60"/>
  </cols>
  <sheetData>
    <row r="1" spans="1:41">
      <c r="A1" s="30"/>
      <c r="B1" s="71"/>
      <c r="C1" s="131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31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31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370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370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60" t="s">
        <v>399</v>
      </c>
      <c r="F7" s="60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60" t="s">
        <v>404</v>
      </c>
      <c r="L7" s="60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60" t="s">
        <v>410</v>
      </c>
      <c r="R7" s="60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60" t="s">
        <v>399</v>
      </c>
      <c r="Z7" s="60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60" t="s">
        <v>404</v>
      </c>
      <c r="AF7" s="60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60" t="s">
        <v>410</v>
      </c>
      <c r="AL7" s="60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5">
        <v>1597</v>
      </c>
      <c r="E8" s="5">
        <v>1597</v>
      </c>
      <c r="F8" s="5">
        <v>0</v>
      </c>
      <c r="G8" s="81">
        <v>2299</v>
      </c>
      <c r="H8" s="5">
        <v>2299</v>
      </c>
      <c r="I8" s="5">
        <v>0</v>
      </c>
      <c r="J8" s="81">
        <v>3311</v>
      </c>
      <c r="K8" s="5">
        <v>3311</v>
      </c>
      <c r="L8" s="5">
        <v>0</v>
      </c>
      <c r="M8" s="81">
        <v>5722</v>
      </c>
      <c r="N8" s="5">
        <v>5722</v>
      </c>
      <c r="O8" s="5">
        <v>0</v>
      </c>
      <c r="P8" s="81">
        <v>6866</v>
      </c>
      <c r="Q8" s="5">
        <v>6866</v>
      </c>
      <c r="R8" s="5">
        <v>0</v>
      </c>
      <c r="S8" s="81">
        <v>29521</v>
      </c>
      <c r="T8" s="5">
        <v>29521</v>
      </c>
      <c r="U8" s="5">
        <v>0</v>
      </c>
      <c r="W8" s="4" t="s">
        <v>49</v>
      </c>
      <c r="X8" s="5">
        <v>1597</v>
      </c>
      <c r="Y8" s="5">
        <v>1597</v>
      </c>
      <c r="Z8" s="5">
        <v>0</v>
      </c>
      <c r="AA8" s="81">
        <v>2299</v>
      </c>
      <c r="AB8" s="5">
        <v>2299</v>
      </c>
      <c r="AC8" s="5">
        <v>0</v>
      </c>
      <c r="AD8" s="81">
        <v>3311</v>
      </c>
      <c r="AE8" s="5">
        <v>3311</v>
      </c>
      <c r="AF8" s="5">
        <v>0</v>
      </c>
      <c r="AG8" s="81">
        <v>5722</v>
      </c>
      <c r="AH8" s="5">
        <v>5722</v>
      </c>
      <c r="AI8" s="5">
        <v>0</v>
      </c>
      <c r="AJ8" s="81">
        <v>6866</v>
      </c>
      <c r="AK8" s="5">
        <v>6866</v>
      </c>
      <c r="AL8" s="5">
        <v>0</v>
      </c>
      <c r="AM8" s="81">
        <v>29521</v>
      </c>
      <c r="AN8" s="5">
        <v>29521</v>
      </c>
      <c r="AO8" s="82">
        <v>0</v>
      </c>
    </row>
    <row r="9" spans="1:41">
      <c r="C9" s="78" t="s">
        <v>18</v>
      </c>
      <c r="D9" s="5">
        <v>1597</v>
      </c>
      <c r="E9" s="5">
        <v>1597</v>
      </c>
      <c r="F9" s="5">
        <v>0</v>
      </c>
      <c r="G9" s="81">
        <v>2299</v>
      </c>
      <c r="H9" s="5">
        <v>2299</v>
      </c>
      <c r="I9" s="5">
        <v>0</v>
      </c>
      <c r="J9" s="81">
        <v>3311</v>
      </c>
      <c r="K9" s="5">
        <v>3311</v>
      </c>
      <c r="L9" s="5">
        <v>0</v>
      </c>
      <c r="M9" s="81">
        <v>5722</v>
      </c>
      <c r="N9" s="5">
        <v>5722</v>
      </c>
      <c r="O9" s="5">
        <v>0</v>
      </c>
      <c r="P9" s="81">
        <v>6866</v>
      </c>
      <c r="Q9" s="5">
        <v>6866</v>
      </c>
      <c r="R9" s="5">
        <v>0</v>
      </c>
      <c r="S9" s="81">
        <v>29521</v>
      </c>
      <c r="T9" s="5">
        <v>29521</v>
      </c>
      <c r="U9" s="5">
        <v>0</v>
      </c>
      <c r="W9" s="78" t="s">
        <v>18</v>
      </c>
      <c r="X9" s="5">
        <v>1597</v>
      </c>
      <c r="Y9" s="5">
        <v>1597</v>
      </c>
      <c r="Z9" s="5">
        <v>0</v>
      </c>
      <c r="AA9" s="81">
        <v>2299</v>
      </c>
      <c r="AB9" s="5">
        <v>2299</v>
      </c>
      <c r="AC9" s="5">
        <v>0</v>
      </c>
      <c r="AD9" s="81">
        <v>3311</v>
      </c>
      <c r="AE9" s="5">
        <v>3311</v>
      </c>
      <c r="AF9" s="5">
        <v>0</v>
      </c>
      <c r="AG9" s="81">
        <v>5722</v>
      </c>
      <c r="AH9" s="5">
        <v>5722</v>
      </c>
      <c r="AI9" s="5">
        <v>0</v>
      </c>
      <c r="AJ9" s="81">
        <v>6866</v>
      </c>
      <c r="AK9" s="5">
        <v>6866</v>
      </c>
      <c r="AL9" s="5">
        <v>0</v>
      </c>
      <c r="AM9" s="81">
        <v>29521</v>
      </c>
      <c r="AN9" s="5">
        <v>29521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97" customWidth="1"/>
    <col min="2" max="2" width="32.140625" style="75" customWidth="1"/>
    <col min="3" max="3" width="13.140625" style="76" customWidth="1"/>
    <col min="4" max="4" width="25.85546875" style="97" customWidth="1"/>
    <col min="5" max="5" width="8.28515625" style="97" customWidth="1"/>
    <col min="6" max="6" width="11.28515625" style="97" bestFit="1" customWidth="1"/>
    <col min="7" max="7" width="8.85546875" style="67" customWidth="1"/>
    <col min="8" max="8" width="8.28515625" style="97" customWidth="1"/>
    <col min="9" max="9" width="11.28515625" style="97" customWidth="1"/>
    <col min="10" max="10" width="8.85546875" style="67" customWidth="1"/>
    <col min="11" max="11" width="8.28515625" style="97" customWidth="1"/>
    <col min="12" max="12" width="11.28515625" style="97" customWidth="1"/>
    <col min="13" max="13" width="8.85546875" style="67" customWidth="1"/>
    <col min="14" max="14" width="8.28515625" style="97" customWidth="1"/>
    <col min="15" max="15" width="11.28515625" style="97" customWidth="1"/>
    <col min="16" max="16" width="8.85546875" style="67" customWidth="1"/>
    <col min="17" max="17" width="8.28515625" style="97" customWidth="1"/>
    <col min="18" max="18" width="11.28515625" style="97" customWidth="1"/>
    <col min="19" max="19" width="17.42578125" style="67" bestFit="1" customWidth="1"/>
    <col min="20" max="20" width="8.5703125" style="97" customWidth="1"/>
    <col min="21" max="21" width="11.5703125" style="97" customWidth="1"/>
    <col min="22" max="22" width="9.140625" style="30"/>
    <col min="23" max="23" width="13.140625" style="75" customWidth="1"/>
    <col min="24" max="24" width="25.85546875" style="97" customWidth="1"/>
    <col min="25" max="25" width="8.28515625" style="97" customWidth="1"/>
    <col min="26" max="26" width="11.28515625" style="97" bestFit="1" customWidth="1"/>
    <col min="27" max="27" width="8.85546875" style="67" customWidth="1"/>
    <col min="28" max="28" width="8.28515625" style="97" customWidth="1"/>
    <col min="29" max="29" width="11.28515625" style="97" bestFit="1" customWidth="1"/>
    <col min="30" max="30" width="8.85546875" style="67" customWidth="1"/>
    <col min="31" max="31" width="8.28515625" style="97" customWidth="1"/>
    <col min="32" max="32" width="11.28515625" style="97" bestFit="1" customWidth="1"/>
    <col min="33" max="33" width="8.85546875" style="67" customWidth="1"/>
    <col min="34" max="34" width="8.28515625" style="97" customWidth="1"/>
    <col min="35" max="35" width="11.28515625" style="97" bestFit="1" customWidth="1"/>
    <col min="36" max="36" width="8.85546875" style="67" customWidth="1"/>
    <col min="37" max="37" width="8.28515625" style="97" customWidth="1"/>
    <col min="38" max="38" width="11.28515625" style="97" bestFit="1" customWidth="1"/>
    <col min="39" max="39" width="17.42578125" style="67" bestFit="1" customWidth="1"/>
    <col min="40" max="40" width="8.5703125" style="97" customWidth="1"/>
    <col min="41" max="41" width="11.5703125" style="75" bestFit="1" customWidth="1"/>
    <col min="42" max="16384" width="9.140625" style="97"/>
  </cols>
  <sheetData>
    <row r="1" spans="1:41">
      <c r="A1" s="30"/>
      <c r="B1" s="71"/>
      <c r="C1" s="131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31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31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96" t="s">
        <v>0</v>
      </c>
      <c r="X2" s="97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96" t="s">
        <v>0</v>
      </c>
      <c r="D3" s="97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96" t="s">
        <v>1</v>
      </c>
      <c r="X3" s="97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96" t="s">
        <v>1</v>
      </c>
      <c r="D4" s="97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97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96" t="s">
        <v>3</v>
      </c>
      <c r="D5" s="97" t="s">
        <v>369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96" t="s">
        <v>3</v>
      </c>
      <c r="X5" s="97" t="s">
        <v>369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97" t="s">
        <v>399</v>
      </c>
      <c r="F7" s="97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97" t="s">
        <v>404</v>
      </c>
      <c r="L7" s="97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97" t="s">
        <v>410</v>
      </c>
      <c r="R7" s="97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97" t="s">
        <v>399</v>
      </c>
      <c r="Z7" s="97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97" t="s">
        <v>404</v>
      </c>
      <c r="AF7" s="97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97" t="s">
        <v>410</v>
      </c>
      <c r="AL7" s="97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5">
        <v>8.4064483642578125E-2</v>
      </c>
      <c r="E8" s="5">
        <v>8.4064483642578125E-2</v>
      </c>
      <c r="F8" s="5">
        <v>0</v>
      </c>
      <c r="G8" s="81">
        <v>0.12105369567871094</v>
      </c>
      <c r="H8" s="5">
        <v>0.12105369567871094</v>
      </c>
      <c r="I8" s="5">
        <v>0</v>
      </c>
      <c r="J8" s="81">
        <v>0.20918083190917969</v>
      </c>
      <c r="K8" s="5">
        <v>0.20918083190917969</v>
      </c>
      <c r="L8" s="5">
        <v>0</v>
      </c>
      <c r="M8" s="81">
        <v>0.30121994018554688</v>
      </c>
      <c r="N8" s="5">
        <v>0.30121994018554688</v>
      </c>
      <c r="O8" s="5">
        <v>0</v>
      </c>
      <c r="P8" s="81">
        <v>0.36146354675292969</v>
      </c>
      <c r="Q8" s="5">
        <v>0.36146354675292969</v>
      </c>
      <c r="R8" s="5">
        <v>0</v>
      </c>
      <c r="S8" s="81">
        <v>1.8650684356689453</v>
      </c>
      <c r="T8" s="5">
        <v>1.8650684356689453</v>
      </c>
      <c r="U8" s="5">
        <v>0</v>
      </c>
      <c r="W8" s="4" t="s">
        <v>49</v>
      </c>
      <c r="X8" s="5">
        <v>8.4064483642578125E-2</v>
      </c>
      <c r="Y8" s="5">
        <v>8.4064483642578125E-2</v>
      </c>
      <c r="Z8" s="5">
        <v>0</v>
      </c>
      <c r="AA8" s="81">
        <v>0.12105369567871094</v>
      </c>
      <c r="AB8" s="5">
        <v>0.12105369567871094</v>
      </c>
      <c r="AC8" s="5">
        <v>0</v>
      </c>
      <c r="AD8" s="81">
        <v>0.20918083190917969</v>
      </c>
      <c r="AE8" s="5">
        <v>0.20918083190917969</v>
      </c>
      <c r="AF8" s="5">
        <v>0</v>
      </c>
      <c r="AG8" s="81">
        <v>0.30121994018554688</v>
      </c>
      <c r="AH8" s="5">
        <v>0.30121994018554688</v>
      </c>
      <c r="AI8" s="5">
        <v>0</v>
      </c>
      <c r="AJ8" s="81">
        <v>0.36146354675292969</v>
      </c>
      <c r="AK8" s="5">
        <v>0.36146354675292969</v>
      </c>
      <c r="AL8" s="5">
        <v>0</v>
      </c>
      <c r="AM8" s="81">
        <v>1.8650684356689453</v>
      </c>
      <c r="AN8" s="5">
        <v>1.8650684356689453</v>
      </c>
      <c r="AO8" s="82">
        <v>0</v>
      </c>
    </row>
    <row r="9" spans="1:41">
      <c r="C9" s="78" t="s">
        <v>18</v>
      </c>
      <c r="D9" s="5">
        <v>8.4064483642578125E-2</v>
      </c>
      <c r="E9" s="5">
        <v>8.4064483642578125E-2</v>
      </c>
      <c r="F9" s="5">
        <v>0</v>
      </c>
      <c r="G9" s="81">
        <v>0.12105369567871094</v>
      </c>
      <c r="H9" s="5">
        <v>0.12105369567871094</v>
      </c>
      <c r="I9" s="5">
        <v>0</v>
      </c>
      <c r="J9" s="81">
        <v>0.20918083190917969</v>
      </c>
      <c r="K9" s="5">
        <v>0.20918083190917969</v>
      </c>
      <c r="L9" s="5">
        <v>0</v>
      </c>
      <c r="M9" s="81">
        <v>0.30121994018554688</v>
      </c>
      <c r="N9" s="5">
        <v>0.30121994018554688</v>
      </c>
      <c r="O9" s="5">
        <v>0</v>
      </c>
      <c r="P9" s="81">
        <v>0.36146354675292969</v>
      </c>
      <c r="Q9" s="5">
        <v>0.36146354675292969</v>
      </c>
      <c r="R9" s="5">
        <v>0</v>
      </c>
      <c r="S9" s="81">
        <v>1.8650684356689453</v>
      </c>
      <c r="T9" s="5">
        <v>1.8650684356689453</v>
      </c>
      <c r="U9" s="5">
        <v>0</v>
      </c>
      <c r="W9" s="78" t="s">
        <v>18</v>
      </c>
      <c r="X9" s="5">
        <v>8.4064483642578125E-2</v>
      </c>
      <c r="Y9" s="5">
        <v>8.4064483642578125E-2</v>
      </c>
      <c r="Z9" s="5">
        <v>0</v>
      </c>
      <c r="AA9" s="81">
        <v>0.12105369567871094</v>
      </c>
      <c r="AB9" s="5">
        <v>0.12105369567871094</v>
      </c>
      <c r="AC9" s="5">
        <v>0</v>
      </c>
      <c r="AD9" s="81">
        <v>0.20918083190917969</v>
      </c>
      <c r="AE9" s="5">
        <v>0.20918083190917969</v>
      </c>
      <c r="AF9" s="5">
        <v>0</v>
      </c>
      <c r="AG9" s="81">
        <v>0.30121994018554688</v>
      </c>
      <c r="AH9" s="5">
        <v>0.30121994018554688</v>
      </c>
      <c r="AI9" s="5">
        <v>0</v>
      </c>
      <c r="AJ9" s="81">
        <v>0.36146354675292969</v>
      </c>
      <c r="AK9" s="5">
        <v>0.36146354675292969</v>
      </c>
      <c r="AL9" s="5">
        <v>0</v>
      </c>
      <c r="AM9" s="81">
        <v>1.8650684356689453</v>
      </c>
      <c r="AN9" s="5">
        <v>1.8650684356689453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pane="bottomLeft" activeCell="G2" sqref="G2"/>
    </sheetView>
  </sheetViews>
  <sheetFormatPr defaultRowHeight="15"/>
  <cols>
    <col min="1" max="1" width="19.7109375" style="87" customWidth="1"/>
    <col min="2" max="2" width="20.5703125" style="88" customWidth="1"/>
    <col min="3" max="3" width="14.140625" style="89" customWidth="1"/>
    <col min="4" max="4" width="17.5703125" style="89" customWidth="1"/>
    <col min="5" max="5" width="10" style="89" customWidth="1"/>
    <col min="6" max="6" width="47.5703125" style="90" customWidth="1"/>
    <col min="7" max="7" width="23" style="89" customWidth="1"/>
    <col min="8" max="8" width="14.5703125" style="89" customWidth="1"/>
    <col min="9" max="16384" width="9.140625" style="89"/>
  </cols>
  <sheetData>
    <row r="1" spans="1:8" s="83" customFormat="1">
      <c r="A1" s="132" t="s">
        <v>432</v>
      </c>
      <c r="B1" s="133" t="s">
        <v>428</v>
      </c>
      <c r="C1" s="134" t="s">
        <v>428</v>
      </c>
      <c r="D1" s="134" t="s">
        <v>428</v>
      </c>
      <c r="E1" s="134" t="s">
        <v>428</v>
      </c>
      <c r="F1" s="135" t="s">
        <v>428</v>
      </c>
      <c r="G1" s="134" t="s">
        <v>428</v>
      </c>
      <c r="H1" s="134" t="s">
        <v>428</v>
      </c>
    </row>
    <row r="2" spans="1:8" s="83" customFormat="1">
      <c r="A2" s="84" t="s">
        <v>429</v>
      </c>
      <c r="B2" s="85" t="s">
        <v>430</v>
      </c>
      <c r="C2" s="86" t="s">
        <v>0</v>
      </c>
      <c r="D2" s="86" t="s">
        <v>88</v>
      </c>
      <c r="E2" s="86" t="s">
        <v>431</v>
      </c>
      <c r="F2" s="86" t="s">
        <v>448</v>
      </c>
      <c r="G2" s="83" t="s">
        <v>449</v>
      </c>
      <c r="H2" s="83" t="s">
        <v>295</v>
      </c>
    </row>
  </sheetData>
  <autoFilter ref="A2:H2"/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69"/>
  <sheetViews>
    <sheetView workbookViewId="0">
      <pane ySplit="1" topLeftCell="A41" activePane="bottomLeft" state="frozen"/>
      <selection pane="bottomLeft" activeCell="F63" sqref="F63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6" customWidth="1"/>
    <col min="10" max="10" width="11" style="2" customWidth="1"/>
  </cols>
  <sheetData>
    <row r="1" spans="1:11" s="1" customFormat="1">
      <c r="A1" s="1" t="s">
        <v>150</v>
      </c>
      <c r="B1" s="3" t="s">
        <v>0</v>
      </c>
      <c r="C1" s="3" t="s">
        <v>88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98" t="s">
        <v>6</v>
      </c>
      <c r="J1" s="3" t="s">
        <v>52</v>
      </c>
      <c r="K1" s="7" t="s">
        <v>20</v>
      </c>
    </row>
    <row r="2" spans="1:11">
      <c r="A2" s="10" t="s">
        <v>164</v>
      </c>
      <c r="B2" t="s">
        <v>51</v>
      </c>
      <c r="C2" t="s">
        <v>49</v>
      </c>
      <c r="D2" s="21" t="s">
        <v>48</v>
      </c>
      <c r="F2" t="s">
        <v>22</v>
      </c>
      <c r="G2">
        <v>25341</v>
      </c>
      <c r="K2">
        <f>IF(G2&lt;0, 0, G2)</f>
        <v>25341</v>
      </c>
    </row>
    <row r="3" spans="1:11">
      <c r="A3" s="10" t="s">
        <v>164</v>
      </c>
      <c r="B3" t="s">
        <v>51</v>
      </c>
      <c r="C3" t="s">
        <v>49</v>
      </c>
      <c r="D3" t="s">
        <v>48</v>
      </c>
      <c r="F3" t="s">
        <v>336</v>
      </c>
      <c r="G3">
        <v>0.26593476974073632</v>
      </c>
      <c r="H3" t="s">
        <v>23</v>
      </c>
      <c r="K3">
        <f>IF(G3&lt;0, 0, G3)</f>
        <v>0.26593476974073632</v>
      </c>
    </row>
    <row r="4" spans="1:11">
      <c r="A4" s="10" t="s">
        <v>164</v>
      </c>
      <c r="B4" t="s">
        <v>51</v>
      </c>
      <c r="C4" t="s">
        <v>49</v>
      </c>
      <c r="D4" t="s">
        <v>48</v>
      </c>
      <c r="F4" t="s">
        <v>24</v>
      </c>
      <c r="G4">
        <v>43066695</v>
      </c>
      <c r="K4">
        <f t="shared" ref="K4:K35" si="0">IF(G4&lt;0, 0, G4)</f>
        <v>43066695</v>
      </c>
    </row>
    <row r="5" spans="1:11">
      <c r="A5" s="10" t="s">
        <v>164</v>
      </c>
      <c r="B5" t="s">
        <v>51</v>
      </c>
      <c r="C5" t="s">
        <v>49</v>
      </c>
      <c r="D5" t="s">
        <v>48</v>
      </c>
      <c r="F5" t="s">
        <v>337</v>
      </c>
      <c r="G5">
        <v>1.0740350820976626E-2</v>
      </c>
      <c r="H5" t="s">
        <v>23</v>
      </c>
      <c r="K5">
        <f t="shared" si="0"/>
        <v>1.0740350820976626E-2</v>
      </c>
    </row>
    <row r="6" spans="1:11">
      <c r="A6" s="10" t="s">
        <v>164</v>
      </c>
      <c r="B6" t="s">
        <v>51</v>
      </c>
      <c r="C6" t="s">
        <v>49</v>
      </c>
      <c r="D6" t="s">
        <v>48</v>
      </c>
      <c r="F6" t="s">
        <v>25</v>
      </c>
      <c r="G6">
        <v>0</v>
      </c>
      <c r="K6">
        <f t="shared" si="0"/>
        <v>0</v>
      </c>
    </row>
    <row r="7" spans="1:11">
      <c r="A7" s="10" t="s">
        <v>164</v>
      </c>
      <c r="B7" t="s">
        <v>51</v>
      </c>
      <c r="C7" t="s">
        <v>49</v>
      </c>
      <c r="D7" t="s">
        <v>48</v>
      </c>
      <c r="E7" s="21" t="s">
        <v>50</v>
      </c>
      <c r="F7" t="s">
        <v>26</v>
      </c>
      <c r="G7">
        <v>0</v>
      </c>
      <c r="J7" s="2" t="b">
        <v>1</v>
      </c>
      <c r="K7">
        <f t="shared" si="0"/>
        <v>0</v>
      </c>
    </row>
    <row r="8" spans="1:11">
      <c r="A8" s="10" t="s">
        <v>164</v>
      </c>
      <c r="B8" t="s">
        <v>51</v>
      </c>
      <c r="C8" t="s">
        <v>49</v>
      </c>
      <c r="D8" t="s">
        <v>48</v>
      </c>
      <c r="E8" t="s">
        <v>50</v>
      </c>
      <c r="F8" t="s">
        <v>27</v>
      </c>
      <c r="G8">
        <v>0</v>
      </c>
      <c r="I8" s="6">
        <v>0</v>
      </c>
      <c r="J8" s="2" t="b">
        <v>1</v>
      </c>
      <c r="K8">
        <f t="shared" si="0"/>
        <v>0</v>
      </c>
    </row>
    <row r="9" spans="1:11">
      <c r="A9" s="10" t="s">
        <v>164</v>
      </c>
      <c r="B9" t="s">
        <v>51</v>
      </c>
      <c r="C9" t="s">
        <v>49</v>
      </c>
      <c r="D9" t="s">
        <v>48</v>
      </c>
      <c r="E9" t="s">
        <v>50</v>
      </c>
      <c r="F9" t="s">
        <v>7</v>
      </c>
      <c r="G9">
        <v>0</v>
      </c>
      <c r="I9" s="6">
        <v>0</v>
      </c>
      <c r="J9" s="2" t="b">
        <v>1</v>
      </c>
      <c r="K9">
        <f t="shared" si="0"/>
        <v>0</v>
      </c>
    </row>
    <row r="10" spans="1:11">
      <c r="A10" s="10" t="s">
        <v>164</v>
      </c>
      <c r="B10" t="s">
        <v>51</v>
      </c>
      <c r="C10" t="s">
        <v>49</v>
      </c>
      <c r="D10" t="s">
        <v>48</v>
      </c>
      <c r="E10" t="s">
        <v>50</v>
      </c>
      <c r="F10" t="s">
        <v>28</v>
      </c>
      <c r="G10">
        <v>0</v>
      </c>
      <c r="I10" s="6">
        <v>0</v>
      </c>
      <c r="J10" s="2" t="b">
        <v>1</v>
      </c>
      <c r="K10">
        <f t="shared" si="0"/>
        <v>0</v>
      </c>
    </row>
    <row r="11" spans="1:11">
      <c r="A11" s="10" t="s">
        <v>164</v>
      </c>
      <c r="B11" t="s">
        <v>51</v>
      </c>
      <c r="C11" t="s">
        <v>49</v>
      </c>
      <c r="D11" t="s">
        <v>48</v>
      </c>
      <c r="E11" t="s">
        <v>50</v>
      </c>
      <c r="F11" t="s">
        <v>29</v>
      </c>
      <c r="G11">
        <v>0</v>
      </c>
      <c r="I11" s="6">
        <v>0</v>
      </c>
      <c r="J11" s="2" t="b">
        <v>1</v>
      </c>
      <c r="K11">
        <f t="shared" si="0"/>
        <v>0</v>
      </c>
    </row>
    <row r="12" spans="1:11">
      <c r="A12" s="10" t="s">
        <v>164</v>
      </c>
      <c r="B12" t="s">
        <v>51</v>
      </c>
      <c r="C12" t="s">
        <v>49</v>
      </c>
      <c r="D12" t="s">
        <v>48</v>
      </c>
      <c r="E12" t="s">
        <v>50</v>
      </c>
      <c r="F12" t="s">
        <v>30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164</v>
      </c>
      <c r="B13" t="s">
        <v>51</v>
      </c>
      <c r="C13" t="s">
        <v>49</v>
      </c>
      <c r="D13" t="s">
        <v>48</v>
      </c>
      <c r="E13" t="s">
        <v>50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164</v>
      </c>
      <c r="B14" t="s">
        <v>51</v>
      </c>
      <c r="C14" t="s">
        <v>49</v>
      </c>
      <c r="D14" t="s">
        <v>48</v>
      </c>
      <c r="E14" t="s">
        <v>50</v>
      </c>
      <c r="F14" t="s">
        <v>31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164</v>
      </c>
      <c r="B15" t="s">
        <v>51</v>
      </c>
      <c r="C15" t="s">
        <v>49</v>
      </c>
      <c r="D15" t="s">
        <v>48</v>
      </c>
      <c r="E15" t="s">
        <v>50</v>
      </c>
      <c r="F15" t="s">
        <v>32</v>
      </c>
      <c r="G15">
        <v>0</v>
      </c>
      <c r="I15" s="6">
        <v>0</v>
      </c>
      <c r="J15" s="2" t="b">
        <v>1</v>
      </c>
      <c r="K15">
        <f t="shared" si="0"/>
        <v>0</v>
      </c>
    </row>
    <row r="16" spans="1:11">
      <c r="A16" s="10" t="s">
        <v>164</v>
      </c>
      <c r="B16" t="s">
        <v>51</v>
      </c>
      <c r="C16" t="s">
        <v>49</v>
      </c>
      <c r="D16" t="s">
        <v>48</v>
      </c>
      <c r="E16" t="s">
        <v>50</v>
      </c>
      <c r="F16" t="s">
        <v>33</v>
      </c>
      <c r="G16">
        <v>0</v>
      </c>
      <c r="I16" s="6">
        <v>0</v>
      </c>
      <c r="J16" s="2" t="b">
        <v>1</v>
      </c>
      <c r="K16">
        <f t="shared" si="0"/>
        <v>0</v>
      </c>
    </row>
    <row r="17" spans="1:11">
      <c r="A17" s="10" t="s">
        <v>164</v>
      </c>
      <c r="B17" t="s">
        <v>51</v>
      </c>
      <c r="C17" t="s">
        <v>49</v>
      </c>
      <c r="D17" t="s">
        <v>48</v>
      </c>
      <c r="E17" t="s">
        <v>50</v>
      </c>
      <c r="F17" t="s">
        <v>34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164</v>
      </c>
      <c r="B18" t="s">
        <v>51</v>
      </c>
      <c r="C18" t="s">
        <v>49</v>
      </c>
      <c r="D18" t="s">
        <v>48</v>
      </c>
      <c r="E18" t="s">
        <v>50</v>
      </c>
      <c r="F18" s="21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164</v>
      </c>
      <c r="B19" t="s">
        <v>51</v>
      </c>
      <c r="C19" t="s">
        <v>49</v>
      </c>
      <c r="D19" t="s">
        <v>48</v>
      </c>
      <c r="E19" t="s">
        <v>50</v>
      </c>
      <c r="F19" t="s">
        <v>10</v>
      </c>
      <c r="G19">
        <v>2.5000000000000001E-2</v>
      </c>
      <c r="H19" t="s">
        <v>35</v>
      </c>
      <c r="J19" s="2" t="b">
        <v>1</v>
      </c>
      <c r="K19">
        <f t="shared" si="0"/>
        <v>2.5000000000000001E-2</v>
      </c>
    </row>
    <row r="20" spans="1:11">
      <c r="A20" s="10" t="s">
        <v>164</v>
      </c>
      <c r="B20" t="s">
        <v>51</v>
      </c>
      <c r="C20" t="s">
        <v>49</v>
      </c>
      <c r="D20" t="s">
        <v>48</v>
      </c>
      <c r="E20" t="s">
        <v>50</v>
      </c>
      <c r="F20" s="21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164</v>
      </c>
      <c r="B21" t="s">
        <v>51</v>
      </c>
      <c r="C21" t="s">
        <v>49</v>
      </c>
      <c r="D21" t="s">
        <v>48</v>
      </c>
      <c r="E21" t="s">
        <v>50</v>
      </c>
      <c r="F21" t="s">
        <v>12</v>
      </c>
      <c r="G21">
        <v>0.03</v>
      </c>
      <c r="H21" t="s">
        <v>36</v>
      </c>
      <c r="J21" s="2" t="b">
        <v>1</v>
      </c>
      <c r="K21">
        <f t="shared" si="0"/>
        <v>0.03</v>
      </c>
    </row>
    <row r="22" spans="1:11">
      <c r="A22" s="10" t="s">
        <v>164</v>
      </c>
      <c r="B22" t="s">
        <v>51</v>
      </c>
      <c r="C22" t="s">
        <v>49</v>
      </c>
      <c r="D22" t="s">
        <v>48</v>
      </c>
      <c r="E22" t="s">
        <v>50</v>
      </c>
      <c r="F22" t="s">
        <v>37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164</v>
      </c>
      <c r="B23" t="s">
        <v>51</v>
      </c>
      <c r="C23" t="s">
        <v>49</v>
      </c>
      <c r="D23" t="s">
        <v>48</v>
      </c>
      <c r="E23" t="s">
        <v>50</v>
      </c>
      <c r="F23" t="s">
        <v>38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164</v>
      </c>
      <c r="B24" t="s">
        <v>51</v>
      </c>
      <c r="C24" t="s">
        <v>49</v>
      </c>
      <c r="D24" t="s">
        <v>48</v>
      </c>
      <c r="E24" t="s">
        <v>50</v>
      </c>
      <c r="F24" t="s">
        <v>39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164</v>
      </c>
      <c r="B25" t="s">
        <v>51</v>
      </c>
      <c r="C25" t="s">
        <v>49</v>
      </c>
      <c r="D25" t="s">
        <v>48</v>
      </c>
      <c r="E25" t="s">
        <v>50</v>
      </c>
      <c r="F25" t="s">
        <v>40</v>
      </c>
      <c r="G25">
        <v>0</v>
      </c>
      <c r="I25" s="6">
        <v>0</v>
      </c>
      <c r="J25" s="2" t="b">
        <v>1</v>
      </c>
      <c r="K25">
        <f t="shared" si="0"/>
        <v>0</v>
      </c>
    </row>
    <row r="26" spans="1:11">
      <c r="A26" s="10" t="s">
        <v>164</v>
      </c>
      <c r="B26" t="s">
        <v>51</v>
      </c>
      <c r="C26" t="s">
        <v>49</v>
      </c>
      <c r="D26" t="s">
        <v>48</v>
      </c>
      <c r="E26" t="s">
        <v>50</v>
      </c>
      <c r="F26" t="s">
        <v>41</v>
      </c>
      <c r="G26">
        <v>0</v>
      </c>
      <c r="I26" s="6">
        <v>0</v>
      </c>
      <c r="J26" s="2" t="b">
        <v>1</v>
      </c>
      <c r="K26">
        <f t="shared" si="0"/>
        <v>0</v>
      </c>
    </row>
    <row r="27" spans="1:11">
      <c r="A27" s="10" t="s">
        <v>164</v>
      </c>
      <c r="B27" t="s">
        <v>51</v>
      </c>
      <c r="C27" t="s">
        <v>49</v>
      </c>
      <c r="D27" t="s">
        <v>48</v>
      </c>
      <c r="E27" t="s">
        <v>50</v>
      </c>
      <c r="F27" t="s">
        <v>42</v>
      </c>
      <c r="G27">
        <v>0</v>
      </c>
      <c r="I27" s="6">
        <v>0</v>
      </c>
      <c r="J27" s="2" t="b">
        <v>1</v>
      </c>
      <c r="K27">
        <f t="shared" si="0"/>
        <v>0</v>
      </c>
    </row>
    <row r="28" spans="1:11">
      <c r="A28" s="10" t="s">
        <v>164</v>
      </c>
      <c r="B28" t="s">
        <v>51</v>
      </c>
      <c r="C28" t="s">
        <v>49</v>
      </c>
      <c r="D28" t="s">
        <v>48</v>
      </c>
      <c r="E28" t="s">
        <v>50</v>
      </c>
      <c r="F28" t="s">
        <v>43</v>
      </c>
      <c r="G28">
        <v>0</v>
      </c>
      <c r="I28" s="6">
        <v>0</v>
      </c>
      <c r="J28" s="2" t="b">
        <v>1</v>
      </c>
      <c r="K28">
        <f t="shared" si="0"/>
        <v>0</v>
      </c>
    </row>
    <row r="29" spans="1:11">
      <c r="A29" s="10" t="s">
        <v>164</v>
      </c>
      <c r="B29" t="s">
        <v>51</v>
      </c>
      <c r="C29" t="s">
        <v>49</v>
      </c>
      <c r="D29" t="s">
        <v>48</v>
      </c>
      <c r="E29" t="s">
        <v>50</v>
      </c>
      <c r="F29" t="s">
        <v>44</v>
      </c>
      <c r="G29">
        <v>0</v>
      </c>
      <c r="I29" s="6">
        <v>0</v>
      </c>
      <c r="J29" s="2" t="b">
        <v>1</v>
      </c>
      <c r="K29">
        <f t="shared" si="0"/>
        <v>0</v>
      </c>
    </row>
    <row r="30" spans="1:11">
      <c r="A30" s="10" t="s">
        <v>164</v>
      </c>
      <c r="B30" t="s">
        <v>51</v>
      </c>
      <c r="C30" t="s">
        <v>49</v>
      </c>
      <c r="D30" t="s">
        <v>48</v>
      </c>
      <c r="E30" t="s">
        <v>50</v>
      </c>
      <c r="F30" t="s">
        <v>13</v>
      </c>
      <c r="G30">
        <v>0</v>
      </c>
      <c r="I30" s="6">
        <v>0</v>
      </c>
      <c r="J30" s="2" t="b">
        <v>1</v>
      </c>
      <c r="K30">
        <f t="shared" si="0"/>
        <v>0</v>
      </c>
    </row>
    <row r="31" spans="1:11">
      <c r="A31" s="10" t="s">
        <v>164</v>
      </c>
      <c r="B31" t="s">
        <v>51</v>
      </c>
      <c r="C31" t="s">
        <v>49</v>
      </c>
      <c r="D31" t="s">
        <v>48</v>
      </c>
      <c r="E31" t="s">
        <v>50</v>
      </c>
      <c r="F31" t="s">
        <v>14</v>
      </c>
      <c r="G31">
        <v>0</v>
      </c>
      <c r="I31" s="6">
        <v>0</v>
      </c>
      <c r="J31" s="2" t="b">
        <v>1</v>
      </c>
      <c r="K31">
        <f t="shared" si="0"/>
        <v>0</v>
      </c>
    </row>
    <row r="32" spans="1:11">
      <c r="A32" s="10" t="s">
        <v>164</v>
      </c>
      <c r="B32" t="s">
        <v>51</v>
      </c>
      <c r="C32" t="s">
        <v>49</v>
      </c>
      <c r="D32" t="s">
        <v>48</v>
      </c>
      <c r="E32" t="s">
        <v>50</v>
      </c>
      <c r="F32" t="s">
        <v>45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164</v>
      </c>
      <c r="B33" t="s">
        <v>51</v>
      </c>
      <c r="C33" t="s">
        <v>49</v>
      </c>
      <c r="D33" t="s">
        <v>48</v>
      </c>
      <c r="E33" t="s">
        <v>50</v>
      </c>
      <c r="F33" t="s">
        <v>46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164</v>
      </c>
      <c r="B34" t="s">
        <v>51</v>
      </c>
      <c r="C34" t="s">
        <v>49</v>
      </c>
      <c r="D34" t="s">
        <v>48</v>
      </c>
      <c r="E34" t="s">
        <v>50</v>
      </c>
      <c r="F34" t="s">
        <v>47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164</v>
      </c>
      <c r="B35" t="s">
        <v>51</v>
      </c>
      <c r="C35" t="s">
        <v>49</v>
      </c>
      <c r="D35" t="s">
        <v>48</v>
      </c>
      <c r="E35" t="s">
        <v>50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155</v>
      </c>
      <c r="B36" t="s">
        <v>51</v>
      </c>
      <c r="C36" t="s">
        <v>49</v>
      </c>
      <c r="D36" t="s">
        <v>48</v>
      </c>
      <c r="E36" t="s">
        <v>50</v>
      </c>
      <c r="F36" s="10" t="s">
        <v>344</v>
      </c>
      <c r="G36" s="10">
        <v>21671</v>
      </c>
      <c r="H36" s="10" t="s">
        <v>35</v>
      </c>
      <c r="I36" s="99"/>
      <c r="J36" s="2" t="b">
        <v>1</v>
      </c>
      <c r="K36" s="10">
        <v>21671</v>
      </c>
    </row>
    <row r="37" spans="1:11" s="10" customFormat="1">
      <c r="A37" t="s">
        <v>155</v>
      </c>
      <c r="B37" t="s">
        <v>51</v>
      </c>
      <c r="C37" t="s">
        <v>49</v>
      </c>
      <c r="D37" t="s">
        <v>48</v>
      </c>
      <c r="E37" t="s">
        <v>50</v>
      </c>
      <c r="F37" s="10" t="s">
        <v>347</v>
      </c>
      <c r="G37" s="10">
        <v>258</v>
      </c>
      <c r="H37" s="10" t="s">
        <v>35</v>
      </c>
      <c r="I37" s="99"/>
      <c r="J37" s="2" t="b">
        <v>1</v>
      </c>
      <c r="K37" s="10">
        <v>258</v>
      </c>
    </row>
    <row r="38" spans="1:11" s="10" customFormat="1">
      <c r="A38" t="s">
        <v>155</v>
      </c>
      <c r="B38" t="s">
        <v>51</v>
      </c>
      <c r="C38" t="s">
        <v>49</v>
      </c>
      <c r="D38" t="s">
        <v>48</v>
      </c>
      <c r="E38" t="s">
        <v>50</v>
      </c>
      <c r="F38" s="10" t="s">
        <v>345</v>
      </c>
      <c r="G38" s="10">
        <v>14414</v>
      </c>
      <c r="H38" s="10" t="s">
        <v>35</v>
      </c>
      <c r="I38" s="99"/>
      <c r="J38" s="2" t="b">
        <v>1</v>
      </c>
      <c r="K38" s="10">
        <v>14414</v>
      </c>
    </row>
    <row r="39" spans="1:11" s="10" customFormat="1">
      <c r="A39" t="s">
        <v>155</v>
      </c>
      <c r="B39" t="s">
        <v>51</v>
      </c>
      <c r="C39" t="s">
        <v>49</v>
      </c>
      <c r="D39" t="s">
        <v>48</v>
      </c>
      <c r="E39" t="s">
        <v>50</v>
      </c>
      <c r="F39" s="10" t="s">
        <v>109</v>
      </c>
      <c r="G39" s="10">
        <v>326294685</v>
      </c>
      <c r="H39" s="10" t="s">
        <v>110</v>
      </c>
      <c r="I39" s="99">
        <v>311.17886066436768</v>
      </c>
      <c r="J39" s="2" t="b">
        <v>1</v>
      </c>
    </row>
    <row r="40" spans="1:11" s="10" customFormat="1">
      <c r="A40" t="s">
        <v>155</v>
      </c>
      <c r="B40" t="s">
        <v>51</v>
      </c>
      <c r="C40" t="s">
        <v>49</v>
      </c>
      <c r="D40" t="s">
        <v>48</v>
      </c>
      <c r="E40" t="s">
        <v>50</v>
      </c>
      <c r="F40" s="10" t="s">
        <v>111</v>
      </c>
      <c r="G40" s="10">
        <v>110678904</v>
      </c>
      <c r="H40" s="10" t="s">
        <v>110</v>
      </c>
      <c r="I40" s="99">
        <v>105.55162811279297</v>
      </c>
      <c r="J40" s="2" t="b">
        <v>1</v>
      </c>
    </row>
    <row r="41" spans="1:11" s="10" customFormat="1">
      <c r="A41" t="s">
        <v>155</v>
      </c>
      <c r="B41" t="s">
        <v>51</v>
      </c>
      <c r="C41" t="s">
        <v>49</v>
      </c>
      <c r="D41" t="s">
        <v>48</v>
      </c>
      <c r="E41" t="s">
        <v>50</v>
      </c>
      <c r="F41" s="10" t="s">
        <v>112</v>
      </c>
      <c r="G41" s="10">
        <v>231011406</v>
      </c>
      <c r="H41" s="10" t="s">
        <v>110</v>
      </c>
      <c r="I41" s="99">
        <v>220.30964517593384</v>
      </c>
      <c r="J41" s="2" t="b">
        <v>1</v>
      </c>
    </row>
    <row r="42" spans="1:11" s="10" customFormat="1">
      <c r="A42" t="s">
        <v>155</v>
      </c>
      <c r="B42" t="s">
        <v>51</v>
      </c>
      <c r="C42" t="s">
        <v>49</v>
      </c>
      <c r="D42" t="s">
        <v>48</v>
      </c>
      <c r="E42" t="s">
        <v>50</v>
      </c>
      <c r="F42" s="10" t="s">
        <v>113</v>
      </c>
      <c r="G42" s="10">
        <v>7475</v>
      </c>
      <c r="I42" s="99"/>
      <c r="J42" s="2" t="b">
        <v>1</v>
      </c>
      <c r="K42" s="10">
        <v>7475</v>
      </c>
    </row>
    <row r="43" spans="1:11" s="10" customFormat="1">
      <c r="A43" t="s">
        <v>155</v>
      </c>
      <c r="B43" t="s">
        <v>51</v>
      </c>
      <c r="C43" t="s">
        <v>49</v>
      </c>
      <c r="D43" t="s">
        <v>48</v>
      </c>
      <c r="E43" t="s">
        <v>50</v>
      </c>
      <c r="F43" s="10" t="s">
        <v>114</v>
      </c>
      <c r="G43" s="10">
        <v>1025</v>
      </c>
      <c r="I43" s="99"/>
      <c r="J43" s="2" t="b">
        <v>1</v>
      </c>
      <c r="K43" s="10">
        <v>1025</v>
      </c>
    </row>
    <row r="44" spans="1:11" s="10" customFormat="1">
      <c r="A44" t="s">
        <v>155</v>
      </c>
      <c r="B44" t="s">
        <v>51</v>
      </c>
      <c r="C44" t="s">
        <v>49</v>
      </c>
      <c r="D44" t="s">
        <v>48</v>
      </c>
      <c r="E44" t="s">
        <v>50</v>
      </c>
      <c r="F44" s="10" t="s">
        <v>115</v>
      </c>
      <c r="G44" s="10">
        <v>2422</v>
      </c>
      <c r="I44" s="99"/>
      <c r="J44" s="2" t="b">
        <v>1</v>
      </c>
      <c r="K44" s="10">
        <v>2422</v>
      </c>
    </row>
    <row r="45" spans="1:11" s="10" customFormat="1">
      <c r="A45" t="s">
        <v>155</v>
      </c>
      <c r="B45" t="s">
        <v>51</v>
      </c>
      <c r="C45" t="s">
        <v>49</v>
      </c>
      <c r="D45" t="s">
        <v>48</v>
      </c>
      <c r="E45" t="s">
        <v>50</v>
      </c>
      <c r="F45" s="10" t="s">
        <v>142</v>
      </c>
      <c r="G45" s="10">
        <v>107</v>
      </c>
      <c r="I45" s="99"/>
      <c r="J45" s="2" t="b">
        <v>1</v>
      </c>
      <c r="K45" s="10">
        <v>107</v>
      </c>
    </row>
    <row r="46" spans="1:11" s="10" customFormat="1">
      <c r="A46" t="s">
        <v>155</v>
      </c>
      <c r="B46" t="s">
        <v>51</v>
      </c>
      <c r="C46" t="s">
        <v>49</v>
      </c>
      <c r="D46" t="s">
        <v>48</v>
      </c>
      <c r="E46" t="s">
        <v>50</v>
      </c>
      <c r="F46" s="10" t="s">
        <v>143</v>
      </c>
      <c r="G46" s="10">
        <v>531</v>
      </c>
      <c r="I46" s="99"/>
      <c r="J46" s="2" t="b">
        <v>1</v>
      </c>
      <c r="K46" s="10">
        <v>531</v>
      </c>
    </row>
    <row r="47" spans="1:11" s="10" customFormat="1">
      <c r="A47" t="s">
        <v>155</v>
      </c>
      <c r="B47" t="s">
        <v>51</v>
      </c>
      <c r="C47" t="s">
        <v>49</v>
      </c>
      <c r="D47" t="s">
        <v>48</v>
      </c>
      <c r="E47" t="s">
        <v>50</v>
      </c>
      <c r="F47" s="10" t="s">
        <v>144</v>
      </c>
      <c r="G47" s="10">
        <v>17942</v>
      </c>
      <c r="I47" s="99"/>
      <c r="J47" s="2" t="b">
        <v>1</v>
      </c>
      <c r="K47" s="10">
        <v>17942</v>
      </c>
    </row>
    <row r="48" spans="1:11" s="10" customFormat="1">
      <c r="A48" t="s">
        <v>155</v>
      </c>
      <c r="B48" t="s">
        <v>51</v>
      </c>
      <c r="C48" t="s">
        <v>49</v>
      </c>
      <c r="D48" t="s">
        <v>48</v>
      </c>
      <c r="E48" t="s">
        <v>50</v>
      </c>
      <c r="F48" s="10" t="s">
        <v>151</v>
      </c>
      <c r="G48" s="10">
        <v>0.191833</v>
      </c>
      <c r="H48" s="10" t="s">
        <v>152</v>
      </c>
      <c r="I48" s="99"/>
      <c r="J48" s="2" t="b">
        <v>1</v>
      </c>
      <c r="K48" s="10">
        <v>0.191833</v>
      </c>
    </row>
    <row r="49" spans="1:11" s="10" customFormat="1">
      <c r="A49" t="s">
        <v>155</v>
      </c>
      <c r="B49" t="s">
        <v>51</v>
      </c>
      <c r="C49" t="s">
        <v>49</v>
      </c>
      <c r="D49" t="s">
        <v>48</v>
      </c>
      <c r="E49" t="s">
        <v>50</v>
      </c>
      <c r="F49" s="10" t="s">
        <v>153</v>
      </c>
      <c r="G49" s="10">
        <v>0.191833</v>
      </c>
      <c r="H49" s="10" t="s">
        <v>152</v>
      </c>
      <c r="I49" s="99"/>
      <c r="J49" s="2" t="b">
        <v>1</v>
      </c>
      <c r="K49" s="10">
        <v>0.191833</v>
      </c>
    </row>
    <row r="50" spans="1:11" s="10" customFormat="1">
      <c r="A50" t="s">
        <v>155</v>
      </c>
      <c r="B50" t="s">
        <v>51</v>
      </c>
      <c r="C50" t="s">
        <v>49</v>
      </c>
      <c r="D50" t="s">
        <v>48</v>
      </c>
      <c r="E50" t="s">
        <v>50</v>
      </c>
      <c r="F50" s="10" t="s">
        <v>154</v>
      </c>
      <c r="G50" s="10">
        <v>0.191833</v>
      </c>
      <c r="H50" s="10" t="s">
        <v>152</v>
      </c>
      <c r="I50" s="99"/>
      <c r="J50" s="2" t="b">
        <v>1</v>
      </c>
      <c r="K50" s="10">
        <v>0.191833</v>
      </c>
    </row>
    <row r="51" spans="1:11" s="10" customFormat="1">
      <c r="A51" s="10" t="s">
        <v>155</v>
      </c>
      <c r="B51" t="s">
        <v>51</v>
      </c>
      <c r="C51" t="s">
        <v>49</v>
      </c>
      <c r="D51" t="s">
        <v>48</v>
      </c>
      <c r="E51" t="s">
        <v>50</v>
      </c>
      <c r="F51" s="10" t="s">
        <v>151</v>
      </c>
      <c r="G51" s="10">
        <v>4.5546290000000003</v>
      </c>
      <c r="H51" s="10" t="s">
        <v>152</v>
      </c>
      <c r="I51" s="99"/>
      <c r="J51" s="2" t="b">
        <v>1</v>
      </c>
      <c r="K51" s="10">
        <v>4.5546290000000003</v>
      </c>
    </row>
    <row r="52" spans="1:11" s="10" customFormat="1">
      <c r="A52" s="10" t="s">
        <v>155</v>
      </c>
      <c r="B52" t="s">
        <v>51</v>
      </c>
      <c r="C52" t="s">
        <v>49</v>
      </c>
      <c r="D52" t="s">
        <v>48</v>
      </c>
      <c r="E52" t="s">
        <v>50</v>
      </c>
      <c r="F52" s="10" t="s">
        <v>153</v>
      </c>
      <c r="G52" s="10">
        <v>2.280383</v>
      </c>
      <c r="H52" s="10" t="s">
        <v>152</v>
      </c>
      <c r="I52" s="99"/>
      <c r="J52" s="2" t="b">
        <v>1</v>
      </c>
      <c r="K52" s="10">
        <v>2.280383</v>
      </c>
    </row>
    <row r="53" spans="1:11" s="10" customFormat="1">
      <c r="A53" s="10" t="s">
        <v>155</v>
      </c>
      <c r="B53" t="s">
        <v>51</v>
      </c>
      <c r="C53" t="s">
        <v>49</v>
      </c>
      <c r="D53" t="s">
        <v>48</v>
      </c>
      <c r="E53" t="s">
        <v>50</v>
      </c>
      <c r="F53" s="10" t="s">
        <v>154</v>
      </c>
      <c r="G53" s="10">
        <v>3.8825877000000002</v>
      </c>
      <c r="H53" s="10" t="s">
        <v>152</v>
      </c>
      <c r="I53" s="99"/>
      <c r="J53" s="2" t="b">
        <v>1</v>
      </c>
      <c r="K53" s="10">
        <v>3.8825877000000002</v>
      </c>
    </row>
    <row r="54" spans="1:11" s="10" customFormat="1">
      <c r="A54" s="10" t="s">
        <v>155</v>
      </c>
      <c r="B54" t="s">
        <v>51</v>
      </c>
      <c r="C54" t="s">
        <v>49</v>
      </c>
      <c r="D54" t="s">
        <v>48</v>
      </c>
      <c r="E54" t="s">
        <v>50</v>
      </c>
      <c r="F54" s="10" t="s">
        <v>156</v>
      </c>
      <c r="G54" s="10">
        <v>7850189</v>
      </c>
      <c r="H54" s="10" t="s">
        <v>157</v>
      </c>
      <c r="I54" s="99"/>
      <c r="J54" s="2" t="b">
        <v>1</v>
      </c>
      <c r="K54" s="10">
        <v>7850189</v>
      </c>
    </row>
    <row r="55" spans="1:11" s="10" customFormat="1">
      <c r="A55" s="10" t="s">
        <v>155</v>
      </c>
      <c r="B55" t="s">
        <v>51</v>
      </c>
      <c r="C55" t="s">
        <v>49</v>
      </c>
      <c r="D55" t="s">
        <v>48</v>
      </c>
      <c r="E55" t="s">
        <v>50</v>
      </c>
      <c r="F55" s="10" t="s">
        <v>158</v>
      </c>
      <c r="G55" s="10">
        <v>420</v>
      </c>
      <c r="H55" s="10" t="s">
        <v>157</v>
      </c>
      <c r="I55" s="99"/>
      <c r="J55" s="2" t="b">
        <v>1</v>
      </c>
      <c r="K55" s="10">
        <v>420</v>
      </c>
    </row>
    <row r="56" spans="1:11" s="10" customFormat="1">
      <c r="A56" s="10" t="s">
        <v>155</v>
      </c>
      <c r="B56" t="s">
        <v>51</v>
      </c>
      <c r="C56" t="s">
        <v>49</v>
      </c>
      <c r="D56" t="s">
        <v>48</v>
      </c>
      <c r="E56" t="s">
        <v>50</v>
      </c>
      <c r="F56" s="10" t="s">
        <v>159</v>
      </c>
      <c r="G56" s="10">
        <v>5106046</v>
      </c>
      <c r="H56" s="10" t="s">
        <v>157</v>
      </c>
      <c r="I56" s="99"/>
      <c r="J56" s="2" t="b">
        <v>1</v>
      </c>
      <c r="K56" s="10">
        <v>5106046</v>
      </c>
    </row>
    <row r="57" spans="1:11" s="10" customFormat="1">
      <c r="A57" s="10" t="s">
        <v>155</v>
      </c>
      <c r="B57" t="s">
        <v>51</v>
      </c>
      <c r="C57" t="s">
        <v>49</v>
      </c>
      <c r="D57" t="s">
        <v>48</v>
      </c>
      <c r="E57" t="s">
        <v>50</v>
      </c>
      <c r="F57" s="10" t="s">
        <v>160</v>
      </c>
      <c r="G57" s="10">
        <v>2156</v>
      </c>
      <c r="I57" s="99"/>
      <c r="J57" s="2" t="b">
        <v>1</v>
      </c>
      <c r="K57" s="10">
        <v>2156</v>
      </c>
    </row>
    <row r="58" spans="1:11" s="10" customFormat="1">
      <c r="A58" s="10" t="s">
        <v>155</v>
      </c>
      <c r="B58" t="s">
        <v>51</v>
      </c>
      <c r="C58" t="s">
        <v>49</v>
      </c>
      <c r="D58" t="s">
        <v>48</v>
      </c>
      <c r="E58" t="s">
        <v>50</v>
      </c>
      <c r="F58" s="10" t="s">
        <v>161</v>
      </c>
      <c r="G58" s="10">
        <v>715485903</v>
      </c>
      <c r="H58" s="10" t="s">
        <v>110</v>
      </c>
      <c r="I58" s="99">
        <v>682.3405294418335</v>
      </c>
      <c r="J58" s="2" t="b">
        <v>1</v>
      </c>
    </row>
    <row r="59" spans="1:11" s="10" customFormat="1">
      <c r="A59" s="10" t="s">
        <v>155</v>
      </c>
      <c r="B59" t="s">
        <v>51</v>
      </c>
      <c r="C59" t="s">
        <v>49</v>
      </c>
      <c r="D59" t="s">
        <v>48</v>
      </c>
      <c r="E59" t="s">
        <v>50</v>
      </c>
      <c r="F59" s="10" t="s">
        <v>162</v>
      </c>
      <c r="G59" s="10">
        <v>65952</v>
      </c>
      <c r="H59" s="10" t="s">
        <v>110</v>
      </c>
      <c r="I59" s="99">
        <v>6.2896728515625E-2</v>
      </c>
      <c r="J59" s="2" t="b">
        <v>1</v>
      </c>
    </row>
    <row r="60" spans="1:11" s="10" customFormat="1">
      <c r="A60" s="10" t="s">
        <v>155</v>
      </c>
      <c r="B60" t="s">
        <v>51</v>
      </c>
      <c r="C60" t="s">
        <v>49</v>
      </c>
      <c r="D60" t="s">
        <v>48</v>
      </c>
      <c r="E60" t="s">
        <v>50</v>
      </c>
      <c r="F60" s="10" t="s">
        <v>163</v>
      </c>
      <c r="G60" s="10">
        <v>449388794</v>
      </c>
      <c r="H60" s="10" t="s">
        <v>110</v>
      </c>
      <c r="I60" s="99">
        <v>428.57055155686851</v>
      </c>
      <c r="J60" s="2" t="b">
        <v>1</v>
      </c>
    </row>
    <row r="61" spans="1:11">
      <c r="A61" t="s">
        <v>371</v>
      </c>
      <c r="B61" s="58" t="s">
        <v>51</v>
      </c>
      <c r="C61" s="58" t="s">
        <v>49</v>
      </c>
      <c r="D61" s="58" t="s">
        <v>48</v>
      </c>
      <c r="E61" s="58" t="s">
        <v>50</v>
      </c>
      <c r="F61" s="10" t="s">
        <v>447</v>
      </c>
      <c r="G61" s="10">
        <v>35</v>
      </c>
      <c r="H61" s="10" t="s">
        <v>366</v>
      </c>
      <c r="I61" s="99"/>
      <c r="J61" s="2" t="b">
        <v>1</v>
      </c>
      <c r="K61" s="10">
        <v>35</v>
      </c>
    </row>
    <row r="62" spans="1:11">
      <c r="A62" s="58" t="s">
        <v>371</v>
      </c>
      <c r="B62" s="58" t="s">
        <v>51</v>
      </c>
      <c r="C62" s="58" t="s">
        <v>49</v>
      </c>
      <c r="D62" s="58" t="s">
        <v>48</v>
      </c>
      <c r="E62" s="58" t="s">
        <v>50</v>
      </c>
      <c r="F62" s="10" t="s">
        <v>372</v>
      </c>
      <c r="G62" s="10">
        <v>4055.2689999999998</v>
      </c>
      <c r="H62" s="10" t="s">
        <v>35</v>
      </c>
      <c r="I62" s="99"/>
      <c r="J62" s="2" t="b">
        <v>1</v>
      </c>
      <c r="K62" s="10">
        <v>4055.2689999999998</v>
      </c>
    </row>
    <row r="63" spans="1:11">
      <c r="A63" s="58" t="s">
        <v>371</v>
      </c>
      <c r="B63" s="58" t="s">
        <v>51</v>
      </c>
      <c r="C63" s="58" t="s">
        <v>49</v>
      </c>
      <c r="D63" s="58" t="s">
        <v>48</v>
      </c>
      <c r="E63" s="58" t="s">
        <v>50</v>
      </c>
      <c r="F63" s="10" t="s">
        <v>373</v>
      </c>
      <c r="G63" s="10">
        <v>10</v>
      </c>
      <c r="H63" s="10" t="s">
        <v>35</v>
      </c>
      <c r="I63" s="99"/>
      <c r="J63" s="2" t="b">
        <v>1</v>
      </c>
      <c r="K63" s="10">
        <v>10</v>
      </c>
    </row>
    <row r="64" spans="1:11">
      <c r="A64" s="97" t="s">
        <v>371</v>
      </c>
      <c r="B64" s="58" t="s">
        <v>51</v>
      </c>
      <c r="C64" s="58" t="s">
        <v>49</v>
      </c>
      <c r="D64" s="58" t="s">
        <v>48</v>
      </c>
      <c r="E64" s="58" t="s">
        <v>50</v>
      </c>
      <c r="F64" s="10" t="s">
        <v>109</v>
      </c>
      <c r="G64" s="10">
        <v>1.97</v>
      </c>
      <c r="H64" s="10" t="s">
        <v>374</v>
      </c>
      <c r="I64" s="99">
        <v>1.97</v>
      </c>
      <c r="J64" s="2" t="b">
        <v>1</v>
      </c>
      <c r="K64" s="10">
        <v>1.97</v>
      </c>
    </row>
    <row r="65" spans="1:11">
      <c r="A65" s="10" t="s">
        <v>155</v>
      </c>
      <c r="B65" s="60" t="s">
        <v>51</v>
      </c>
      <c r="C65" s="60" t="s">
        <v>49</v>
      </c>
      <c r="D65" s="60" t="s">
        <v>48</v>
      </c>
      <c r="E65" s="60" t="s">
        <v>50</v>
      </c>
      <c r="F65" s="10" t="s">
        <v>375</v>
      </c>
      <c r="G65" s="10">
        <v>2100</v>
      </c>
      <c r="H65" s="10"/>
      <c r="I65" s="99"/>
      <c r="J65" s="2" t="b">
        <v>1</v>
      </c>
      <c r="K65" s="10">
        <v>2100</v>
      </c>
    </row>
    <row r="66" spans="1:11">
      <c r="A66" s="10" t="s">
        <v>155</v>
      </c>
      <c r="B66" s="60" t="s">
        <v>51</v>
      </c>
      <c r="C66" s="60" t="s">
        <v>49</v>
      </c>
      <c r="D66" s="60" t="s">
        <v>48</v>
      </c>
      <c r="E66" s="60" t="s">
        <v>50</v>
      </c>
      <c r="F66" s="10" t="s">
        <v>376</v>
      </c>
      <c r="G66" s="10">
        <v>100</v>
      </c>
      <c r="H66" s="10"/>
      <c r="I66" s="99"/>
      <c r="J66" s="2" t="b">
        <v>1</v>
      </c>
      <c r="K66" s="10">
        <v>100</v>
      </c>
    </row>
    <row r="67" spans="1:11">
      <c r="A67" s="10" t="s">
        <v>155</v>
      </c>
      <c r="B67" s="60" t="s">
        <v>51</v>
      </c>
      <c r="C67" s="60" t="s">
        <v>49</v>
      </c>
      <c r="D67" s="60" t="s">
        <v>48</v>
      </c>
      <c r="E67" s="60" t="s">
        <v>50</v>
      </c>
      <c r="F67" s="10" t="s">
        <v>377</v>
      </c>
      <c r="G67" s="10">
        <v>1200</v>
      </c>
      <c r="H67" s="10"/>
      <c r="I67" s="99"/>
      <c r="J67" s="2" t="b">
        <v>1</v>
      </c>
      <c r="K67" s="10">
        <v>1200</v>
      </c>
    </row>
    <row r="68" spans="1:11">
      <c r="A68" s="10" t="s">
        <v>155</v>
      </c>
      <c r="B68" s="60" t="s">
        <v>51</v>
      </c>
      <c r="C68" s="60" t="s">
        <v>49</v>
      </c>
      <c r="D68" s="60" t="s">
        <v>48</v>
      </c>
      <c r="E68" s="60" t="s">
        <v>50</v>
      </c>
      <c r="F68" s="10" t="s">
        <v>378</v>
      </c>
      <c r="G68" s="10">
        <v>4</v>
      </c>
      <c r="H68" s="10"/>
      <c r="I68" s="99"/>
      <c r="J68" s="2" t="b">
        <v>1</v>
      </c>
      <c r="K68" s="10">
        <v>4</v>
      </c>
    </row>
    <row r="69" spans="1:11">
      <c r="B69" s="10"/>
      <c r="C69" s="10"/>
      <c r="D69" s="10"/>
      <c r="E69" s="10"/>
      <c r="F69" s="10"/>
      <c r="G69" s="10"/>
      <c r="H69" s="10"/>
      <c r="I69" s="99"/>
      <c r="J69" s="11"/>
      <c r="K69" s="10"/>
    </row>
    <row r="70" spans="1:11">
      <c r="B70" s="10"/>
      <c r="C70" s="10"/>
      <c r="D70" s="10"/>
      <c r="E70" s="10"/>
      <c r="F70" s="10"/>
      <c r="G70" s="10"/>
      <c r="H70" s="10"/>
      <c r="I70" s="99"/>
      <c r="J70" s="11"/>
      <c r="K70" s="10"/>
    </row>
    <row r="71" spans="1:11">
      <c r="B71" s="10"/>
      <c r="C71" s="10"/>
      <c r="D71" s="10"/>
      <c r="E71" s="10"/>
      <c r="F71" s="10"/>
      <c r="G71" s="10"/>
      <c r="H71" s="10"/>
      <c r="I71" s="99"/>
      <c r="J71" s="11"/>
      <c r="K71" s="10"/>
    </row>
    <row r="72" spans="1:11">
      <c r="B72" s="10"/>
      <c r="C72" s="10"/>
      <c r="D72" s="10"/>
      <c r="E72" s="10"/>
      <c r="F72" s="10"/>
      <c r="G72" s="10"/>
      <c r="H72" s="10"/>
      <c r="I72" s="99"/>
      <c r="J72" s="11"/>
      <c r="K72" s="10"/>
    </row>
    <row r="73" spans="1:11">
      <c r="B73" s="10"/>
      <c r="C73" s="10"/>
      <c r="D73" s="10"/>
      <c r="E73" s="10"/>
      <c r="F73" s="10"/>
      <c r="G73" s="10"/>
      <c r="H73" s="10"/>
      <c r="I73" s="99"/>
      <c r="J73" s="11"/>
      <c r="K73" s="10"/>
    </row>
    <row r="74" spans="1:11">
      <c r="B74" s="10"/>
      <c r="C74" s="10"/>
      <c r="D74" s="10"/>
      <c r="E74" s="10"/>
      <c r="F74" s="10"/>
      <c r="G74" s="10"/>
      <c r="H74" s="10"/>
      <c r="I74" s="99"/>
      <c r="J74" s="11"/>
      <c r="K74" s="10"/>
    </row>
    <row r="75" spans="1:11">
      <c r="B75" s="10"/>
      <c r="C75" s="10"/>
      <c r="D75" s="10"/>
      <c r="E75" s="10"/>
      <c r="F75" s="10"/>
      <c r="G75" s="10"/>
      <c r="H75" s="10"/>
      <c r="I75" s="99"/>
      <c r="J75" s="11"/>
      <c r="K75" s="10"/>
    </row>
    <row r="76" spans="1:11">
      <c r="B76" s="10"/>
      <c r="C76" s="10"/>
      <c r="D76" s="10"/>
      <c r="E76" s="10"/>
      <c r="F76" s="10"/>
      <c r="G76" s="10"/>
      <c r="H76" s="10"/>
      <c r="I76" s="99"/>
      <c r="J76" s="11"/>
      <c r="K76" s="10"/>
    </row>
    <row r="77" spans="1:11">
      <c r="B77" s="10"/>
      <c r="C77" s="10"/>
      <c r="D77" s="10"/>
      <c r="E77" s="10"/>
      <c r="F77" s="10"/>
      <c r="G77" s="10"/>
      <c r="H77" s="10"/>
      <c r="I77" s="99"/>
      <c r="J77" s="11"/>
      <c r="K77" s="10"/>
    </row>
    <row r="78" spans="1:11">
      <c r="B78" s="10"/>
      <c r="C78" s="10"/>
      <c r="D78" s="10"/>
      <c r="E78" s="10"/>
      <c r="F78" s="10"/>
      <c r="G78" s="10"/>
      <c r="H78" s="10"/>
      <c r="I78" s="99"/>
      <c r="J78" s="11"/>
      <c r="K78" s="10"/>
    </row>
    <row r="79" spans="1:11">
      <c r="B79" s="10"/>
      <c r="C79" s="10"/>
      <c r="D79" s="10"/>
      <c r="E79" s="10"/>
      <c r="F79" s="10"/>
      <c r="G79" s="10"/>
      <c r="H79" s="10"/>
      <c r="I79" s="99"/>
      <c r="J79" s="11"/>
      <c r="K79" s="10"/>
    </row>
    <row r="80" spans="1:11">
      <c r="B80" s="10"/>
      <c r="C80" s="10"/>
      <c r="D80" s="10"/>
      <c r="E80" s="10"/>
      <c r="F80" s="10"/>
      <c r="G80" s="10"/>
      <c r="H80" s="10"/>
      <c r="I80" s="99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99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99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99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99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99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99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99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99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99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99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99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99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99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99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99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99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99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99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99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99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99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99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99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99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99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99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99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99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99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99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99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99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99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99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99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99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99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99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99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99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99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99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99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99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99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99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99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99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99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99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99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99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99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99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99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99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99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99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99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99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99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99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99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99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99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99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99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99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99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99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99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99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99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99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99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99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99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99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99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99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99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99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99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99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99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99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99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99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99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99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99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99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99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99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99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99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99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99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99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99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99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99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99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99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99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99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99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99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99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99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99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99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99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99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99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99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99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99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99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99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99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99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99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99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99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99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99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99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99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99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99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99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99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99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99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99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99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99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99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99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99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99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99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99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99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99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99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99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99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99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99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99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99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99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99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99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99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99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99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99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99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99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99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99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99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99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99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99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99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99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99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99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99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99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99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99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99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99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99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99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99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99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99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99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99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99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99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99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99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99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99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99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99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99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99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99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99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99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99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99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99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99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99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99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99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99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99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99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99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99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99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99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99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99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99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99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99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99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99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99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99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99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99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99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99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99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99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99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99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99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99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99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99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99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99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99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99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99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99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99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99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99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99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99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99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99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99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99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99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99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99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99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99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99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99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99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99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99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99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99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99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99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99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99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99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99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99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99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99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99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99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99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99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99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99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99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99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99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99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99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99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99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99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99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99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99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99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99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99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99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99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99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99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99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99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99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99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99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99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99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99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99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99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99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99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99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99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99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99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99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99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99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99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99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99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99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99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99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99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99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99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99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99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99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99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99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99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99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99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99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99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99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99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99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99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99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99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99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99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99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99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99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99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99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99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99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99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99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99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99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99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99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99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99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99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99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99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99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99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99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99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99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99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99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99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99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99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99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99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99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99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99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99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99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99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99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99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99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99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99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99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99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99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99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99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99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99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99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99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99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99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99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99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99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99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99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99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99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99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99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99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99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99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99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99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99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99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99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99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99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99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99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99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99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99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99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99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99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99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99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99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99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99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99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99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99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99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99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99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99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99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99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99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99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99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99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99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99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99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99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99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99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99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99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99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99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99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99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99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99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99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99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99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99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99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99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99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99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99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99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99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99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99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99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99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99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99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99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99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99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99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99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99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99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99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99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99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99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99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99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99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99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99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99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99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99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99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99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99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99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99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99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99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99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99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99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99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99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99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99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99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99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99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99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99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99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99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99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99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99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99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99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99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99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99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99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99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99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99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99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99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99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99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99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99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99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99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99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99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99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99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99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99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99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99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99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99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99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99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99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99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99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99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99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99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99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99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99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99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99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99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99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99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99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99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99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99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99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99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99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99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99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99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99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99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99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99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99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99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99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99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99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99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99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99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99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99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99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99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99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99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99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99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99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99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99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99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99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99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99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99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99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99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99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99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99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99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99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99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99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99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99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99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99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99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99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99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99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99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99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99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99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99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99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99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99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99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99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99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99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99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99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99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99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99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99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99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99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99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99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99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99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99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99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99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99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99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99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99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99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99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99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99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99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99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99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99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99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99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99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99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99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99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99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99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99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99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99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99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99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99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99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99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99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99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99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99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99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99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99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99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99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99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99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99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99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99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99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99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99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99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99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99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99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99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99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99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99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99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99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99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99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99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99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99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99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99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99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99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99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99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99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99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99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99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99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99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99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99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99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99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99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99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99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99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99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99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99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99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99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99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99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99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99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99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99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99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99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99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99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99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99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99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99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99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99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99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99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99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99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99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99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99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99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99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99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99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99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99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99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99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99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99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99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99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99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99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99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99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99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99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99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99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99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99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99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99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99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99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99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99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99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99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99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99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99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99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99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99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99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99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99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99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99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99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99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99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99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99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99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99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99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99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99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99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99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99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99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99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99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99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99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99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99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99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99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99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99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99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99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99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99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99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99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99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99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99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99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99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99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99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99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99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99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99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99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99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99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99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99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99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99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99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99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99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99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99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99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99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99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99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99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99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99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99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99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99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99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99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99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99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99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99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99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99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99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99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99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99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99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99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99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99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99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99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99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99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99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99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99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99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99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99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99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99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99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99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99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99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99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99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99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99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99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99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99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99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99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99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99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99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99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99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99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99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99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99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99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99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99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99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99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99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99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99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99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99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99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99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99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99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99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99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99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99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99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99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99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99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99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99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99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99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99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99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99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99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99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99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99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99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99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99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99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99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99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99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99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99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99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99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99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99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99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99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99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99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99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99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99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99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99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99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99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99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99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99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99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99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99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99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99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99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99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99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99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99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99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99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99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99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99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99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99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99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99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99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99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99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99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99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99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99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99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99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99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99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99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99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99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99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99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99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99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99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99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99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99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99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99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99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99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99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99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99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99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99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99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99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99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99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99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99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99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99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99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99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99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99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99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99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99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99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99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99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99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99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99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99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99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99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99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99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99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99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99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99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99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99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99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99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99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99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99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99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99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99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99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99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99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99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99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99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99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99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99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99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99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99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99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99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99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99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99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99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99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99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99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99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99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99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99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99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99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99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99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99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99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99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99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99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99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99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99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99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99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99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99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99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99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99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99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99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99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99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99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99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99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99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99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99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99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99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99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99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99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99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99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99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99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99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99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99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99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99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99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99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99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99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99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99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99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99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99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99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99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99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99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99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99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99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99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99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99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99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99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99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99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99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99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99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99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99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99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99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99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99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99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99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99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99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99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99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99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99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99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99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99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99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99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99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99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99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99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99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99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99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99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99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99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99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99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99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99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99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99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99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99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99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99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99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99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99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99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99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99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99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99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99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99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99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99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99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99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99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99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99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99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99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99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99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99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99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99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99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99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99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99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99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99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99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99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99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99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99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99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99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99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99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99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99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99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99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99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99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99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99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99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99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99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99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99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99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99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99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99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99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99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99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99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99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99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99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99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99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99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99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99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99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99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99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99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99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99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99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99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99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99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99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99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99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99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99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99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99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99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99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99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99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99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99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99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99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99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99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99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99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99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99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99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99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99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99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99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99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99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99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99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99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99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99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99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99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99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99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99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99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99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99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99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99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99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99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99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99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99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99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99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99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99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99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99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99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99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99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99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99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99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99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99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99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99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99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99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99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99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99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99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99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99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99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99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99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99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99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99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99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99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99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99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99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99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99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99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99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99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99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99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99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99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99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99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99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99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99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99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99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99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99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99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99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99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99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99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99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99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99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99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99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99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99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99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99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99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99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99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99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99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99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99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99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99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99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99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99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99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99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99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99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99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99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99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99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99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99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99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99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99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99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99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99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99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99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99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99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99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99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99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99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99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99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99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99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99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99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99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99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99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99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99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99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99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99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99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99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99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99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99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99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99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99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99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99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99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99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99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99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99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99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99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99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99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99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99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99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99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99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99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99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99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99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99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99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99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99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99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99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99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99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99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99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99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99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99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99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99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99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99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99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99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99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99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99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99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99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99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99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99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99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99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99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99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99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99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99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99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99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99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99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99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99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99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99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99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99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99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99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99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99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99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99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99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99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99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99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99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99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99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99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99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99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99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99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99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99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99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99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99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99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99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99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99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99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99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99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99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99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99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99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99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99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99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99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99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99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99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99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99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99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99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99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99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99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99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99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99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99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99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99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99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99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99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99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99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99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99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99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99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99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99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99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99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99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99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99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99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99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99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99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99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99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99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99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99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99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99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99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99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99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99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99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99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99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99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99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99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99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99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99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99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99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99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99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99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99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99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99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99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99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99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99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99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99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99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99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99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99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99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99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99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99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99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99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99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99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99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99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99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99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99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99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99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99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99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99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99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99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99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99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99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99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99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99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99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99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99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99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99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99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99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99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99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99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99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99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99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99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99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99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99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99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99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99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99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99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99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99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99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99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99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99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99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99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99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99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99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99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99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99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99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99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99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99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99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99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99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99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99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99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99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99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99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99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99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99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99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99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99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99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99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99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99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99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99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99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99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99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99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99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99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99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99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99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99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99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99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99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99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99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99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99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99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99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99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99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99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99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99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99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99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99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99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99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99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99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99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99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99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99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99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99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99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99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99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99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99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99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99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99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99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99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99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99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99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99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99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99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99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99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99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99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99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99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99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99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99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99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99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99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99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99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99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99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99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99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99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99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99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99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99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99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99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99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99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99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99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99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99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99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99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99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99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99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99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99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99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99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99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99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99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99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99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99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99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99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99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99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99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99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99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99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99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99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99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99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99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99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99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99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99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99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99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99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99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99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99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99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99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99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99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99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99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99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99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99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99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99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99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99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99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99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99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99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99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99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99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99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99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99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99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99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99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99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99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99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99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99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99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99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99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99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99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99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99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99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99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99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99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99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99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99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99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99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99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99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99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99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99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99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99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99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99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99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99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99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99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99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99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99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99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99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99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99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99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99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99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99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99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99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99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99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99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99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99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99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99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99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99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99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99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99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99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99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99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99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99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99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99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99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99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99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99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99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99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99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99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99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99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99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99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99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99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99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99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99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99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99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99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99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99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99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99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99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99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99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99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99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99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99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99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99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99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99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99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99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99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99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99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99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99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99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99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99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99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99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99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99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99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99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99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99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99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99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99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99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99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99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99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99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99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99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99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99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99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99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99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99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99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99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99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99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99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99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99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99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99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99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99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99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99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99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99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99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99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99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99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99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99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99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99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99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99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99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99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99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99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99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99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99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99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99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99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99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99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99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99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99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99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99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99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99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99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99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99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99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99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99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99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99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99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99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99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99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99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99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99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99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99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99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99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99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99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99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99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99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99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99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99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99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99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99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99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99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99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99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99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99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99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99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99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99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99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99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99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99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99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99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99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99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99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99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99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99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99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99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99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99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99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99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99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99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99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99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99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99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99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99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99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99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99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99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99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99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99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99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99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99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99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99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99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99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99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99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99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99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99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99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99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99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99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99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99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99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99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99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99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99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99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99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99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99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99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99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99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99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99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99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99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99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99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99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99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99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99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99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99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99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99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99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99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99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99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99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99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99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99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99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99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99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99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99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99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99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99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99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99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99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99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99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99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99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99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99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99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99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99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99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99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99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99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99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99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99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99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99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99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99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99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99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99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99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99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99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99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99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99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99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99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99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99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99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99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99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99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99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99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99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99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99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99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99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99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99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99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99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99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99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99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99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99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99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99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99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99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99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99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99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99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99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99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99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99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99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99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99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99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99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99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99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99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99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99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99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99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99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99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99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99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99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99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99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99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99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99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99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99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99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99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99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99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99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99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99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99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99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99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99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99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99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99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99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99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99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99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99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99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99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99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99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99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99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99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99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99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99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99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99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99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99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99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99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99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99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99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99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99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99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99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99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99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99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99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99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99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99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99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99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99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99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99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99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99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99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99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99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99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99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99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99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99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99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99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99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99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99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99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99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99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99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99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99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99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99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99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99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99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99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99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99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99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99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99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99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99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99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99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99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99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99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99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99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99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99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99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99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99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99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99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99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99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99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99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99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99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99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99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99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99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99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99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99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99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99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99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99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99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99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99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99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99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99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99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99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99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99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99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99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99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99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99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99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99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99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99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99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99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99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99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99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99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99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99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99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99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99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99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99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99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99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99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99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99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99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99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99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99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99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99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99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99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99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99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99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99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99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99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99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99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99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99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99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99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99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99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99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99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99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99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99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99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99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99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99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99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99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99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99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99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99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99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99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99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99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99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99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99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99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99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99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99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99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99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99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99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99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99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99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99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99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99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99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99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99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99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99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99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99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99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99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99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99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99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99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99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99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99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99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99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99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99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99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99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99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99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99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99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99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99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99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99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99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99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99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99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99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99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99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99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99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99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99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99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99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99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99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99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99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99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99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99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99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99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99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99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99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99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99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99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99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99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99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99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99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99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99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99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99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99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99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99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99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99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99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99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99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99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99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99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99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99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99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99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99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99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99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99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99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99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99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99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99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99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99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99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99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99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99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99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99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99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99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99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99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99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99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99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99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99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99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99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99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99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99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99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99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99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99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99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99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99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99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99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99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99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99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99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99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99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99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99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99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99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99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99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99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99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99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99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99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99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99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99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99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99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99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99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99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99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99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99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99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99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99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99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99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99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99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99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99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99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99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99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99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99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99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99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99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99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99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99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99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99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99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99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99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99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99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99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99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99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99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99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99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99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99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99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99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99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99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99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99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99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99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99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99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99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99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99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99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99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99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99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99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99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99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99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99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99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99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99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99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99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99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99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99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99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99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99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99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99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99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99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99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99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99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99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99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99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99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99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99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99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99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99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99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99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99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99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99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99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99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99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99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99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99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99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99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99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99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99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99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99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99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99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99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99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99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99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99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99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99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99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99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99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99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99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99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99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99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99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99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99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99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99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99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99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99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99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99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99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99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99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99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99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99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99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99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99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99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99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99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99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99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99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99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99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99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99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99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99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99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99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99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99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99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99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99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99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99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99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99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99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99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99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99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99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99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99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99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99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99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99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99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99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99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99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99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99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99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99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99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99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99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99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99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99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99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99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99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99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99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99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99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99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99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99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99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99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99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99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99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99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99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99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99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99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99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99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99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99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99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99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99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99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99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99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99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99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99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99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99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99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99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99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99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99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99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99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99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99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99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99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99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99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99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99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99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99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99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99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99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99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99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99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99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99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99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99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99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99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99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99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99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99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99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99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99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99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99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99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99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99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99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99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99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99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99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99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99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99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99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99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99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99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99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99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99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99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99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99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99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99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99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99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99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99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99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99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99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99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99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99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99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99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99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99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99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99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99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99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99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99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99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99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99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99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99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99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99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99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99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99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99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99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99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99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99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99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99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99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99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99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99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99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99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99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99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99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99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99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99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99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99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99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99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99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99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99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99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99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99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99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99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99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99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99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99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99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99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99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99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99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99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99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99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99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99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99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99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99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99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99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99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99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99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99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99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99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99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99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99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99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99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99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99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99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99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99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99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99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99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99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99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99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99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99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99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99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99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99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99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99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99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99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99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99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99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99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99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99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99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99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99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99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99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99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99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99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99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99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99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99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99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99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99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99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99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99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99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99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99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99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99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99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99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99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99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99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99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99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99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99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99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99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99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99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99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99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99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99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99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99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99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99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99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99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99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99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99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99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99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99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99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99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99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99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99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99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99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99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99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99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99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99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99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99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99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99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99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99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99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99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99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99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99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99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99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99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99"/>
      <c r="J3169" s="11"/>
      <c r="K3169" s="10"/>
    </row>
  </sheetData>
  <autoFilter ref="A1:K68"/>
  <pageMargins left="0.7" right="0.7" top="0.75" bottom="0.75" header="0.3" footer="0.3"/>
  <pageSetup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pane ySplit="1" topLeftCell="A101" activePane="bottomLeft" state="frozen"/>
      <selection pane="bottomLeft" activeCell="L121" sqref="L121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150</v>
      </c>
      <c r="B1" s="12" t="s">
        <v>0</v>
      </c>
      <c r="C1" s="12" t="s">
        <v>88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6" t="s">
        <v>338</v>
      </c>
      <c r="L1" s="12" t="s">
        <v>295</v>
      </c>
    </row>
    <row r="2" spans="1:12">
      <c r="A2" s="10" t="s">
        <v>165</v>
      </c>
      <c r="B2" s="10" t="s">
        <v>51</v>
      </c>
      <c r="C2" s="10" t="s">
        <v>49</v>
      </c>
      <c r="D2" s="10" t="s">
        <v>58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165</v>
      </c>
      <c r="B3" s="10" t="s">
        <v>51</v>
      </c>
      <c r="C3" s="10" t="s">
        <v>49</v>
      </c>
      <c r="D3" s="10" t="s">
        <v>59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165</v>
      </c>
      <c r="B4" s="10" t="s">
        <v>51</v>
      </c>
      <c r="C4" s="10" t="s">
        <v>49</v>
      </c>
      <c r="D4" s="10" t="s">
        <v>60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165</v>
      </c>
      <c r="B5" s="10" t="s">
        <v>51</v>
      </c>
      <c r="C5" s="10" t="s">
        <v>49</v>
      </c>
      <c r="D5" s="10" t="s">
        <v>61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165</v>
      </c>
      <c r="B6" s="10" t="s">
        <v>51</v>
      </c>
      <c r="C6" s="10" t="s">
        <v>49</v>
      </c>
      <c r="D6" s="10" t="s">
        <v>62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165</v>
      </c>
      <c r="B7" s="10" t="s">
        <v>51</v>
      </c>
      <c r="C7" s="10" t="s">
        <v>49</v>
      </c>
      <c r="D7" s="10" t="s">
        <v>63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165</v>
      </c>
      <c r="B8" s="10" t="s">
        <v>51</v>
      </c>
      <c r="C8" s="10" t="s">
        <v>49</v>
      </c>
      <c r="D8" s="10" t="s">
        <v>64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165</v>
      </c>
      <c r="B9" s="10" t="s">
        <v>51</v>
      </c>
      <c r="C9" s="10" t="s">
        <v>49</v>
      </c>
      <c r="D9" s="10" t="s">
        <v>65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165</v>
      </c>
      <c r="B10" s="10" t="s">
        <v>51</v>
      </c>
      <c r="C10" s="10" t="s">
        <v>49</v>
      </c>
      <c r="D10" s="10" t="s">
        <v>66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165</v>
      </c>
      <c r="B11" s="10" t="s">
        <v>51</v>
      </c>
      <c r="C11" s="10" t="s">
        <v>49</v>
      </c>
      <c r="D11" s="10" t="s">
        <v>67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165</v>
      </c>
      <c r="B12" s="10" t="s">
        <v>51</v>
      </c>
      <c r="C12" s="10" t="s">
        <v>49</v>
      </c>
      <c r="D12" s="10" t="s">
        <v>68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165</v>
      </c>
      <c r="B13" s="10" t="s">
        <v>51</v>
      </c>
      <c r="C13" s="10" t="s">
        <v>49</v>
      </c>
      <c r="D13" s="10" t="s">
        <v>69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165</v>
      </c>
      <c r="B14" s="10" t="s">
        <v>51</v>
      </c>
      <c r="C14" s="10" t="s">
        <v>49</v>
      </c>
      <c r="D14" s="10" t="s">
        <v>70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165</v>
      </c>
      <c r="B15" s="10" t="s">
        <v>51</v>
      </c>
      <c r="C15" s="10" t="s">
        <v>49</v>
      </c>
      <c r="D15" s="10" t="s">
        <v>71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165</v>
      </c>
      <c r="B16" s="10" t="s">
        <v>51</v>
      </c>
      <c r="C16" s="10" t="s">
        <v>49</v>
      </c>
      <c r="D16" s="10" t="s">
        <v>72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165</v>
      </c>
      <c r="B17" s="10" t="s">
        <v>51</v>
      </c>
      <c r="C17" s="10" t="s">
        <v>49</v>
      </c>
      <c r="D17" s="22" t="s">
        <v>73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165</v>
      </c>
      <c r="B18" s="10" t="s">
        <v>51</v>
      </c>
      <c r="C18" s="10" t="s">
        <v>49</v>
      </c>
      <c r="D18" s="10" t="s">
        <v>74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165</v>
      </c>
      <c r="B19" s="10" t="s">
        <v>51</v>
      </c>
      <c r="C19" s="10" t="s">
        <v>49</v>
      </c>
      <c r="D19" s="10" t="s">
        <v>75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165</v>
      </c>
      <c r="B20" s="10" t="s">
        <v>51</v>
      </c>
      <c r="C20" s="10" t="s">
        <v>49</v>
      </c>
      <c r="D20" s="10" t="s">
        <v>76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165</v>
      </c>
      <c r="B21" s="10" t="s">
        <v>51</v>
      </c>
      <c r="C21" s="10" t="s">
        <v>49</v>
      </c>
      <c r="D21" s="10" t="s">
        <v>77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165</v>
      </c>
      <c r="B22" s="10" t="s">
        <v>51</v>
      </c>
      <c r="C22" s="10" t="s">
        <v>49</v>
      </c>
      <c r="D22" s="10" t="s">
        <v>78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165</v>
      </c>
      <c r="B23" s="10" t="s">
        <v>51</v>
      </c>
      <c r="C23" s="10" t="s">
        <v>49</v>
      </c>
      <c r="D23" s="10" t="s">
        <v>79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165</v>
      </c>
      <c r="B24" s="10" t="s">
        <v>51</v>
      </c>
      <c r="C24" s="10" t="s">
        <v>49</v>
      </c>
      <c r="D24" s="10" t="s">
        <v>80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165</v>
      </c>
      <c r="B25" s="10" t="s">
        <v>51</v>
      </c>
      <c r="C25" s="10" t="s">
        <v>49</v>
      </c>
      <c r="D25" s="10" t="s">
        <v>81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165</v>
      </c>
      <c r="B26" s="10" t="s">
        <v>51</v>
      </c>
      <c r="C26" s="10" t="s">
        <v>49</v>
      </c>
      <c r="D26" s="10" t="s">
        <v>82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165</v>
      </c>
      <c r="B27" s="10" t="s">
        <v>51</v>
      </c>
      <c r="C27" s="10" t="s">
        <v>49</v>
      </c>
      <c r="D27" s="10" t="s">
        <v>83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165</v>
      </c>
      <c r="B28" s="10" t="s">
        <v>51</v>
      </c>
      <c r="C28" s="10" t="s">
        <v>49</v>
      </c>
      <c r="D28" s="10" t="s">
        <v>84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165</v>
      </c>
      <c r="B29" s="10" t="s">
        <v>51</v>
      </c>
      <c r="C29" s="10" t="s">
        <v>49</v>
      </c>
      <c r="D29" s="10" t="s">
        <v>85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165</v>
      </c>
      <c r="B30" s="10" t="s">
        <v>51</v>
      </c>
      <c r="C30" s="10" t="s">
        <v>49</v>
      </c>
      <c r="D30" s="10" t="s">
        <v>86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165</v>
      </c>
      <c r="B31" s="10" t="s">
        <v>51</v>
      </c>
      <c r="C31" s="10" t="s">
        <v>49</v>
      </c>
      <c r="D31" s="10" t="s">
        <v>87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155</v>
      </c>
      <c r="B32" s="10" t="s">
        <v>51</v>
      </c>
      <c r="C32" s="10" t="s">
        <v>49</v>
      </c>
      <c r="D32" s="10" t="s">
        <v>348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155</v>
      </c>
      <c r="B33" s="10" t="s">
        <v>51</v>
      </c>
      <c r="C33" s="10" t="s">
        <v>49</v>
      </c>
      <c r="D33" s="10" t="s">
        <v>341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155</v>
      </c>
      <c r="B34" s="10" t="s">
        <v>51</v>
      </c>
      <c r="C34" s="10" t="s">
        <v>49</v>
      </c>
      <c r="D34" s="10" t="s">
        <v>342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155</v>
      </c>
      <c r="B35" s="10" t="s">
        <v>51</v>
      </c>
      <c r="C35" s="10" t="s">
        <v>49</v>
      </c>
      <c r="D35" s="10" t="s">
        <v>145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155</v>
      </c>
      <c r="B36" s="10" t="s">
        <v>51</v>
      </c>
      <c r="C36" s="10" t="s">
        <v>49</v>
      </c>
      <c r="D36" s="10" t="s">
        <v>166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155</v>
      </c>
      <c r="B37" s="10" t="s">
        <v>51</v>
      </c>
      <c r="C37" s="10" t="s">
        <v>49</v>
      </c>
      <c r="D37" s="10" t="s">
        <v>167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155</v>
      </c>
      <c r="B38" s="10" t="s">
        <v>51</v>
      </c>
      <c r="C38" s="10" t="s">
        <v>49</v>
      </c>
      <c r="D38" s="10" t="s">
        <v>168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155</v>
      </c>
      <c r="B39" s="10" t="s">
        <v>51</v>
      </c>
      <c r="C39" s="10" t="s">
        <v>49</v>
      </c>
      <c r="D39" s="10" t="s">
        <v>169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155</v>
      </c>
      <c r="B40" s="10" t="s">
        <v>51</v>
      </c>
      <c r="C40" s="10" t="s">
        <v>49</v>
      </c>
      <c r="D40" s="10" t="s">
        <v>170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155</v>
      </c>
      <c r="B41" s="10" t="s">
        <v>51</v>
      </c>
      <c r="C41" s="10" t="s">
        <v>49</v>
      </c>
      <c r="D41" s="10" t="s">
        <v>171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155</v>
      </c>
      <c r="B42" s="10" t="s">
        <v>51</v>
      </c>
      <c r="C42" s="10" t="s">
        <v>49</v>
      </c>
      <c r="D42" s="10" t="s">
        <v>172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155</v>
      </c>
      <c r="B43" s="10" t="s">
        <v>51</v>
      </c>
      <c r="C43" s="10" t="s">
        <v>49</v>
      </c>
      <c r="D43" s="10" t="s">
        <v>173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155</v>
      </c>
      <c r="B44" s="10" t="s">
        <v>51</v>
      </c>
      <c r="C44" s="10" t="s">
        <v>49</v>
      </c>
      <c r="D44" s="10" t="s">
        <v>174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155</v>
      </c>
      <c r="B45" s="10" t="s">
        <v>51</v>
      </c>
      <c r="C45" s="10" t="s">
        <v>49</v>
      </c>
      <c r="D45" s="10" t="s">
        <v>175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155</v>
      </c>
      <c r="B46" s="10" t="s">
        <v>51</v>
      </c>
      <c r="C46" s="10" t="s">
        <v>49</v>
      </c>
      <c r="D46" s="10" t="s">
        <v>176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155</v>
      </c>
      <c r="B47" s="10" t="s">
        <v>51</v>
      </c>
      <c r="C47" s="10" t="s">
        <v>49</v>
      </c>
      <c r="D47" s="10" t="s">
        <v>177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155</v>
      </c>
      <c r="B48" s="10" t="s">
        <v>51</v>
      </c>
      <c r="C48" s="10" t="s">
        <v>49</v>
      </c>
      <c r="D48" s="10" t="s">
        <v>178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155</v>
      </c>
      <c r="B49" s="10" t="s">
        <v>51</v>
      </c>
      <c r="C49" s="10" t="s">
        <v>49</v>
      </c>
      <c r="D49" s="10" t="s">
        <v>179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155</v>
      </c>
      <c r="B50" s="10" t="s">
        <v>51</v>
      </c>
      <c r="C50" s="10" t="s">
        <v>49</v>
      </c>
      <c r="D50" s="10" t="s">
        <v>180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155</v>
      </c>
      <c r="B51" s="10" t="s">
        <v>51</v>
      </c>
      <c r="C51" s="10" t="s">
        <v>49</v>
      </c>
      <c r="D51" s="10" t="s">
        <v>181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155</v>
      </c>
      <c r="B52" s="10" t="s">
        <v>51</v>
      </c>
      <c r="C52" s="10" t="s">
        <v>49</v>
      </c>
      <c r="D52" s="10" t="s">
        <v>182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155</v>
      </c>
      <c r="B53" s="10" t="s">
        <v>51</v>
      </c>
      <c r="C53" s="10" t="s">
        <v>49</v>
      </c>
      <c r="D53" s="10" t="s">
        <v>183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155</v>
      </c>
      <c r="B54" s="10" t="s">
        <v>51</v>
      </c>
      <c r="C54" s="10" t="s">
        <v>49</v>
      </c>
      <c r="D54" s="10" t="s">
        <v>184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155</v>
      </c>
      <c r="B55" s="10" t="s">
        <v>51</v>
      </c>
      <c r="C55" s="10" t="s">
        <v>49</v>
      </c>
      <c r="D55" s="10" t="s">
        <v>185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155</v>
      </c>
      <c r="B56" s="10" t="s">
        <v>51</v>
      </c>
      <c r="C56" s="10" t="s">
        <v>49</v>
      </c>
      <c r="D56" s="10" t="s">
        <v>186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155</v>
      </c>
      <c r="B57" s="10" t="s">
        <v>51</v>
      </c>
      <c r="C57" s="10" t="s">
        <v>49</v>
      </c>
      <c r="D57" s="10" t="s">
        <v>187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155</v>
      </c>
      <c r="B58" s="10" t="s">
        <v>51</v>
      </c>
      <c r="C58" s="10" t="s">
        <v>49</v>
      </c>
      <c r="D58" s="10" t="s">
        <v>188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155</v>
      </c>
      <c r="B59" s="10" t="s">
        <v>51</v>
      </c>
      <c r="C59" s="10" t="s">
        <v>49</v>
      </c>
      <c r="D59" s="10" t="s">
        <v>189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155</v>
      </c>
      <c r="B60" s="10" t="s">
        <v>51</v>
      </c>
      <c r="C60" s="10" t="s">
        <v>49</v>
      </c>
      <c r="D60" s="10" t="s">
        <v>190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155</v>
      </c>
      <c r="B61" s="10" t="s">
        <v>51</v>
      </c>
      <c r="C61" s="10" t="s">
        <v>49</v>
      </c>
      <c r="D61" s="10" t="s">
        <v>191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155</v>
      </c>
      <c r="B62" s="10" t="s">
        <v>51</v>
      </c>
      <c r="C62" s="10" t="s">
        <v>49</v>
      </c>
      <c r="D62" s="10" t="s">
        <v>192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155</v>
      </c>
      <c r="B63" s="10" t="s">
        <v>51</v>
      </c>
      <c r="C63" s="10" t="s">
        <v>49</v>
      </c>
      <c r="D63" s="10" t="s">
        <v>193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155</v>
      </c>
      <c r="B64" s="10" t="s">
        <v>51</v>
      </c>
      <c r="C64" s="10" t="s">
        <v>49</v>
      </c>
      <c r="D64" s="10" t="s">
        <v>194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155</v>
      </c>
      <c r="B65" s="10" t="s">
        <v>51</v>
      </c>
      <c r="C65" s="10" t="s">
        <v>49</v>
      </c>
      <c r="D65" s="10" t="s">
        <v>195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155</v>
      </c>
      <c r="B66" s="10" t="s">
        <v>51</v>
      </c>
      <c r="C66" s="10" t="s">
        <v>49</v>
      </c>
      <c r="D66" s="10" t="s">
        <v>196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155</v>
      </c>
      <c r="B67" s="10" t="s">
        <v>51</v>
      </c>
      <c r="C67" s="10" t="s">
        <v>49</v>
      </c>
      <c r="D67" s="10" t="s">
        <v>197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155</v>
      </c>
      <c r="B68" s="10" t="s">
        <v>51</v>
      </c>
      <c r="C68" s="10" t="s">
        <v>49</v>
      </c>
      <c r="D68" s="10" t="s">
        <v>198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155</v>
      </c>
      <c r="B69" s="10" t="s">
        <v>51</v>
      </c>
      <c r="C69" s="10" t="s">
        <v>49</v>
      </c>
      <c r="D69" s="10" t="s">
        <v>199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155</v>
      </c>
      <c r="B70" s="10" t="s">
        <v>51</v>
      </c>
      <c r="C70" s="10" t="s">
        <v>49</v>
      </c>
      <c r="D70" s="10" t="s">
        <v>200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155</v>
      </c>
      <c r="B71" s="10" t="s">
        <v>51</v>
      </c>
      <c r="C71" s="10" t="s">
        <v>49</v>
      </c>
      <c r="D71" s="10" t="s">
        <v>201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155</v>
      </c>
      <c r="B72" s="10" t="s">
        <v>51</v>
      </c>
      <c r="C72" s="10" t="s">
        <v>49</v>
      </c>
      <c r="D72" s="10" t="s">
        <v>202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155</v>
      </c>
      <c r="B73" s="10" t="s">
        <v>51</v>
      </c>
      <c r="C73" s="10" t="s">
        <v>49</v>
      </c>
      <c r="D73" s="10" t="s">
        <v>203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155</v>
      </c>
      <c r="B74" s="10" t="s">
        <v>51</v>
      </c>
      <c r="C74" s="10" t="s">
        <v>49</v>
      </c>
      <c r="D74" s="10" t="s">
        <v>204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155</v>
      </c>
      <c r="B75" s="10" t="s">
        <v>51</v>
      </c>
      <c r="C75" s="10" t="s">
        <v>49</v>
      </c>
      <c r="D75" s="10" t="s">
        <v>205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155</v>
      </c>
      <c r="B76" s="10" t="s">
        <v>51</v>
      </c>
      <c r="C76" s="10" t="s">
        <v>49</v>
      </c>
      <c r="D76" s="10" t="s">
        <v>206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155</v>
      </c>
      <c r="B77" s="10" t="s">
        <v>51</v>
      </c>
      <c r="C77" s="10" t="s">
        <v>49</v>
      </c>
      <c r="D77" s="10" t="s">
        <v>207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155</v>
      </c>
      <c r="B78" s="10" t="s">
        <v>51</v>
      </c>
      <c r="C78" s="10" t="s">
        <v>49</v>
      </c>
      <c r="D78" s="10" t="s">
        <v>208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155</v>
      </c>
      <c r="B79" s="10" t="s">
        <v>51</v>
      </c>
      <c r="C79" s="10" t="s">
        <v>49</v>
      </c>
      <c r="D79" s="10" t="s">
        <v>209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155</v>
      </c>
      <c r="B80" s="10" t="s">
        <v>51</v>
      </c>
      <c r="C80" s="10" t="s">
        <v>49</v>
      </c>
      <c r="D80" s="10" t="s">
        <v>210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155</v>
      </c>
      <c r="B81" s="10" t="s">
        <v>51</v>
      </c>
      <c r="C81" s="10" t="s">
        <v>49</v>
      </c>
      <c r="D81" s="10" t="s">
        <v>211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155</v>
      </c>
      <c r="B82" s="10" t="s">
        <v>51</v>
      </c>
      <c r="C82" s="10" t="s">
        <v>49</v>
      </c>
      <c r="D82" s="10" t="s">
        <v>212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155</v>
      </c>
      <c r="B83" s="10" t="s">
        <v>51</v>
      </c>
      <c r="C83" s="10" t="s">
        <v>49</v>
      </c>
      <c r="D83" s="10" t="s">
        <v>213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155</v>
      </c>
      <c r="B84" s="10" t="s">
        <v>51</v>
      </c>
      <c r="C84" s="10" t="s">
        <v>49</v>
      </c>
      <c r="D84" s="10" t="s">
        <v>214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155</v>
      </c>
      <c r="B85" s="10" t="s">
        <v>51</v>
      </c>
      <c r="C85" s="10" t="s">
        <v>49</v>
      </c>
      <c r="D85" s="10" t="s">
        <v>215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155</v>
      </c>
      <c r="B86" s="10" t="s">
        <v>51</v>
      </c>
      <c r="C86" s="10" t="s">
        <v>49</v>
      </c>
      <c r="D86" s="10" t="s">
        <v>216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155</v>
      </c>
      <c r="B87" s="10" t="s">
        <v>51</v>
      </c>
      <c r="C87" s="10" t="s">
        <v>49</v>
      </c>
      <c r="D87" s="10" t="s">
        <v>217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155</v>
      </c>
      <c r="B88" s="10" t="s">
        <v>51</v>
      </c>
      <c r="C88" s="10" t="s">
        <v>49</v>
      </c>
      <c r="D88" s="10" t="s">
        <v>218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155</v>
      </c>
      <c r="B89" s="10" t="s">
        <v>51</v>
      </c>
      <c r="C89" s="10" t="s">
        <v>49</v>
      </c>
      <c r="D89" s="10" t="s">
        <v>219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155</v>
      </c>
      <c r="B90" s="10" t="s">
        <v>51</v>
      </c>
      <c r="C90" s="10" t="s">
        <v>49</v>
      </c>
      <c r="D90" s="10" t="s">
        <v>220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155</v>
      </c>
      <c r="B91" s="10" t="s">
        <v>51</v>
      </c>
      <c r="C91" s="10" t="s">
        <v>49</v>
      </c>
      <c r="D91" s="10" t="s">
        <v>221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155</v>
      </c>
      <c r="B92" s="10" t="s">
        <v>51</v>
      </c>
      <c r="C92" s="10" t="s">
        <v>49</v>
      </c>
      <c r="D92" s="10" t="s">
        <v>222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155</v>
      </c>
      <c r="B93" s="10" t="s">
        <v>51</v>
      </c>
      <c r="C93" s="10" t="s">
        <v>49</v>
      </c>
      <c r="D93" s="10" t="s">
        <v>223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155</v>
      </c>
      <c r="B94" s="10" t="s">
        <v>51</v>
      </c>
      <c r="C94" s="10" t="s">
        <v>49</v>
      </c>
      <c r="D94" s="10" t="s">
        <v>224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155</v>
      </c>
      <c r="B95" s="10" t="s">
        <v>51</v>
      </c>
      <c r="C95" s="10" t="s">
        <v>49</v>
      </c>
      <c r="D95" s="10" t="s">
        <v>225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155</v>
      </c>
      <c r="B96" s="10" t="s">
        <v>51</v>
      </c>
      <c r="C96" s="10" t="s">
        <v>49</v>
      </c>
      <c r="D96" s="10" t="s">
        <v>226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155</v>
      </c>
      <c r="B97" s="10" t="s">
        <v>51</v>
      </c>
      <c r="C97" s="10" t="s">
        <v>49</v>
      </c>
      <c r="D97" s="10" t="s">
        <v>227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155</v>
      </c>
      <c r="B98" s="10" t="s">
        <v>51</v>
      </c>
      <c r="C98" s="10" t="s">
        <v>49</v>
      </c>
      <c r="D98" s="10" t="s">
        <v>228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155</v>
      </c>
      <c r="B99" s="10" t="s">
        <v>51</v>
      </c>
      <c r="C99" s="10" t="s">
        <v>49</v>
      </c>
      <c r="D99" s="10" t="s">
        <v>229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155</v>
      </c>
      <c r="B100" s="10" t="s">
        <v>51</v>
      </c>
      <c r="C100" s="10" t="s">
        <v>49</v>
      </c>
      <c r="D100" s="10" t="s">
        <v>230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155</v>
      </c>
      <c r="B101" s="10" t="s">
        <v>51</v>
      </c>
      <c r="C101" s="10" t="s">
        <v>49</v>
      </c>
      <c r="D101" s="10" t="s">
        <v>231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155</v>
      </c>
      <c r="B102" s="10" t="s">
        <v>51</v>
      </c>
      <c r="C102" s="10" t="s">
        <v>49</v>
      </c>
      <c r="D102" s="10" t="s">
        <v>232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155</v>
      </c>
      <c r="B103" s="10" t="s">
        <v>51</v>
      </c>
      <c r="C103" s="10" t="s">
        <v>49</v>
      </c>
      <c r="D103" s="10" t="s">
        <v>233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155</v>
      </c>
      <c r="B104" s="10" t="s">
        <v>51</v>
      </c>
      <c r="C104" s="10" t="s">
        <v>49</v>
      </c>
      <c r="D104" s="10" t="s">
        <v>234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155</v>
      </c>
      <c r="B105" s="10" t="s">
        <v>51</v>
      </c>
      <c r="C105" s="10" t="s">
        <v>49</v>
      </c>
      <c r="D105" s="10" t="s">
        <v>235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155</v>
      </c>
      <c r="B106" s="10" t="s">
        <v>51</v>
      </c>
      <c r="C106" s="10" t="s">
        <v>49</v>
      </c>
      <c r="D106" s="10" t="s">
        <v>349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155</v>
      </c>
      <c r="B107" s="10" t="s">
        <v>51</v>
      </c>
      <c r="C107" s="10" t="s">
        <v>49</v>
      </c>
      <c r="D107" s="10" t="s">
        <v>339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155</v>
      </c>
      <c r="B108" s="10" t="s">
        <v>51</v>
      </c>
      <c r="C108" s="10" t="s">
        <v>49</v>
      </c>
      <c r="D108" s="10" t="s">
        <v>340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155</v>
      </c>
      <c r="B109" s="10" t="s">
        <v>51</v>
      </c>
      <c r="C109" s="10" t="s">
        <v>49</v>
      </c>
      <c r="D109" s="10" t="s">
        <v>294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155</v>
      </c>
      <c r="B110" s="10" t="s">
        <v>51</v>
      </c>
      <c r="C110" s="10" t="s">
        <v>49</v>
      </c>
      <c r="D110" s="22" t="s">
        <v>321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155</v>
      </c>
      <c r="B111" s="10" t="s">
        <v>51</v>
      </c>
      <c r="C111" s="10" t="s">
        <v>49</v>
      </c>
      <c r="D111" s="22" t="s">
        <v>322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155</v>
      </c>
      <c r="B112" s="10" t="s">
        <v>51</v>
      </c>
      <c r="C112" s="10" t="s">
        <v>49</v>
      </c>
      <c r="D112" s="22" t="s">
        <v>323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155</v>
      </c>
      <c r="B113" s="10" t="s">
        <v>51</v>
      </c>
      <c r="C113" s="10" t="s">
        <v>49</v>
      </c>
      <c r="D113" s="22" t="s">
        <v>324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155</v>
      </c>
      <c r="B114" s="10" t="s">
        <v>51</v>
      </c>
      <c r="C114" s="10" t="s">
        <v>49</v>
      </c>
      <c r="D114" s="22" t="s">
        <v>325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155</v>
      </c>
      <c r="B115" s="10" t="s">
        <v>51</v>
      </c>
      <c r="C115" s="10" t="s">
        <v>49</v>
      </c>
      <c r="D115" s="10" t="s">
        <v>353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155</v>
      </c>
      <c r="B116" s="10" t="s">
        <v>51</v>
      </c>
      <c r="C116" s="10" t="s">
        <v>49</v>
      </c>
      <c r="D116" s="10" t="s">
        <v>354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155</v>
      </c>
      <c r="B117" s="10" t="s">
        <v>51</v>
      </c>
      <c r="C117" s="10" t="s">
        <v>49</v>
      </c>
      <c r="D117" s="10" t="s">
        <v>355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155</v>
      </c>
      <c r="B118" s="10" t="s">
        <v>51</v>
      </c>
      <c r="C118" s="10" t="s">
        <v>49</v>
      </c>
      <c r="D118" s="10" t="s">
        <v>356</v>
      </c>
      <c r="E118" s="11"/>
      <c r="F118" s="11"/>
      <c r="G118" s="11"/>
      <c r="H118" s="11"/>
      <c r="I118" s="11"/>
      <c r="J118" s="11"/>
      <c r="K118" s="11"/>
      <c r="L118" s="11">
        <v>2</v>
      </c>
    </row>
    <row r="119" spans="1:12">
      <c r="A119" s="10" t="s">
        <v>155</v>
      </c>
      <c r="B119" s="10" t="s">
        <v>51</v>
      </c>
      <c r="C119" s="10" t="s">
        <v>49</v>
      </c>
      <c r="D119" t="s">
        <v>441</v>
      </c>
      <c r="L119">
        <v>1</v>
      </c>
    </row>
    <row r="120" spans="1:12">
      <c r="A120" s="10" t="s">
        <v>155</v>
      </c>
      <c r="B120" s="10" t="s">
        <v>51</v>
      </c>
      <c r="C120" s="10" t="s">
        <v>49</v>
      </c>
      <c r="D120" s="10" t="s">
        <v>444</v>
      </c>
      <c r="L120">
        <v>1</v>
      </c>
    </row>
  </sheetData>
  <autoFilter ref="A1:L118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3" sqref="B3:B6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7" customWidth="1"/>
    <col min="12" max="12" width="12.85546875" style="27" customWidth="1"/>
    <col min="13" max="13" width="14" style="27" customWidth="1"/>
    <col min="14" max="16384" width="8.7109375" style="10"/>
  </cols>
  <sheetData>
    <row r="1" spans="1:13" s="16" customFormat="1">
      <c r="A1" s="25" t="s">
        <v>150</v>
      </c>
      <c r="B1" s="25" t="s">
        <v>0</v>
      </c>
      <c r="C1" s="25" t="s">
        <v>88</v>
      </c>
      <c r="D1" s="25" t="s">
        <v>1</v>
      </c>
      <c r="E1" s="25" t="s">
        <v>2</v>
      </c>
      <c r="F1" s="25" t="s">
        <v>3</v>
      </c>
      <c r="G1" s="25" t="s">
        <v>358</v>
      </c>
      <c r="H1" s="25" t="s">
        <v>359</v>
      </c>
      <c r="I1" s="25" t="s">
        <v>360</v>
      </c>
      <c r="J1" s="25" t="s">
        <v>361</v>
      </c>
      <c r="K1" s="25" t="s">
        <v>362</v>
      </c>
      <c r="L1" s="25" t="s">
        <v>363</v>
      </c>
      <c r="M1" s="25" t="s">
        <v>364</v>
      </c>
    </row>
    <row r="2" spans="1:13">
      <c r="A2" s="10" t="s">
        <v>365</v>
      </c>
      <c r="B2" s="10" t="s">
        <v>51</v>
      </c>
      <c r="C2" s="22" t="s">
        <v>49</v>
      </c>
      <c r="D2" s="22" t="s">
        <v>48</v>
      </c>
      <c r="E2" s="10" t="s">
        <v>50</v>
      </c>
      <c r="F2" s="10" t="s">
        <v>366</v>
      </c>
      <c r="G2" s="27">
        <v>1</v>
      </c>
      <c r="H2" s="27">
        <v>3</v>
      </c>
      <c r="I2" s="27">
        <v>10</v>
      </c>
      <c r="J2" s="27">
        <v>20</v>
      </c>
      <c r="K2" s="27">
        <v>29</v>
      </c>
      <c r="L2" s="27">
        <v>0</v>
      </c>
      <c r="M2" s="27">
        <v>35</v>
      </c>
    </row>
    <row r="3" spans="1:13">
      <c r="A3" s="10" t="s">
        <v>365</v>
      </c>
      <c r="B3" s="10" t="s">
        <v>51</v>
      </c>
      <c r="C3" s="22" t="s">
        <v>49</v>
      </c>
      <c r="D3" s="22" t="s">
        <v>48</v>
      </c>
      <c r="E3" s="10" t="s">
        <v>50</v>
      </c>
      <c r="F3" s="10" t="s">
        <v>367</v>
      </c>
      <c r="G3" s="27">
        <v>0.17899999999999999</v>
      </c>
      <c r="H3" s="27">
        <v>0.44600000000000001</v>
      </c>
      <c r="I3" s="27">
        <v>1.109</v>
      </c>
      <c r="J3" s="27">
        <v>1.597</v>
      </c>
      <c r="K3" s="27">
        <v>2.2989999999999999</v>
      </c>
      <c r="L3" s="27">
        <v>1.4999999999999999E-2</v>
      </c>
      <c r="M3" s="27">
        <v>4055.2689999999998</v>
      </c>
    </row>
    <row r="4" spans="1:13">
      <c r="A4" s="10" t="s">
        <v>365</v>
      </c>
      <c r="B4" s="10" t="s">
        <v>51</v>
      </c>
      <c r="C4" s="22" t="s">
        <v>49</v>
      </c>
      <c r="D4" s="22" t="s">
        <v>48</v>
      </c>
      <c r="E4" s="10" t="s">
        <v>50</v>
      </c>
      <c r="F4" s="10" t="s">
        <v>368</v>
      </c>
      <c r="G4" s="27">
        <v>150.04499999999999</v>
      </c>
      <c r="H4" s="27">
        <v>178</v>
      </c>
      <c r="I4" s="27">
        <v>195</v>
      </c>
      <c r="J4" s="27">
        <v>210</v>
      </c>
      <c r="K4" s="27">
        <v>220</v>
      </c>
      <c r="L4" s="27">
        <v>75.23</v>
      </c>
      <c r="M4" s="27">
        <v>235.67</v>
      </c>
    </row>
    <row r="5" spans="1:13">
      <c r="A5" s="10" t="s">
        <v>365</v>
      </c>
      <c r="B5" s="10" t="s">
        <v>51</v>
      </c>
      <c r="C5" s="22" t="s">
        <v>49</v>
      </c>
      <c r="D5" s="22" t="s">
        <v>48</v>
      </c>
      <c r="E5" s="10" t="s">
        <v>50</v>
      </c>
      <c r="F5" s="10" t="s">
        <v>369</v>
      </c>
      <c r="G5" s="27">
        <v>8.4064483642578125E-2</v>
      </c>
      <c r="H5" s="27">
        <v>0.12105369567871094</v>
      </c>
      <c r="I5" s="27">
        <v>0.20918083190917969</v>
      </c>
      <c r="J5" s="27">
        <v>0.30121994018554688</v>
      </c>
      <c r="K5" s="27">
        <v>0.36146354675292969</v>
      </c>
      <c r="L5" s="27">
        <v>1.828193664550781E-3</v>
      </c>
      <c r="M5" s="27">
        <v>1.8650684356689453</v>
      </c>
    </row>
    <row r="6" spans="1:13">
      <c r="A6" s="10" t="s">
        <v>365</v>
      </c>
      <c r="B6" s="10" t="s">
        <v>51</v>
      </c>
      <c r="C6" s="22" t="s">
        <v>49</v>
      </c>
      <c r="D6" s="22" t="s">
        <v>48</v>
      </c>
      <c r="E6" s="10" t="s">
        <v>50</v>
      </c>
      <c r="F6" s="10" t="s">
        <v>370</v>
      </c>
      <c r="G6" s="27">
        <v>1597</v>
      </c>
      <c r="H6" s="27">
        <v>2299</v>
      </c>
      <c r="I6" s="27">
        <v>3311</v>
      </c>
      <c r="J6" s="27">
        <v>5722</v>
      </c>
      <c r="K6" s="27">
        <v>6866</v>
      </c>
      <c r="L6" s="27">
        <v>36</v>
      </c>
      <c r="M6" s="27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OS-Machine Info</vt:lpstr>
      <vt:lpstr>Node Information</vt:lpstr>
      <vt:lpstr>Settings-Yamls</vt:lpstr>
      <vt:lpstr>DDL Keyspaces</vt:lpstr>
      <vt:lpstr>DDL Tables</vt:lpstr>
      <vt:lpstr>Read</vt:lpstr>
      <vt:lpstr>Read by Node</vt:lpstr>
      <vt:lpstr>Write</vt:lpstr>
      <vt:lpstr>Write by Node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Pauses-JVM</vt:lpstr>
      <vt:lpstr>Compaction</vt:lpstr>
      <vt:lpstr>Compaction by Node</vt:lpstr>
      <vt:lpstr>Droppable</vt:lpstr>
      <vt:lpstr>Storage-Size</vt:lpstr>
      <vt:lpstr>Batches</vt:lpstr>
      <vt:lpstr>Histogram - Read</vt:lpstr>
      <vt:lpstr>Histogram - SSTables</vt:lpstr>
      <vt:lpstr>Histogram - Write</vt:lpstr>
      <vt:lpstr>Histogram - Cell Counts</vt:lpstr>
      <vt:lpstr>Histogram - Partition</vt:lpstr>
      <vt:lpstr>Cassandra Summary Logs</vt:lpstr>
      <vt:lpstr>Application</vt:lpstr>
      <vt:lpstr>--Marker--</vt:lpstr>
      <vt:lpstr>CFStats</vt:lpstr>
      <vt:lpstr>NodeStats</vt:lpstr>
      <vt:lpstr>TableHistogram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2016-10-13T00:04:38Z</dcterms:modified>
</cp:coreProperties>
</file>