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Семен\Documents\Тервер\"/>
    </mc:Choice>
  </mc:AlternateContent>
  <xr:revisionPtr revIDLastSave="0" documentId="13_ncr:1_{8D446805-E8D2-4CE2-A384-75570218318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Номера вариантов" sheetId="1" r:id="rId1"/>
    <sheet name="Часть 1 и 2" sheetId="7" r:id="rId2"/>
    <sheet name="Лист1" sheetId="9" r:id="rId3"/>
    <sheet name="Лист2" sheetId="10" r:id="rId4"/>
    <sheet name="Часть 3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9" i="9" l="1"/>
  <c r="AN20" i="9"/>
  <c r="AN21" i="9"/>
  <c r="AN22" i="9"/>
  <c r="AN23" i="9"/>
  <c r="AN24" i="9"/>
  <c r="AN18" i="9"/>
  <c r="AO24" i="9"/>
  <c r="AO19" i="9"/>
  <c r="AP19" i="9" s="1"/>
  <c r="AO20" i="9"/>
  <c r="AP20" i="9" s="1"/>
  <c r="AO21" i="9"/>
  <c r="AP21" i="9" s="1"/>
  <c r="AO22" i="9"/>
  <c r="AP22" i="9" s="1"/>
  <c r="AO23" i="9"/>
  <c r="AP23" i="9" s="1"/>
  <c r="AO18" i="9"/>
  <c r="AP18" i="9" s="1"/>
  <c r="S31" i="9"/>
  <c r="S30" i="9"/>
  <c r="S28" i="9"/>
  <c r="AO114" i="9"/>
  <c r="R31" i="9"/>
  <c r="R29" i="9"/>
  <c r="S29" i="9" s="1"/>
  <c r="R28" i="9"/>
  <c r="R27" i="9"/>
  <c r="AN113" i="9"/>
  <c r="AO113" i="9"/>
  <c r="AL113" i="9"/>
  <c r="AM113" i="9"/>
  <c r="AK19" i="9"/>
  <c r="AK18" i="9"/>
  <c r="AP24" i="9"/>
  <c r="AM19" i="9"/>
  <c r="AM20" i="9"/>
  <c r="AM21" i="9"/>
  <c r="AM22" i="9"/>
  <c r="AM23" i="9"/>
  <c r="AM24" i="9"/>
  <c r="AM18" i="9"/>
  <c r="AK20" i="9"/>
  <c r="AP69" i="9" s="1"/>
  <c r="AK21" i="9"/>
  <c r="AK22" i="9"/>
  <c r="AK23" i="9"/>
  <c r="AK24" i="9"/>
  <c r="G6" i="9"/>
  <c r="P6" i="9"/>
  <c r="O6" i="9"/>
  <c r="N6" i="9"/>
  <c r="M6" i="9"/>
  <c r="L6" i="9"/>
  <c r="K6" i="9"/>
  <c r="J6" i="9"/>
  <c r="I6" i="9"/>
  <c r="H6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2" i="9"/>
</calcChain>
</file>

<file path=xl/sharedStrings.xml><?xml version="1.0" encoding="utf-8"?>
<sst xmlns="http://schemas.openxmlformats.org/spreadsheetml/2006/main" count="440" uniqueCount="292">
  <si>
    <t>Запасной 1</t>
  </si>
  <si>
    <t>Номер варианта</t>
  </si>
  <si>
    <t>ФИО</t>
  </si>
  <si>
    <t>Вариант 1</t>
  </si>
  <si>
    <t>Вариант 2</t>
  </si>
  <si>
    <t>Вариант 3</t>
  </si>
  <si>
    <t>Вариант 4</t>
  </si>
  <si>
    <t>Вариант 5</t>
  </si>
  <si>
    <t>Вариант 6</t>
  </si>
  <si>
    <t>Вариант 7</t>
  </si>
  <si>
    <t>Вариант 8</t>
  </si>
  <si>
    <t>Вариант 9</t>
  </si>
  <si>
    <t>Вариант 10</t>
  </si>
  <si>
    <t>Вариант 11</t>
  </si>
  <si>
    <t>Вариант 12</t>
  </si>
  <si>
    <t>Вариант 13</t>
  </si>
  <si>
    <t>Вариант 14</t>
  </si>
  <si>
    <t>Вариант 15</t>
  </si>
  <si>
    <t>Вариант 16</t>
  </si>
  <si>
    <t>Вариант 17</t>
  </si>
  <si>
    <t>Вариант 18</t>
  </si>
  <si>
    <t>Вариант 19</t>
  </si>
  <si>
    <t>Вариант 21</t>
  </si>
  <si>
    <t>Вариант 22</t>
  </si>
  <si>
    <t>Вариант 23</t>
  </si>
  <si>
    <t>Вариант 24</t>
  </si>
  <si>
    <t>Вариант 25</t>
  </si>
  <si>
    <t>Вариант 26</t>
  </si>
  <si>
    <t>Вариант 27</t>
  </si>
  <si>
    <t>Вариант 28</t>
  </si>
  <si>
    <t>Вариант 29</t>
  </si>
  <si>
    <t>Вариант 20</t>
  </si>
  <si>
    <t>Вариант 30</t>
  </si>
  <si>
    <t>X</t>
  </si>
  <si>
    <t>Y</t>
  </si>
  <si>
    <t>–6,66</t>
  </si>
  <si>
    <t>–1,60</t>
  </si>
  <si>
    <t>–0,08</t>
  </si>
  <si>
    <t>–2,11</t>
  </si>
  <si>
    <t>–6,06</t>
  </si>
  <si>
    <t>–7,99</t>
  </si>
  <si>
    <t>–0,15</t>
  </si>
  <si>
    <t>–4,97</t>
  </si>
  <si>
    <t>–16,79</t>
  </si>
  <si>
    <t>–2,93</t>
  </si>
  <si>
    <t>–2,78</t>
  </si>
  <si>
    <t>–10,12</t>
  </si>
  <si>
    <t>–6,10</t>
  </si>
  <si>
    <t>–0,48</t>
  </si>
  <si>
    <t>–18,05</t>
  </si>
  <si>
    <t>–4,63</t>
  </si>
  <si>
    <t>–0,27</t>
  </si>
  <si>
    <t>–3,96</t>
  </si>
  <si>
    <t>–3,14</t>
  </si>
  <si>
    <t>–1,06</t>
  </si>
  <si>
    <t>–0,23</t>
  </si>
  <si>
    <t>–0,84</t>
  </si>
  <si>
    <t>–0,20</t>
  </si>
  <si>
    <t>–11,84</t>
  </si>
  <si>
    <t>–0,60</t>
  </si>
  <si>
    <t>–13,55</t>
  </si>
  <si>
    <t>–0,92</t>
  </si>
  <si>
    <t>–1,86</t>
  </si>
  <si>
    <t>–15,14</t>
  </si>
  <si>
    <t>–1,49</t>
  </si>
  <si>
    <t>–5,00</t>
  </si>
  <si>
    <t>–4,48</t>
  </si>
  <si>
    <t>–2,27</t>
  </si>
  <si>
    <t>–0,91</t>
  </si>
  <si>
    <t>–13,64</t>
  </si>
  <si>
    <t>–2,46</t>
  </si>
  <si>
    <t>–5,81</t>
  </si>
  <si>
    <t>–3,63</t>
  </si>
  <si>
    <t>–1,56</t>
  </si>
  <si>
    <t>–3,19</t>
  </si>
  <si>
    <t>–1,53</t>
  </si>
  <si>
    <t>–9,89</t>
  </si>
  <si>
    <t>–1,58</t>
  </si>
  <si>
    <t>–14,72</t>
  </si>
  <si>
    <t>–2,36</t>
  </si>
  <si>
    <t>–0,80</t>
  </si>
  <si>
    <t>–0,25</t>
  </si>
  <si>
    <t>–0,55</t>
  </si>
  <si>
    <t>–7,67</t>
  </si>
  <si>
    <t>–21,67</t>
  </si>
  <si>
    <t>–0,35</t>
  </si>
  <si>
    <t>–0,07</t>
  </si>
  <si>
    <t>–0,76</t>
  </si>
  <si>
    <t>–14,24</t>
  </si>
  <si>
    <t>–5,89</t>
  </si>
  <si>
    <t>–21,30</t>
  </si>
  <si>
    <t>–0,42</t>
  </si>
  <si>
    <t>–1,05</t>
  </si>
  <si>
    <t>–0,02</t>
  </si>
  <si>
    <t>–1,33</t>
  </si>
  <si>
    <t>–1,63</t>
  </si>
  <si>
    <t>–4,28</t>
  </si>
  <si>
    <t>–5,22</t>
  </si>
  <si>
    <t>–1,87</t>
  </si>
  <si>
    <t>–27,58</t>
  </si>
  <si>
    <t>–0,04</t>
  </si>
  <si>
    <t>–11,05</t>
  </si>
  <si>
    <t>–0,93</t>
  </si>
  <si>
    <t>–1,54</t>
  </si>
  <si>
    <t>–0,30</t>
  </si>
  <si>
    <t>–1,24</t>
  </si>
  <si>
    <t>–1,04</t>
  </si>
  <si>
    <t>–0,78</t>
  </si>
  <si>
    <t>–0,41</t>
  </si>
  <si>
    <t>–2,68</t>
  </si>
  <si>
    <t>–11,43</t>
  </si>
  <si>
    <t>–1,09</t>
  </si>
  <si>
    <t>–0,06</t>
  </si>
  <si>
    <t>–2,87</t>
  </si>
  <si>
    <t>–2,10</t>
  </si>
  <si>
    <t>–9,78</t>
  </si>
  <si>
    <t>–5,08</t>
  </si>
  <si>
    <t>–16,08</t>
  </si>
  <si>
    <t>–14,88</t>
  </si>
  <si>
    <t>–16,53</t>
  </si>
  <si>
    <t>–10,45</t>
  </si>
  <si>
    <t>–3,68</t>
  </si>
  <si>
    <t>–12,82</t>
  </si>
  <si>
    <t>–0,46</t>
  </si>
  <si>
    <t>–3,45</t>
  </si>
  <si>
    <t>–19,42</t>
  </si>
  <si>
    <t>–12,19</t>
  </si>
  <si>
    <t>–4,95</t>
  </si>
  <si>
    <t>–3,67</t>
  </si>
  <si>
    <t>–1,88</t>
  </si>
  <si>
    <t>–7,18</t>
  </si>
  <si>
    <t>–5,78</t>
  </si>
  <si>
    <t>–0,77</t>
  </si>
  <si>
    <t>–0,85</t>
  </si>
  <si>
    <t>–14,08</t>
  </si>
  <si>
    <t>–15,39</t>
  </si>
  <si>
    <t>–18,96</t>
  </si>
  <si>
    <t>–8,34</t>
  </si>
  <si>
    <t>–7,25</t>
  </si>
  <si>
    <t>–1,55</t>
  </si>
  <si>
    <t>–0,33</t>
  </si>
  <si>
    <t>–3,33</t>
  </si>
  <si>
    <t>–15,43</t>
  </si>
  <si>
    <t>–1,97</t>
  </si>
  <si>
    <t>–2,20</t>
  </si>
  <si>
    <t>–2,45</t>
  </si>
  <si>
    <t>–2,48</t>
  </si>
  <si>
    <t>–10,87</t>
  </si>
  <si>
    <t>–8,17</t>
  </si>
  <si>
    <t>–1,07</t>
  </si>
  <si>
    <t>–1,23</t>
  </si>
  <si>
    <t>–2,53</t>
  </si>
  <si>
    <t>–6,45</t>
  </si>
  <si>
    <t>–25,28</t>
  </si>
  <si>
    <t>–0,11</t>
  </si>
  <si>
    <t>–0,59</t>
  </si>
  <si>
    <t>–10,06</t>
  </si>
  <si>
    <t>–6,87</t>
  </si>
  <si>
    <t>–0,19</t>
  </si>
  <si>
    <t>–8,79</t>
  </si>
  <si>
    <t>–14,38</t>
  </si>
  <si>
    <t>–12,53</t>
  </si>
  <si>
    <t>–3,32</t>
  </si>
  <si>
    <t>–0,21</t>
  </si>
  <si>
    <t>–3,60</t>
  </si>
  <si>
    <t>–15,89</t>
  </si>
  <si>
    <t>–1,12</t>
  </si>
  <si>
    <t>–7,44</t>
  </si>
  <si>
    <t>–1,27</t>
  </si>
  <si>
    <t>–7,14</t>
  </si>
  <si>
    <t>–1,94</t>
  </si>
  <si>
    <t>–9,92</t>
  </si>
  <si>
    <t>–8,76</t>
  </si>
  <si>
    <t>–2,38</t>
  </si>
  <si>
    <t>–11,18</t>
  </si>
  <si>
    <t>–13,80</t>
  </si>
  <si>
    <t>–4,83</t>
  </si>
  <si>
    <t>–1,02</t>
  </si>
  <si>
    <t>–17,77</t>
  </si>
  <si>
    <t>–5,83</t>
  </si>
  <si>
    <t>–9,98</t>
  </si>
  <si>
    <t>–0,88</t>
  </si>
  <si>
    <t>–1,32</t>
  </si>
  <si>
    <t>–3,99</t>
  </si>
  <si>
    <t>–1,19</t>
  </si>
  <si>
    <t>–1,01</t>
  </si>
  <si>
    <t>–0,44</t>
  </si>
  <si>
    <t>–5,10</t>
  </si>
  <si>
    <t>–4,35</t>
  </si>
  <si>
    <t>–3,17</t>
  </si>
  <si>
    <t>–0,43</t>
  </si>
  <si>
    <t>–1,22</t>
  </si>
  <si>
    <t>–16,24</t>
  </si>
  <si>
    <t>–4,61</t>
  </si>
  <si>
    <t>–0,26</t>
  </si>
  <si>
    <t>–2,17</t>
  </si>
  <si>
    <t>–3,18</t>
  </si>
  <si>
    <t>–5,04</t>
  </si>
  <si>
    <t>–10,62</t>
  </si>
  <si>
    <t>–0,50</t>
  </si>
  <si>
    <t>–9,50</t>
  </si>
  <si>
    <t>–10,26</t>
  </si>
  <si>
    <t>–4,54</t>
  </si>
  <si>
    <t>–0,73</t>
  </si>
  <si>
    <t>–11,78</t>
  </si>
  <si>
    <t>–1,26</t>
  </si>
  <si>
    <t>–0,64</t>
  </si>
  <si>
    <t>–0,34</t>
  </si>
  <si>
    <t>–27,55</t>
  </si>
  <si>
    <t>–0,68</t>
  </si>
  <si>
    <t>–6,76</t>
  </si>
  <si>
    <t>–1,21</t>
  </si>
  <si>
    <t>–18,13</t>
  </si>
  <si>
    <t>–0,81</t>
  </si>
  <si>
    <t>–6,33</t>
  </si>
  <si>
    <t>–1,14</t>
  </si>
  <si>
    <t>–9,02</t>
  </si>
  <si>
    <t>–5,16</t>
  </si>
  <si>
    <t>–11,40</t>
  </si>
  <si>
    <t>–17,94</t>
  </si>
  <si>
    <t>–7,74</t>
  </si>
  <si>
    <t>–2,64</t>
  </si>
  <si>
    <t>–5,26</t>
  </si>
  <si>
    <t>–13,92</t>
  </si>
  <si>
    <t>–0,05</t>
  </si>
  <si>
    <t>–1,39</t>
  </si>
  <si>
    <t>–14,25</t>
  </si>
  <si>
    <t>–2,23</t>
  </si>
  <si>
    <t>–4,52</t>
  </si>
  <si>
    <t>–3,04</t>
  </si>
  <si>
    <t>–5,97</t>
  </si>
  <si>
    <t>Запасной 2</t>
  </si>
  <si>
    <t>Запасной 3</t>
  </si>
  <si>
    <t>Запасной 4</t>
  </si>
  <si>
    <t>Запасной 5</t>
  </si>
  <si>
    <t>Запасной 6</t>
  </si>
  <si>
    <t>Антоненко Вероника Александровна</t>
  </si>
  <si>
    <t>Василенко Пётр Иванович</t>
  </si>
  <si>
    <t>Гареева Руслана Амировна</t>
  </si>
  <si>
    <t>Лагздынь Максим Игоревич</t>
  </si>
  <si>
    <t>Ложкин Тимофей Дмитриевич</t>
  </si>
  <si>
    <t>Матаков Максим Ярославович</t>
  </si>
  <si>
    <t>Михаелян Артем Сергеевич</t>
  </si>
  <si>
    <t>Олейниченко Тимофей Андреевич</t>
  </si>
  <si>
    <t>Панова Мария Викторовна</t>
  </si>
  <si>
    <t>Перегудова Анастасия Дмитриевна</t>
  </si>
  <si>
    <t>Пожарская Анна Сергеевна</t>
  </si>
  <si>
    <t>Пономарев Антон Андреевич</t>
  </si>
  <si>
    <t>Семёнова Вера Дмитриевна</t>
  </si>
  <si>
    <t>Соловьев Иван Николаевич</t>
  </si>
  <si>
    <t>Соловьев Михаил Сергеевич</t>
  </si>
  <si>
    <t>Тимошков Артём Алексеевич</t>
  </si>
  <si>
    <t>Хабалов Антон Валерьевич</t>
  </si>
  <si>
    <t>Шубин Арсений Игоревич</t>
  </si>
  <si>
    <t>Щербак Артем Михайлович</t>
  </si>
  <si>
    <t>Щукина Жанна Кирилловна</t>
  </si>
  <si>
    <t>Запасной 7</t>
  </si>
  <si>
    <t>Запасной 8</t>
  </si>
  <si>
    <t>Запасной 9</t>
  </si>
  <si>
    <t>Запасной 10</t>
  </si>
  <si>
    <t>Значение</t>
  </si>
  <si>
    <t>Кол-во встреч</t>
  </si>
  <si>
    <t>относит чатоты</t>
  </si>
  <si>
    <t>Номер разряда i</t>
  </si>
  <si>
    <t>Разряд</t>
  </si>
  <si>
    <t>Середина разряда Zi</t>
  </si>
  <si>
    <t xml:space="preserve">Частота </t>
  </si>
  <si>
    <t>Относительная частота</t>
  </si>
  <si>
    <t>Высота гистограммы</t>
  </si>
  <si>
    <t>Накопленная частота</t>
  </si>
  <si>
    <t>Относительная накопленная частота</t>
  </si>
  <si>
    <t>[-1.4; 1.7)</t>
  </si>
  <si>
    <t>[7.9; 11)</t>
  </si>
  <si>
    <t>[4.8; 7.9)</t>
  </si>
  <si>
    <t>[1.7; 4.8)</t>
  </si>
  <si>
    <t>[11; 14.1)</t>
  </si>
  <si>
    <t>[14.1; 17.23)</t>
  </si>
  <si>
    <t>[-4.5; -1.4)</t>
  </si>
  <si>
    <t>дисперсия</t>
  </si>
  <si>
    <t>мат ожидание</t>
  </si>
  <si>
    <t>медиана</t>
  </si>
  <si>
    <t>вариационный ряд</t>
  </si>
  <si>
    <t>стат ряд</t>
  </si>
  <si>
    <t>Данные</t>
  </si>
  <si>
    <t>Дисперсия</t>
  </si>
  <si>
    <t>Выб среднее</t>
  </si>
  <si>
    <t>Размах</t>
  </si>
  <si>
    <t>Мода</t>
  </si>
  <si>
    <t>Медиана</t>
  </si>
  <si>
    <t>Негрупп</t>
  </si>
  <si>
    <t>групп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</si>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</sst>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wrapText="1"/>
    </xf>
    <xf numFmtId="1" fontId="0" fillId="3" borderId="2" xfId="0" applyNumberFormat="1" applyFill="1" applyBorder="1"/>
    <xf numFmtId="2" fontId="0" fillId="0" borderId="2" xfId="0" applyNumberFormat="1" applyBorder="1"/>
    <xf numFmtId="0" fontId="1" fillId="0" borderId="0" xfId="0" applyFont="1"/>
    <xf numFmtId="49" fontId="0" fillId="0" borderId="2" xfId="0" applyNumberFormat="1" applyBorder="1"/>
    <xf numFmtId="49" fontId="0" fillId="5" borderId="2" xfId="0" applyNumberFormat="1" applyFill="1" applyBorder="1"/>
    <xf numFmtId="49" fontId="1" fillId="0" borderId="2" xfId="0" applyNumberFormat="1" applyFont="1" applyBorder="1"/>
    <xf numFmtId="49" fontId="1" fillId="5" borderId="2" xfId="0" applyNumberFormat="1" applyFont="1" applyFill="1" applyBorder="1"/>
    <xf numFmtId="1" fontId="1" fillId="3" borderId="2" xfId="0" applyNumberFormat="1" applyFont="1" applyFill="1" applyBorder="1"/>
    <xf numFmtId="1" fontId="1" fillId="4" borderId="2" xfId="0" applyNumberFormat="1" applyFont="1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/>
    <xf numFmtId="2" fontId="0" fillId="7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2" fontId="0" fillId="9" borderId="2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2" fontId="0" fillId="9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9" borderId="3" xfId="0" applyNumberForma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3" fillId="0" borderId="0" xfId="0" applyFont="1"/>
    <xf numFmtId="1" fontId="0" fillId="0" borderId="0" xfId="0" applyNumberFormat="1"/>
    <xf numFmtId="2" fontId="0" fillId="0" borderId="7" xfId="0" applyNumberFormat="1" applyBorder="1"/>
    <xf numFmtId="2" fontId="0" fillId="0" borderId="1" xfId="0" applyNumberFormat="1" applyBorder="1"/>
    <xf numFmtId="0" fontId="3" fillId="0" borderId="2" xfId="0" applyFont="1" applyBorder="1"/>
    <xf numFmtId="0" fontId="0" fillId="0" borderId="2" xfId="0" applyBorder="1"/>
    <xf numFmtId="2" fontId="3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69816272965875E-2"/>
          <c:y val="7.407407407407407E-2"/>
          <c:w val="0.9155301837270341"/>
          <c:h val="0.8416746864975212"/>
        </c:manualLayout>
      </c:layout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Лист1!$AK$18:$AK$24</c:f>
              <c:numCache>
                <c:formatCode>General</c:formatCode>
                <c:ptCount val="7"/>
                <c:pt idx="0">
                  <c:v>-2.95</c:v>
                </c:pt>
                <c:pt idx="1">
                  <c:v>0.14999999999999991</c:v>
                </c:pt>
                <c:pt idx="2">
                  <c:v>3.25</c:v>
                </c:pt>
                <c:pt idx="3">
                  <c:v>6.35</c:v>
                </c:pt>
                <c:pt idx="4">
                  <c:v>9.4499999999999993</c:v>
                </c:pt>
                <c:pt idx="5">
                  <c:v>12.55</c:v>
                </c:pt>
                <c:pt idx="6">
                  <c:v>15.664999999999999</c:v>
                </c:pt>
              </c:numCache>
            </c:numRef>
          </c:cat>
          <c:val>
            <c:numRef>
              <c:f>Лист1!$AN$18:$AN$24</c:f>
              <c:numCache>
                <c:formatCode>0.00</c:formatCode>
                <c:ptCount val="7"/>
                <c:pt idx="0">
                  <c:v>1.2903225806451613</c:v>
                </c:pt>
                <c:pt idx="1">
                  <c:v>2.258064516129032</c:v>
                </c:pt>
                <c:pt idx="2">
                  <c:v>5.806451612903226</c:v>
                </c:pt>
                <c:pt idx="3">
                  <c:v>4.5161290322580641</c:v>
                </c:pt>
                <c:pt idx="4">
                  <c:v>1.6129032258064515</c:v>
                </c:pt>
                <c:pt idx="5">
                  <c:v>0.32258064516129031</c:v>
                </c:pt>
                <c:pt idx="6">
                  <c:v>0.32258064516129031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E7E-42AF-96B0-3D138331E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83351695"/>
        <c:axId val="1987061263"/>
      </c:barChart>
      <c:lineChart>
        <c:grouping val="standard"/>
        <c:varyColors val="0"/>
        <c:ser>
          <c:idx val="0"/>
          <c:order val="1"/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Лист1!$AK$18:$AK$24</c:f>
              <c:numCache>
                <c:formatCode>General</c:formatCode>
                <c:ptCount val="7"/>
                <c:pt idx="0">
                  <c:v>-2.95</c:v>
                </c:pt>
                <c:pt idx="1">
                  <c:v>0.14999999999999991</c:v>
                </c:pt>
                <c:pt idx="2">
                  <c:v>3.25</c:v>
                </c:pt>
                <c:pt idx="3">
                  <c:v>6.35</c:v>
                </c:pt>
                <c:pt idx="4">
                  <c:v>9.4499999999999993</c:v>
                </c:pt>
                <c:pt idx="5">
                  <c:v>12.55</c:v>
                </c:pt>
                <c:pt idx="6">
                  <c:v>15.664999999999999</c:v>
                </c:pt>
              </c:numCache>
            </c:numRef>
          </c:cat>
          <c:val>
            <c:numRef>
              <c:f>Лист1!$AN$18:$AN$24</c:f>
              <c:numCache>
                <c:formatCode>0.00</c:formatCode>
                <c:ptCount val="7"/>
                <c:pt idx="0">
                  <c:v>1.2903225806451613</c:v>
                </c:pt>
                <c:pt idx="1">
                  <c:v>2.258064516129032</c:v>
                </c:pt>
                <c:pt idx="2">
                  <c:v>5.806451612903226</c:v>
                </c:pt>
                <c:pt idx="3">
                  <c:v>4.5161290322580641</c:v>
                </c:pt>
                <c:pt idx="4">
                  <c:v>1.6129032258064515</c:v>
                </c:pt>
                <c:pt idx="5">
                  <c:v>0.32258064516129031</c:v>
                </c:pt>
                <c:pt idx="6">
                  <c:v>0.32258064516129031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E7E-42AF-96B0-3D138331E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351695"/>
        <c:axId val="1987061263"/>
      </c:lineChart>
      <c:catAx>
        <c:axId val="188335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7061263"/>
        <c:crosses val="autoZero"/>
        <c:auto val="1"/>
        <c:lblAlgn val="ctr"/>
        <c:lblOffset val="100"/>
        <c:noMultiLvlLbl val="0"/>
      </c:catAx>
      <c:valAx>
        <c:axId val="198706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335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alpha val="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539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Лист1!$AI$56:$AI$63</c:f>
              <c:numCache>
                <c:formatCode>General</c:formatCode>
                <c:ptCount val="8"/>
                <c:pt idx="0">
                  <c:v>-4.5</c:v>
                </c:pt>
                <c:pt idx="1">
                  <c:v>-2.95</c:v>
                </c:pt>
                <c:pt idx="2">
                  <c:v>0.14999999999999991</c:v>
                </c:pt>
                <c:pt idx="3">
                  <c:v>3.25</c:v>
                </c:pt>
                <c:pt idx="4">
                  <c:v>6.35</c:v>
                </c:pt>
                <c:pt idx="5">
                  <c:v>9.4499999999999993</c:v>
                </c:pt>
                <c:pt idx="6">
                  <c:v>12.55</c:v>
                </c:pt>
                <c:pt idx="7">
                  <c:v>15.664999999999999</c:v>
                </c:pt>
              </c:numCache>
            </c:numRef>
          </c:cat>
          <c:val>
            <c:numRef>
              <c:f>Лист1!$AJ$56:$AJ$63</c:f>
              <c:numCache>
                <c:formatCode>General</c:formatCode>
                <c:ptCount val="8"/>
                <c:pt idx="0">
                  <c:v>0</c:v>
                </c:pt>
                <c:pt idx="1">
                  <c:v>0.08</c:v>
                </c:pt>
                <c:pt idx="2">
                  <c:v>0.22</c:v>
                </c:pt>
                <c:pt idx="3">
                  <c:v>0.57999999999999996</c:v>
                </c:pt>
                <c:pt idx="4">
                  <c:v>0.86</c:v>
                </c:pt>
                <c:pt idx="5">
                  <c:v>0.96</c:v>
                </c:pt>
                <c:pt idx="6">
                  <c:v>0.98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A84-47C5-A9CE-0136B299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97007"/>
        <c:axId val="125443247"/>
      </c:lineChart>
      <c:catAx>
        <c:axId val="16789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443247"/>
        <c:crosses val="autoZero"/>
        <c:auto val="1"/>
        <c:lblAlgn val="ctr"/>
        <c:lblOffset val="100"/>
        <c:noMultiLvlLbl val="0"/>
      </c:catAx>
      <c:valAx>
        <c:axId val="1254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89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48826</xdr:colOff>
      <xdr:row>25</xdr:row>
      <xdr:rowOff>181213</xdr:rowOff>
    </xdr:from>
    <xdr:to>
      <xdr:col>41</xdr:col>
      <xdr:colOff>156883</xdr:colOff>
      <xdr:row>40</xdr:row>
      <xdr:rowOff>53306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A84D277-AF96-0CB4-9D0D-975975714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483310</xdr:colOff>
      <xdr:row>49</xdr:row>
      <xdr:rowOff>68481</xdr:rowOff>
    </xdr:from>
    <xdr:to>
      <xdr:col>33</xdr:col>
      <xdr:colOff>183274</xdr:colOff>
      <xdr:row>63</xdr:row>
      <xdr:rowOff>144681</xdr:rowOff>
    </xdr:to>
    <xdr:grpSp>
      <xdr:nvGrpSpPr>
        <xdr:cNvPr id="29" name="Группа 28">
          <a:extLst>
            <a:ext uri="{FF2B5EF4-FFF2-40B4-BE49-F238E27FC236}">
              <a16:creationId xmlns:a16="http://schemas.microsoft.com/office/drawing/2014/main" id="{6B6FCEBC-5649-7B72-48BC-AEBB621574EF}"/>
            </a:ext>
          </a:extLst>
        </xdr:cNvPr>
        <xdr:cNvGrpSpPr/>
      </xdr:nvGrpSpPr>
      <xdr:grpSpPr>
        <a:xfrm>
          <a:off x="16933545" y="9447805"/>
          <a:ext cx="4540905" cy="2743200"/>
          <a:chOff x="16700658" y="9436111"/>
          <a:chExt cx="4603268" cy="2743200"/>
        </a:xfrm>
      </xdr:grpSpPr>
      <xdr:graphicFrame macro="">
        <xdr:nvGraphicFramePr>
          <xdr:cNvPr id="5" name="Диаграмма 4">
            <a:extLst>
              <a:ext uri="{FF2B5EF4-FFF2-40B4-BE49-F238E27FC236}">
                <a16:creationId xmlns:a16="http://schemas.microsoft.com/office/drawing/2014/main" id="{9B1E17BE-D84E-40EB-E867-4AF39900B117}"/>
              </a:ext>
            </a:extLst>
          </xdr:cNvPr>
          <xdr:cNvGraphicFramePr/>
        </xdr:nvGraphicFramePr>
        <xdr:xfrm>
          <a:off x="16700658" y="9436111"/>
          <a:ext cx="4598487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4" name="Прямая соединительная линия 3">
            <a:extLst>
              <a:ext uri="{FF2B5EF4-FFF2-40B4-BE49-F238E27FC236}">
                <a16:creationId xmlns:a16="http://schemas.microsoft.com/office/drawing/2014/main" id="{5BF5C31F-A39A-6EE5-931F-FF59DC1C169C}"/>
              </a:ext>
            </a:extLst>
          </xdr:cNvPr>
          <xdr:cNvCxnSpPr/>
        </xdr:nvCxnSpPr>
        <xdr:spPr>
          <a:xfrm>
            <a:off x="17289808" y="11879274"/>
            <a:ext cx="527020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Прямая соединительная линия 6">
            <a:extLst>
              <a:ext uri="{FF2B5EF4-FFF2-40B4-BE49-F238E27FC236}">
                <a16:creationId xmlns:a16="http://schemas.microsoft.com/office/drawing/2014/main" id="{142684DE-4B07-420C-AF50-666B152E5660}"/>
              </a:ext>
            </a:extLst>
          </xdr:cNvPr>
          <xdr:cNvCxnSpPr/>
        </xdr:nvCxnSpPr>
        <xdr:spPr>
          <a:xfrm>
            <a:off x="17797712" y="11726874"/>
            <a:ext cx="527019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Прямая соединительная линия 7">
            <a:extLst>
              <a:ext uri="{FF2B5EF4-FFF2-40B4-BE49-F238E27FC236}">
                <a16:creationId xmlns:a16="http://schemas.microsoft.com/office/drawing/2014/main" id="{74FDCB39-665F-4A4D-AA8B-925CED3EB379}"/>
              </a:ext>
            </a:extLst>
          </xdr:cNvPr>
          <xdr:cNvCxnSpPr/>
        </xdr:nvCxnSpPr>
        <xdr:spPr>
          <a:xfrm>
            <a:off x="18324731" y="11469699"/>
            <a:ext cx="527020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Прямая соединительная линия 8">
            <a:extLst>
              <a:ext uri="{FF2B5EF4-FFF2-40B4-BE49-F238E27FC236}">
                <a16:creationId xmlns:a16="http://schemas.microsoft.com/office/drawing/2014/main" id="{59E3A3CA-B505-42C7-B542-BD5BA4C6AC09}"/>
              </a:ext>
            </a:extLst>
          </xdr:cNvPr>
          <xdr:cNvCxnSpPr/>
        </xdr:nvCxnSpPr>
        <xdr:spPr>
          <a:xfrm>
            <a:off x="18832635" y="10764849"/>
            <a:ext cx="527020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Прямая соединительная линия 9">
            <a:extLst>
              <a:ext uri="{FF2B5EF4-FFF2-40B4-BE49-F238E27FC236}">
                <a16:creationId xmlns:a16="http://schemas.microsoft.com/office/drawing/2014/main" id="{C132A594-096E-441C-A45A-6904F5D87437}"/>
              </a:ext>
            </a:extLst>
          </xdr:cNvPr>
          <xdr:cNvCxnSpPr/>
        </xdr:nvCxnSpPr>
        <xdr:spPr>
          <a:xfrm>
            <a:off x="19359655" y="10240974"/>
            <a:ext cx="527020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>
            <a:extLst>
              <a:ext uri="{FF2B5EF4-FFF2-40B4-BE49-F238E27FC236}">
                <a16:creationId xmlns:a16="http://schemas.microsoft.com/office/drawing/2014/main" id="{CEF57CD0-61DF-4C0A-9264-A82554B69F4D}"/>
              </a:ext>
            </a:extLst>
          </xdr:cNvPr>
          <xdr:cNvCxnSpPr/>
        </xdr:nvCxnSpPr>
        <xdr:spPr>
          <a:xfrm>
            <a:off x="19867558" y="10050474"/>
            <a:ext cx="525702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>
            <a:extLst>
              <a:ext uri="{FF2B5EF4-FFF2-40B4-BE49-F238E27FC236}">
                <a16:creationId xmlns:a16="http://schemas.microsoft.com/office/drawing/2014/main" id="{CA9C269B-C076-46FE-BDCD-215CB2CE55A1}"/>
              </a:ext>
            </a:extLst>
          </xdr:cNvPr>
          <xdr:cNvCxnSpPr/>
        </xdr:nvCxnSpPr>
        <xdr:spPr>
          <a:xfrm>
            <a:off x="20374143" y="10002849"/>
            <a:ext cx="527020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>
            <a:extLst>
              <a:ext uri="{FF2B5EF4-FFF2-40B4-BE49-F238E27FC236}">
                <a16:creationId xmlns:a16="http://schemas.microsoft.com/office/drawing/2014/main" id="{4371A39D-9A20-4E73-ADD0-B9D83329D7D3}"/>
              </a:ext>
            </a:extLst>
          </xdr:cNvPr>
          <xdr:cNvCxnSpPr/>
        </xdr:nvCxnSpPr>
        <xdr:spPr>
          <a:xfrm>
            <a:off x="20872489" y="9964749"/>
            <a:ext cx="431437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>
            <a:extLst>
              <a:ext uri="{FF2B5EF4-FFF2-40B4-BE49-F238E27FC236}">
                <a16:creationId xmlns:a16="http://schemas.microsoft.com/office/drawing/2014/main" id="{F0FBD073-607E-4F26-A712-AD0E1A5EF48A}"/>
              </a:ext>
            </a:extLst>
          </xdr:cNvPr>
          <xdr:cNvCxnSpPr/>
        </xdr:nvCxnSpPr>
        <xdr:spPr>
          <a:xfrm flipV="1">
            <a:off x="18832635" y="10764849"/>
            <a:ext cx="13034" cy="714375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Прямая соединительная линия 17">
            <a:extLst>
              <a:ext uri="{FF2B5EF4-FFF2-40B4-BE49-F238E27FC236}">
                <a16:creationId xmlns:a16="http://schemas.microsoft.com/office/drawing/2014/main" id="{457B734C-48BA-4735-AC1B-8B632FB909B6}"/>
              </a:ext>
            </a:extLst>
          </xdr:cNvPr>
          <xdr:cNvCxnSpPr/>
        </xdr:nvCxnSpPr>
        <xdr:spPr>
          <a:xfrm flipV="1">
            <a:off x="19350096" y="10231449"/>
            <a:ext cx="9558" cy="55245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37</xdr:col>
      <xdr:colOff>351141</xdr:colOff>
      <xdr:row>42</xdr:row>
      <xdr:rowOff>103909</xdr:rowOff>
    </xdr:from>
    <xdr:to>
      <xdr:col>44</xdr:col>
      <xdr:colOff>4598</xdr:colOff>
      <xdr:row>63</xdr:row>
      <xdr:rowOff>109215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C2E660E3-559B-A8EA-CCA7-F12228ABF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8777" y="8156864"/>
          <a:ext cx="6632686" cy="400580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0.68611</cdr:x>
      <cdr:y>0.22049</cdr:y>
    </cdr:from>
    <cdr:to>
      <cdr:x>0.68611</cdr:x>
      <cdr:y>0.30324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F0FBD073-607E-4F26-A712-AD0E1A5EF48A}"/>
            </a:ext>
          </a:extLst>
        </cdr:cNvPr>
        <cdr:cNvCxnSpPr/>
      </cdr:nvCxnSpPr>
      <cdr:spPr>
        <a:xfrm xmlns:a="http://schemas.openxmlformats.org/drawingml/2006/main" flipV="1">
          <a:off x="3136900" y="604838"/>
          <a:ext cx="0" cy="227012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0.23819</cdr:x>
      <cdr:y>0.8316</cdr:y>
    </cdr:from>
    <cdr:to>
      <cdr:x>0.23891</cdr:x>
      <cdr:y>0.89699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F0FBD073-607E-4F26-A712-AD0E1A5EF48A}"/>
            </a:ext>
          </a:extLst>
        </cdr:cNvPr>
        <cdr:cNvCxnSpPr/>
      </cdr:nvCxnSpPr>
      <cdr:spPr>
        <a:xfrm xmlns:a="http://schemas.openxmlformats.org/drawingml/2006/main" flipV="1">
          <a:off x="1089025" y="2281238"/>
          <a:ext cx="3262" cy="179387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0.34861</cdr:x>
      <cdr:y>0.73785</cdr:y>
    </cdr:from>
    <cdr:to>
      <cdr:x>0.3497</cdr:x>
      <cdr:y>0.83796</cdr:y>
    </cdr:to>
    <cdr:cxnSp macro="">
      <cdr:nvCxnSpPr>
        <cdr:cNvPr id="9" name="Прямая соединительная линия 8">
          <a:extLst xmlns:a="http://schemas.openxmlformats.org/drawingml/2006/main">
            <a:ext uri="{FF2B5EF4-FFF2-40B4-BE49-F238E27FC236}">
              <a16:creationId xmlns:a16="http://schemas.microsoft.com/office/drawing/2014/main" id="{F0FBD073-607E-4F26-A712-AD0E1A5EF48A}"/>
            </a:ext>
          </a:extLst>
        </cdr:cNvPr>
        <cdr:cNvCxnSpPr/>
      </cdr:nvCxnSpPr>
      <cdr:spPr>
        <a:xfrm xmlns:a="http://schemas.openxmlformats.org/drawingml/2006/main" flipV="1">
          <a:off x="1593850" y="2024063"/>
          <a:ext cx="4994" cy="274637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0.79906</cdr:x>
      <cdr:y>0.1956</cdr:y>
    </cdr:from>
    <cdr:to>
      <cdr:x>0.79937</cdr:x>
      <cdr:y>0.22396</cdr:y>
    </cdr:to>
    <cdr:cxnSp macro="">
      <cdr:nvCxnSpPr>
        <cdr:cNvPr id="11" name="Прямая соединительная линия 10">
          <a:extLst xmlns:a="http://schemas.openxmlformats.org/drawingml/2006/main">
            <a:ext uri="{FF2B5EF4-FFF2-40B4-BE49-F238E27FC236}">
              <a16:creationId xmlns:a16="http://schemas.microsoft.com/office/drawing/2014/main" id="{F0FBD073-607E-4F26-A712-AD0E1A5EF48A}"/>
            </a:ext>
          </a:extLst>
        </cdr:cNvPr>
        <cdr:cNvCxnSpPr/>
      </cdr:nvCxnSpPr>
      <cdr:spPr>
        <a:xfrm xmlns:a="http://schemas.openxmlformats.org/drawingml/2006/main" flipV="1">
          <a:off x="3653300" y="536575"/>
          <a:ext cx="1414" cy="7778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H31" sqref="H31"/>
    </sheetView>
  </sheetViews>
  <sheetFormatPr defaultRowHeight="15" x14ac:dyDescent="0.25"/>
  <cols>
    <col min="1" max="1" width="16.7109375" customWidth="1"/>
    <col min="2" max="2" width="34.85546875" customWidth="1"/>
  </cols>
  <sheetData>
    <row r="1" spans="1:2" x14ac:dyDescent="0.25">
      <c r="A1" s="4" t="s">
        <v>1</v>
      </c>
      <c r="B1" s="4" t="s">
        <v>2</v>
      </c>
    </row>
    <row r="2" spans="1:2" ht="30" x14ac:dyDescent="0.25">
      <c r="A2" s="4" t="s">
        <v>3</v>
      </c>
      <c r="B2" s="1" t="s">
        <v>236</v>
      </c>
    </row>
    <row r="3" spans="1:2" x14ac:dyDescent="0.25">
      <c r="A3" s="4" t="s">
        <v>4</v>
      </c>
      <c r="B3" s="1" t="s">
        <v>237</v>
      </c>
    </row>
    <row r="4" spans="1:2" x14ac:dyDescent="0.25">
      <c r="A4" s="4" t="s">
        <v>5</v>
      </c>
      <c r="B4" s="1" t="s">
        <v>238</v>
      </c>
    </row>
    <row r="5" spans="1:2" x14ac:dyDescent="0.25">
      <c r="A5" s="4" t="s">
        <v>6</v>
      </c>
      <c r="B5" s="1" t="s">
        <v>239</v>
      </c>
    </row>
    <row r="6" spans="1:2" x14ac:dyDescent="0.25">
      <c r="A6" s="4" t="s">
        <v>7</v>
      </c>
      <c r="B6" s="1" t="s">
        <v>240</v>
      </c>
    </row>
    <row r="7" spans="1:2" x14ac:dyDescent="0.25">
      <c r="A7" s="4" t="s">
        <v>8</v>
      </c>
      <c r="B7" s="1" t="s">
        <v>241</v>
      </c>
    </row>
    <row r="8" spans="1:2" x14ac:dyDescent="0.25">
      <c r="A8" s="4" t="s">
        <v>9</v>
      </c>
      <c r="B8" s="1" t="s">
        <v>242</v>
      </c>
    </row>
    <row r="9" spans="1:2" x14ac:dyDescent="0.25">
      <c r="A9" s="4" t="s">
        <v>10</v>
      </c>
      <c r="B9" s="1" t="s">
        <v>243</v>
      </c>
    </row>
    <row r="10" spans="1:2" x14ac:dyDescent="0.25">
      <c r="A10" s="4" t="s">
        <v>11</v>
      </c>
      <c r="B10" s="1" t="s">
        <v>244</v>
      </c>
    </row>
    <row r="11" spans="1:2" x14ac:dyDescent="0.25">
      <c r="A11" s="4" t="s">
        <v>12</v>
      </c>
      <c r="B11" s="1" t="s">
        <v>245</v>
      </c>
    </row>
    <row r="12" spans="1:2" x14ac:dyDescent="0.25">
      <c r="A12" s="4" t="s">
        <v>13</v>
      </c>
      <c r="B12" s="1" t="s">
        <v>246</v>
      </c>
    </row>
    <row r="13" spans="1:2" x14ac:dyDescent="0.25">
      <c r="A13" s="4" t="s">
        <v>14</v>
      </c>
      <c r="B13" s="1" t="s">
        <v>247</v>
      </c>
    </row>
    <row r="14" spans="1:2" x14ac:dyDescent="0.25">
      <c r="A14" s="4" t="s">
        <v>15</v>
      </c>
      <c r="B14" s="1" t="s">
        <v>248</v>
      </c>
    </row>
    <row r="15" spans="1:2" x14ac:dyDescent="0.25">
      <c r="A15" s="4" t="s">
        <v>16</v>
      </c>
      <c r="B15" s="1" t="s">
        <v>249</v>
      </c>
    </row>
    <row r="16" spans="1:2" x14ac:dyDescent="0.25">
      <c r="A16" s="4" t="s">
        <v>17</v>
      </c>
      <c r="B16" s="1" t="s">
        <v>250</v>
      </c>
    </row>
    <row r="17" spans="1:2" x14ac:dyDescent="0.25">
      <c r="A17" s="4" t="s">
        <v>18</v>
      </c>
      <c r="B17" s="1" t="s">
        <v>251</v>
      </c>
    </row>
    <row r="18" spans="1:2" x14ac:dyDescent="0.25">
      <c r="A18" s="4" t="s">
        <v>19</v>
      </c>
      <c r="B18" s="1" t="s">
        <v>252</v>
      </c>
    </row>
    <row r="19" spans="1:2" x14ac:dyDescent="0.25">
      <c r="A19" s="4" t="s">
        <v>20</v>
      </c>
      <c r="B19" s="1" t="s">
        <v>253</v>
      </c>
    </row>
    <row r="20" spans="1:2" x14ac:dyDescent="0.25">
      <c r="A20" s="4" t="s">
        <v>21</v>
      </c>
      <c r="B20" s="1" t="s">
        <v>254</v>
      </c>
    </row>
    <row r="21" spans="1:2" x14ac:dyDescent="0.25">
      <c r="A21" s="4" t="s">
        <v>31</v>
      </c>
      <c r="B21" s="1" t="s">
        <v>255</v>
      </c>
    </row>
    <row r="22" spans="1:2" x14ac:dyDescent="0.25">
      <c r="A22" s="4" t="s">
        <v>22</v>
      </c>
      <c r="B22" s="1" t="s">
        <v>0</v>
      </c>
    </row>
    <row r="23" spans="1:2" x14ac:dyDescent="0.25">
      <c r="A23" s="4" t="s">
        <v>23</v>
      </c>
      <c r="B23" s="1" t="s">
        <v>231</v>
      </c>
    </row>
    <row r="24" spans="1:2" x14ac:dyDescent="0.25">
      <c r="A24" s="4" t="s">
        <v>24</v>
      </c>
      <c r="B24" s="1" t="s">
        <v>232</v>
      </c>
    </row>
    <row r="25" spans="1:2" x14ac:dyDescent="0.25">
      <c r="A25" s="4" t="s">
        <v>25</v>
      </c>
      <c r="B25" s="1" t="s">
        <v>233</v>
      </c>
    </row>
    <row r="26" spans="1:2" x14ac:dyDescent="0.25">
      <c r="A26" s="4" t="s">
        <v>26</v>
      </c>
      <c r="B26" s="1" t="s">
        <v>234</v>
      </c>
    </row>
    <row r="27" spans="1:2" x14ac:dyDescent="0.25">
      <c r="A27" s="4" t="s">
        <v>27</v>
      </c>
      <c r="B27" s="1" t="s">
        <v>235</v>
      </c>
    </row>
    <row r="28" spans="1:2" x14ac:dyDescent="0.25">
      <c r="A28" s="4" t="s">
        <v>28</v>
      </c>
      <c r="B28" s="1" t="s">
        <v>256</v>
      </c>
    </row>
    <row r="29" spans="1:2" x14ac:dyDescent="0.25">
      <c r="A29" s="4" t="s">
        <v>29</v>
      </c>
      <c r="B29" s="1" t="s">
        <v>257</v>
      </c>
    </row>
    <row r="30" spans="1:2" x14ac:dyDescent="0.25">
      <c r="A30" s="4" t="s">
        <v>30</v>
      </c>
      <c r="B30" s="1" t="s">
        <v>258</v>
      </c>
    </row>
    <row r="31" spans="1:2" x14ac:dyDescent="0.25">
      <c r="A31" s="4" t="s">
        <v>32</v>
      </c>
      <c r="B31" s="1" t="s">
        <v>259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65806-109C-4E87-94AD-43CFA804807A}">
  <dimension ref="A1:AE51"/>
  <sheetViews>
    <sheetView topLeftCell="G1" workbookViewId="0">
      <selection activeCell="Z6" sqref="Z6"/>
    </sheetView>
  </sheetViews>
  <sheetFormatPr defaultColWidth="8.85546875" defaultRowHeight="15" x14ac:dyDescent="0.25"/>
  <cols>
    <col min="1" max="1" width="10.7109375" style="2" customWidth="1"/>
    <col min="2" max="31" width="10.7109375" style="3" customWidth="1"/>
    <col min="32" max="16384" width="8.85546875" style="3"/>
  </cols>
  <sheetData>
    <row r="1" spans="1:31" s="10" customFormat="1" x14ac:dyDescent="0.25">
      <c r="A1" s="9"/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31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32</v>
      </c>
    </row>
    <row r="2" spans="1:31" x14ac:dyDescent="0.25">
      <c r="A2" s="2">
        <v>1</v>
      </c>
      <c r="B2" s="3">
        <v>3.2935655825105301</v>
      </c>
      <c r="C2" s="3">
        <v>16.7197229173449</v>
      </c>
      <c r="D2" s="3">
        <v>6.4559055818347302</v>
      </c>
      <c r="E2" s="3">
        <v>9.3697335982492707</v>
      </c>
      <c r="F2" s="3">
        <v>8.31829274705796</v>
      </c>
      <c r="G2" s="3">
        <v>20.2504463345138</v>
      </c>
      <c r="H2" s="3">
        <v>9.6397032899269295</v>
      </c>
      <c r="I2" s="3">
        <v>8.5560654360902806</v>
      </c>
      <c r="J2" s="3">
        <v>5.5008772917750202</v>
      </c>
      <c r="K2" s="3">
        <v>14.1246795950186</v>
      </c>
      <c r="L2" s="3">
        <v>12.2400129727778</v>
      </c>
      <c r="M2" s="3">
        <v>7.6106163872605102</v>
      </c>
      <c r="N2" s="3">
        <v>6.9670615789629702</v>
      </c>
      <c r="O2" s="3">
        <v>13.241229153328399</v>
      </c>
      <c r="P2" s="3">
        <v>7.8229318338165497</v>
      </c>
      <c r="Q2" s="3">
        <v>9.3804470850383392</v>
      </c>
      <c r="R2" s="3">
        <v>10.6700687334565</v>
      </c>
      <c r="S2" s="3">
        <v>19.408057425230201</v>
      </c>
      <c r="T2" s="3">
        <v>0.83584102578796104</v>
      </c>
      <c r="U2" s="3">
        <v>12.224146716911999</v>
      </c>
      <c r="V2" s="3">
        <v>5.8903361286893299</v>
      </c>
      <c r="W2" s="3">
        <v>5.0950629290826202</v>
      </c>
      <c r="X2" s="3">
        <v>20.299351745850199</v>
      </c>
      <c r="Y2" s="3">
        <v>6.6668414237589104</v>
      </c>
      <c r="Z2" s="3">
        <v>1.8815293479574899</v>
      </c>
      <c r="AA2" s="3">
        <v>20.3853811217373</v>
      </c>
      <c r="AB2" s="3">
        <v>2.4772111165171</v>
      </c>
      <c r="AC2" s="3">
        <v>7.88617005029975</v>
      </c>
      <c r="AD2" s="3">
        <v>11.015250492242201</v>
      </c>
      <c r="AE2" s="3">
        <v>5.1019044807391802</v>
      </c>
    </row>
    <row r="3" spans="1:31" x14ac:dyDescent="0.25">
      <c r="A3" s="2">
        <v>2</v>
      </c>
      <c r="B3" s="3">
        <v>7.9203144695886101</v>
      </c>
      <c r="C3" s="3">
        <v>11.3009412917636</v>
      </c>
      <c r="D3" s="3">
        <v>-2.5986970375537499</v>
      </c>
      <c r="E3" s="3">
        <v>7.8974285334666803</v>
      </c>
      <c r="F3" s="3">
        <v>10.768331136603701</v>
      </c>
      <c r="G3" s="3">
        <v>14.623690549411</v>
      </c>
      <c r="H3" s="3">
        <v>-0.18328366749910299</v>
      </c>
      <c r="I3" s="3">
        <v>11.3231893531908</v>
      </c>
      <c r="J3" s="3">
        <v>4.4225736870787902</v>
      </c>
      <c r="K3" s="3">
        <v>13.4487829596626</v>
      </c>
      <c r="L3" s="3">
        <v>15.486427386224101</v>
      </c>
      <c r="M3" s="3">
        <v>23.039218754693</v>
      </c>
      <c r="N3" s="3">
        <v>11.068873039565799</v>
      </c>
      <c r="O3" s="3">
        <v>22.745936174064401</v>
      </c>
      <c r="P3" s="3">
        <v>10.893588892189801</v>
      </c>
      <c r="Q3" s="3">
        <v>16.574075032925901</v>
      </c>
      <c r="R3" s="3">
        <v>3.2080613485719902</v>
      </c>
      <c r="S3" s="3">
        <v>14.552177436606099</v>
      </c>
      <c r="T3" s="3">
        <v>3.3160847663235198</v>
      </c>
      <c r="U3" s="3">
        <v>8.6044644105151793</v>
      </c>
      <c r="V3" s="3">
        <v>10.0380462682973</v>
      </c>
      <c r="W3" s="3">
        <v>7.3222191241261703</v>
      </c>
      <c r="X3" s="3">
        <v>5.0390253827726497</v>
      </c>
      <c r="Y3" s="3">
        <v>19.134115096415801</v>
      </c>
      <c r="Z3" s="3">
        <v>-1.58456598838511</v>
      </c>
      <c r="AA3" s="3">
        <v>0.50438992386804504</v>
      </c>
      <c r="AB3" s="3">
        <v>10.6364177226738</v>
      </c>
      <c r="AC3" s="3">
        <v>11.544196777948899</v>
      </c>
      <c r="AD3" s="3">
        <v>18.3581379477437</v>
      </c>
      <c r="AE3" s="3">
        <v>4.31151826186567</v>
      </c>
    </row>
    <row r="4" spans="1:31" x14ac:dyDescent="0.25">
      <c r="A4" s="2">
        <v>3</v>
      </c>
      <c r="B4" s="3">
        <v>6.4996738505516296</v>
      </c>
      <c r="C4" s="3">
        <v>6.7762277756993203</v>
      </c>
      <c r="D4" s="3">
        <v>1.70467302176708</v>
      </c>
      <c r="E4" s="3">
        <v>4.77329000123658</v>
      </c>
      <c r="F4" s="3">
        <v>17.4013667259659</v>
      </c>
      <c r="G4" s="3">
        <v>0.37385885433558702</v>
      </c>
      <c r="H4" s="3">
        <v>11.926946076795501</v>
      </c>
      <c r="I4" s="3">
        <v>15.810275661559899</v>
      </c>
      <c r="J4" s="3">
        <v>-1.21228545331647</v>
      </c>
      <c r="K4" s="3">
        <v>12.0567526801008</v>
      </c>
      <c r="L4" s="3">
        <v>5.0226770230848503</v>
      </c>
      <c r="M4" s="3">
        <v>9.6064030439395598</v>
      </c>
      <c r="N4" s="3">
        <v>7.25385010349284</v>
      </c>
      <c r="O4" s="3">
        <v>-0.205363009592022</v>
      </c>
      <c r="P4" s="3">
        <v>13.685530159779001</v>
      </c>
      <c r="Q4" s="3">
        <v>15.905576903958799</v>
      </c>
      <c r="R4" s="3">
        <v>17.088790997917499</v>
      </c>
      <c r="S4" s="3">
        <v>22.9145098621165</v>
      </c>
      <c r="T4" s="3">
        <v>16.373270676034899</v>
      </c>
      <c r="U4" s="3">
        <v>4.65595242709096</v>
      </c>
      <c r="V4" s="3">
        <v>19.534397473068701</v>
      </c>
      <c r="W4" s="3">
        <v>3.3989473276420901</v>
      </c>
      <c r="X4" s="3">
        <v>-7.7650284862353898</v>
      </c>
      <c r="Y4" s="3">
        <v>10.1365434268598</v>
      </c>
      <c r="Z4" s="3">
        <v>4.8408212777830002</v>
      </c>
      <c r="AA4" s="3">
        <v>12.0989892433346</v>
      </c>
      <c r="AB4" s="3">
        <v>15.5845232183023</v>
      </c>
      <c r="AC4" s="3">
        <v>14.365935555130299</v>
      </c>
      <c r="AD4" s="3">
        <v>11.8213010687693</v>
      </c>
      <c r="AE4" s="3">
        <v>11.998911158242</v>
      </c>
    </row>
    <row r="5" spans="1:31" x14ac:dyDescent="0.25">
      <c r="A5" s="2">
        <v>4</v>
      </c>
      <c r="B5" s="3">
        <v>6.9865935414250497</v>
      </c>
      <c r="C5" s="3">
        <v>7.7258646566896996</v>
      </c>
      <c r="D5" s="3">
        <v>4.7759216257261796</v>
      </c>
      <c r="E5" s="3">
        <v>5.2960733508380597</v>
      </c>
      <c r="F5" s="3">
        <v>12.4476562455708</v>
      </c>
      <c r="G5" s="3">
        <v>9.4120997277806406</v>
      </c>
      <c r="H5" s="3">
        <v>6.0227628376706104</v>
      </c>
      <c r="I5" s="3">
        <v>2.4530994621619899</v>
      </c>
      <c r="J5" s="3">
        <v>10.1815612482061</v>
      </c>
      <c r="K5" s="3">
        <v>2.5649440950499698</v>
      </c>
      <c r="L5" s="3">
        <v>10.327236145933201</v>
      </c>
      <c r="M5" s="3">
        <v>10.9174457556999</v>
      </c>
      <c r="N5" s="3">
        <v>12.4164121293683</v>
      </c>
      <c r="O5" s="3">
        <v>1.05828227443028</v>
      </c>
      <c r="P5" s="3">
        <v>22.663578027304101</v>
      </c>
      <c r="Q5" s="3">
        <v>27.287156847716101</v>
      </c>
      <c r="R5" s="3">
        <v>3.02576770806614</v>
      </c>
      <c r="S5" s="3">
        <v>22.171365784181202</v>
      </c>
      <c r="T5" s="3">
        <v>-5.77560214248905</v>
      </c>
      <c r="U5" s="3">
        <v>0.91022413788128798</v>
      </c>
      <c r="V5" s="3">
        <v>17.755635770283501</v>
      </c>
      <c r="W5" s="3">
        <v>5.1771352186500499</v>
      </c>
      <c r="X5" s="3">
        <v>-2.364858939736</v>
      </c>
      <c r="Y5" s="3">
        <v>10.389076195927901</v>
      </c>
      <c r="Z5" s="3">
        <v>1.0759441127154299</v>
      </c>
      <c r="AA5" s="3">
        <v>10.5784946670863</v>
      </c>
      <c r="AB5" s="3">
        <v>17.4419673036492</v>
      </c>
      <c r="AC5" s="3">
        <v>18.4013665020037</v>
      </c>
      <c r="AD5" s="3">
        <v>-5.3357747710887304</v>
      </c>
      <c r="AE5" s="3">
        <v>1.6118530550160799</v>
      </c>
    </row>
    <row r="6" spans="1:31" x14ac:dyDescent="0.25">
      <c r="A6" s="2">
        <v>5</v>
      </c>
      <c r="B6" s="3">
        <v>4.3031485927268003</v>
      </c>
      <c r="C6" s="3">
        <v>11.211644611942701</v>
      </c>
      <c r="D6" s="3">
        <v>5.1683099951749201</v>
      </c>
      <c r="E6" s="3">
        <v>10.809869399841</v>
      </c>
      <c r="F6" s="3">
        <v>10.137053961575401</v>
      </c>
      <c r="G6" s="3">
        <v>3.1406244941629899</v>
      </c>
      <c r="H6" s="3">
        <v>9.7851892963404801</v>
      </c>
      <c r="I6" s="3">
        <v>7.4593160763331898</v>
      </c>
      <c r="J6" s="3">
        <v>5.1483112099795099</v>
      </c>
      <c r="K6" s="3">
        <v>-8.0851949506509797</v>
      </c>
      <c r="L6" s="3">
        <v>8.7766554426291492</v>
      </c>
      <c r="M6" s="3">
        <v>14.9916052645913</v>
      </c>
      <c r="N6" s="3">
        <v>-3.2708608986584902</v>
      </c>
      <c r="O6" s="3">
        <v>-2.7298509972521301</v>
      </c>
      <c r="P6" s="3">
        <v>16.102133446847599</v>
      </c>
      <c r="Q6" s="3">
        <v>18.275860455785601</v>
      </c>
      <c r="R6" s="3">
        <v>4.5886357118160701</v>
      </c>
      <c r="S6" s="3">
        <v>1.6484987713047701</v>
      </c>
      <c r="T6" s="3">
        <v>6.2629377203111201</v>
      </c>
      <c r="U6" s="3">
        <v>6.1924405422052704</v>
      </c>
      <c r="V6" s="3">
        <v>9.2592230672398603</v>
      </c>
      <c r="W6" s="3">
        <v>11.478774217122</v>
      </c>
      <c r="X6" s="3">
        <v>7.0172889737541499</v>
      </c>
      <c r="Y6" s="3">
        <v>11.2814091261536</v>
      </c>
      <c r="Z6" s="3">
        <v>5.5878508035724703</v>
      </c>
      <c r="AA6" s="3">
        <v>15.113006813158</v>
      </c>
      <c r="AB6" s="3">
        <v>-7.3183042282990396</v>
      </c>
      <c r="AC6" s="3">
        <v>10.739165651187699</v>
      </c>
      <c r="AD6" s="3">
        <v>13.5385478659525</v>
      </c>
      <c r="AE6" s="3">
        <v>8.0181720998855095</v>
      </c>
    </row>
    <row r="7" spans="1:31" x14ac:dyDescent="0.25">
      <c r="A7" s="2">
        <v>6</v>
      </c>
      <c r="B7" s="3">
        <v>-5.5388207909808598</v>
      </c>
      <c r="C7" s="3">
        <v>9.63854566545705</v>
      </c>
      <c r="D7" s="3">
        <v>5.3004082895841904</v>
      </c>
      <c r="E7" s="3">
        <v>6.1313270310129004</v>
      </c>
      <c r="F7" s="3">
        <v>6.0014186718980902</v>
      </c>
      <c r="G7" s="3">
        <v>7.0559505322072198</v>
      </c>
      <c r="H7" s="3">
        <v>5.2880608199031203</v>
      </c>
      <c r="I7" s="3">
        <v>10.3110344276897</v>
      </c>
      <c r="J7" s="3">
        <v>12.111605292638901</v>
      </c>
      <c r="K7" s="3">
        <v>8.0155791744629994</v>
      </c>
      <c r="L7" s="3">
        <v>13.6029713322697</v>
      </c>
      <c r="M7" s="3">
        <v>11.838074163702199</v>
      </c>
      <c r="N7" s="3">
        <v>-7.2583363180004703</v>
      </c>
      <c r="O7" s="3">
        <v>10.094231465859</v>
      </c>
      <c r="P7" s="3">
        <v>10.8943509519441</v>
      </c>
      <c r="Q7" s="3">
        <v>7.3962501718800597</v>
      </c>
      <c r="R7" s="3">
        <v>9.4317321732644999</v>
      </c>
      <c r="S7" s="3">
        <v>4.5095256655829701</v>
      </c>
      <c r="T7" s="3">
        <v>13.1756442965036</v>
      </c>
      <c r="U7" s="3">
        <v>21.269945542856899</v>
      </c>
      <c r="V7" s="3">
        <v>5.4964077256664599</v>
      </c>
      <c r="W7" s="3">
        <v>-0.48114237873319299</v>
      </c>
      <c r="X7" s="3">
        <v>21.266471141104802</v>
      </c>
      <c r="Y7" s="3">
        <v>6.6543635485222898</v>
      </c>
      <c r="Z7" s="3">
        <v>7.3372912597702298</v>
      </c>
      <c r="AA7" s="3">
        <v>10.453126669504901</v>
      </c>
      <c r="AB7" s="3">
        <v>1.54793519781834</v>
      </c>
      <c r="AC7" s="3">
        <v>8.8336122444101903</v>
      </c>
      <c r="AD7" s="3">
        <v>-6.4770760116548196</v>
      </c>
      <c r="AE7" s="3">
        <v>24.312015178004799</v>
      </c>
    </row>
    <row r="8" spans="1:31" x14ac:dyDescent="0.25">
      <c r="A8" s="2">
        <v>7</v>
      </c>
      <c r="B8" s="3">
        <v>5.0237203828449299</v>
      </c>
      <c r="C8" s="3">
        <v>8.0693181883288201</v>
      </c>
      <c r="D8" s="3">
        <v>5.1131636338706796</v>
      </c>
      <c r="E8" s="3">
        <v>14.446427171581901</v>
      </c>
      <c r="F8" s="3">
        <v>15.1538249474705</v>
      </c>
      <c r="G8" s="3">
        <v>13.478133517189001</v>
      </c>
      <c r="H8" s="3">
        <v>16.452528489480201</v>
      </c>
      <c r="I8" s="3">
        <v>3.7645068910253201</v>
      </c>
      <c r="J8" s="3">
        <v>7.33918201935818</v>
      </c>
      <c r="K8" s="3">
        <v>5.03805592925218</v>
      </c>
      <c r="L8" s="3">
        <v>7.7677098477347704</v>
      </c>
      <c r="M8" s="3">
        <v>26.4059018929226</v>
      </c>
      <c r="N8" s="3">
        <v>10.306972125862499</v>
      </c>
      <c r="O8" s="3">
        <v>3.4758220256644101</v>
      </c>
      <c r="P8" s="3">
        <v>-5.1615500987539704</v>
      </c>
      <c r="Q8" s="3">
        <v>12.705554641244101</v>
      </c>
      <c r="R8" s="3">
        <v>20.01460154982</v>
      </c>
      <c r="S8" s="3">
        <v>6.0376586387165796</v>
      </c>
      <c r="T8" s="3">
        <v>3.8797085606129502</v>
      </c>
      <c r="U8" s="3">
        <v>11.982251001243799</v>
      </c>
      <c r="V8" s="3">
        <v>2.0122897636082802</v>
      </c>
      <c r="W8" s="3">
        <v>6.4410440394306496</v>
      </c>
      <c r="X8" s="3">
        <v>11.526979104044001</v>
      </c>
      <c r="Y8" s="3">
        <v>14.7517386524981</v>
      </c>
      <c r="Z8" s="3">
        <v>3.85589001443154</v>
      </c>
      <c r="AA8" s="3">
        <v>9.6622420826758706</v>
      </c>
      <c r="AB8" s="3">
        <v>8.2389701726668996</v>
      </c>
      <c r="AC8" s="3">
        <v>10.8585166008704</v>
      </c>
      <c r="AD8" s="3">
        <v>3.22493885217665</v>
      </c>
      <c r="AE8" s="3">
        <v>8.1121175983559901</v>
      </c>
    </row>
    <row r="9" spans="1:31" x14ac:dyDescent="0.25">
      <c r="A9" s="2">
        <v>8</v>
      </c>
      <c r="B9" s="3">
        <v>6.36538733220958</v>
      </c>
      <c r="C9" s="3">
        <v>13.2523508493192</v>
      </c>
      <c r="D9" s="3">
        <v>2.4674231623896499</v>
      </c>
      <c r="E9" s="3">
        <v>-4.3969805167835796</v>
      </c>
      <c r="F9" s="3">
        <v>8.5474916722133205</v>
      </c>
      <c r="G9" s="3">
        <v>6.0789451761908397</v>
      </c>
      <c r="H9" s="3">
        <v>2.3946848291895</v>
      </c>
      <c r="I9" s="3">
        <v>6.8161734283980202</v>
      </c>
      <c r="J9" s="3">
        <v>-2.08958232399752</v>
      </c>
      <c r="K9" s="3">
        <v>-7.8971173842476103</v>
      </c>
      <c r="L9" s="3">
        <v>5.2382113783910098</v>
      </c>
      <c r="M9" s="3">
        <v>7.8647975258143203</v>
      </c>
      <c r="N9" s="3">
        <v>18.021894044255902</v>
      </c>
      <c r="O9" s="3">
        <v>4.1802541264288502</v>
      </c>
      <c r="P9" s="3">
        <v>4.8008250796882699</v>
      </c>
      <c r="Q9" s="3">
        <v>6.1014483514456002</v>
      </c>
      <c r="R9" s="3">
        <v>1.9346094675371399</v>
      </c>
      <c r="S9" s="3">
        <v>1.8584268824831101</v>
      </c>
      <c r="T9" s="3">
        <v>5.6624907550192098</v>
      </c>
      <c r="U9" s="3">
        <v>3.6599361336430398</v>
      </c>
      <c r="V9" s="3">
        <v>9.3765497559285098</v>
      </c>
      <c r="W9" s="3">
        <v>1.7942757630875601</v>
      </c>
      <c r="X9" s="3">
        <v>29.004281783769098</v>
      </c>
      <c r="Y9" s="3">
        <v>5.8606593448190702</v>
      </c>
      <c r="Z9" s="3">
        <v>0.218152417981125</v>
      </c>
      <c r="AA9" s="3">
        <v>3.4311507140244299</v>
      </c>
      <c r="AB9" s="3">
        <v>19.070863912556302</v>
      </c>
      <c r="AC9" s="3">
        <v>19.613534120427101</v>
      </c>
      <c r="AD9" s="3">
        <v>20.751488742580001</v>
      </c>
      <c r="AE9" s="3">
        <v>7.9079999366206701</v>
      </c>
    </row>
    <row r="10" spans="1:31" x14ac:dyDescent="0.25">
      <c r="A10" s="2">
        <v>9</v>
      </c>
      <c r="B10" s="3">
        <v>6.1789902762552602</v>
      </c>
      <c r="C10" s="3">
        <v>6.6659411847043</v>
      </c>
      <c r="D10" s="3">
        <v>8.9275141374729206</v>
      </c>
      <c r="E10" s="3">
        <v>5.9300776919442804</v>
      </c>
      <c r="F10" s="3">
        <v>18.3925297926795</v>
      </c>
      <c r="G10" s="3">
        <v>5.17330481372937</v>
      </c>
      <c r="H10" s="3">
        <v>1.26613230918596</v>
      </c>
      <c r="I10" s="3">
        <v>11.6223718669701</v>
      </c>
      <c r="J10" s="3">
        <v>14.6705914161534</v>
      </c>
      <c r="K10" s="3">
        <v>12.6814283697462</v>
      </c>
      <c r="L10" s="3">
        <v>18.3423294458666</v>
      </c>
      <c r="M10" s="3">
        <v>5.7035797245050004</v>
      </c>
      <c r="N10" s="3">
        <v>-1.6018670948256899</v>
      </c>
      <c r="O10" s="3">
        <v>13.751728303535799</v>
      </c>
      <c r="P10" s="3">
        <v>15.1686178498187</v>
      </c>
      <c r="Q10" s="3">
        <v>12.3166816730236</v>
      </c>
      <c r="R10" s="3">
        <v>-9.3784829740312201</v>
      </c>
      <c r="S10" s="3">
        <v>-7.7981443068816096</v>
      </c>
      <c r="T10" s="3">
        <v>5.4575653498058498</v>
      </c>
      <c r="U10" s="3">
        <v>12.1614565196504</v>
      </c>
      <c r="V10" s="3">
        <v>16.420458552701799</v>
      </c>
      <c r="W10" s="3">
        <v>1.7726933761100501</v>
      </c>
      <c r="X10" s="3">
        <v>5.81469981635927</v>
      </c>
      <c r="Y10" s="3">
        <v>11.7217474379155</v>
      </c>
      <c r="Z10" s="3">
        <v>4.0020303143576097</v>
      </c>
      <c r="AA10" s="3">
        <v>8.8070477291041591</v>
      </c>
      <c r="AB10" s="3">
        <v>9.0789289316389308</v>
      </c>
      <c r="AC10" s="3">
        <v>11.3524928768626</v>
      </c>
      <c r="AD10" s="3">
        <v>8.4139558788226001</v>
      </c>
      <c r="AE10" s="3">
        <v>1.86517322845611</v>
      </c>
    </row>
    <row r="11" spans="1:31" x14ac:dyDescent="0.25">
      <c r="A11" s="2">
        <v>10</v>
      </c>
      <c r="B11" s="3">
        <v>20.116340810316998</v>
      </c>
      <c r="C11" s="3">
        <v>4.3745680527231201</v>
      </c>
      <c r="D11" s="3">
        <v>1.9697299542042801</v>
      </c>
      <c r="E11" s="3">
        <v>2.9862138921123802</v>
      </c>
      <c r="F11" s="3">
        <v>5.5168173587746701</v>
      </c>
      <c r="G11" s="3">
        <v>9.7540922183413805</v>
      </c>
      <c r="H11" s="3">
        <v>11.1044685702641</v>
      </c>
      <c r="I11" s="3">
        <v>8.7459527334323894</v>
      </c>
      <c r="J11" s="3">
        <v>11.140546049599999</v>
      </c>
      <c r="K11" s="3">
        <v>4.4103894147876401</v>
      </c>
      <c r="L11" s="3">
        <v>3.6087498064919901</v>
      </c>
      <c r="M11" s="3">
        <v>-5.8304578784231298</v>
      </c>
      <c r="N11" s="3">
        <v>5.3098321864657398</v>
      </c>
      <c r="O11" s="3">
        <v>-6.6088764736598096</v>
      </c>
      <c r="P11" s="3">
        <v>19.244728791919101</v>
      </c>
      <c r="Q11" s="3">
        <v>5.4403671971801897</v>
      </c>
      <c r="R11" s="3">
        <v>-9.3643854966959594</v>
      </c>
      <c r="S11" s="3">
        <v>-10.4867330277226</v>
      </c>
      <c r="T11" s="3">
        <v>-3.0926922064897102</v>
      </c>
      <c r="U11" s="3">
        <v>6.8197617796880703</v>
      </c>
      <c r="V11" s="3">
        <v>19.4375121570095</v>
      </c>
      <c r="W11" s="3">
        <v>6.3936006810912698</v>
      </c>
      <c r="X11" s="3">
        <v>10.4752991286189</v>
      </c>
      <c r="Y11" s="3">
        <v>-1.13204512827438</v>
      </c>
      <c r="Z11" s="3">
        <v>2.73206156066753</v>
      </c>
      <c r="AA11" s="3">
        <v>11.2083987950002</v>
      </c>
      <c r="AB11" s="3">
        <v>9.7546412322280105</v>
      </c>
      <c r="AC11" s="3">
        <v>10.3997154855792</v>
      </c>
      <c r="AD11" s="3">
        <v>15.919250725941</v>
      </c>
      <c r="AE11" s="3">
        <v>6.6035034513070601</v>
      </c>
    </row>
    <row r="12" spans="1:31" x14ac:dyDescent="0.25">
      <c r="A12" s="2">
        <v>11</v>
      </c>
      <c r="B12" s="3">
        <v>-6.9827904384887303</v>
      </c>
      <c r="C12" s="3">
        <v>12.239837225812099</v>
      </c>
      <c r="D12" s="3">
        <v>2.3659207602466701</v>
      </c>
      <c r="E12" s="3">
        <v>0.37672496078564999</v>
      </c>
      <c r="F12" s="3">
        <v>7.6312738012939603</v>
      </c>
      <c r="G12" s="3">
        <v>11.368808843862899</v>
      </c>
      <c r="H12" s="3">
        <v>2.88881896586489</v>
      </c>
      <c r="I12" s="3">
        <v>9.8533014804822692</v>
      </c>
      <c r="J12" s="3">
        <v>4.1596656615007301</v>
      </c>
      <c r="K12" s="3">
        <v>12.6026097821733</v>
      </c>
      <c r="L12" s="3">
        <v>12.4772775294035</v>
      </c>
      <c r="M12" s="3">
        <v>4.5325476249335797</v>
      </c>
      <c r="N12" s="3">
        <v>-3.2524506822567401</v>
      </c>
      <c r="O12" s="3">
        <v>11.489240445001</v>
      </c>
      <c r="P12" s="3">
        <v>20.195537425444801</v>
      </c>
      <c r="Q12" s="3">
        <v>-1.6977176190024299</v>
      </c>
      <c r="R12" s="3">
        <v>-3.7475061597625401</v>
      </c>
      <c r="S12" s="3">
        <v>-1.59492007184865</v>
      </c>
      <c r="T12" s="3">
        <v>-6.4153478217638504</v>
      </c>
      <c r="U12" s="3">
        <v>8.2500168871367308</v>
      </c>
      <c r="V12" s="3">
        <v>16.326308723284701</v>
      </c>
      <c r="W12" s="3">
        <v>4.1823275889148901</v>
      </c>
      <c r="X12" s="3">
        <v>1.7924809495996701</v>
      </c>
      <c r="Y12" s="3">
        <v>5.1335068154028702</v>
      </c>
      <c r="Z12" s="3">
        <v>6.2276962455323499</v>
      </c>
      <c r="AA12" s="3">
        <v>1.84759305410809</v>
      </c>
      <c r="AB12" s="3">
        <v>22.907977668275901</v>
      </c>
      <c r="AC12" s="3">
        <v>2.6235650208818</v>
      </c>
      <c r="AD12" s="3">
        <v>-0.79471092640980101</v>
      </c>
      <c r="AE12" s="3">
        <v>1.8934383549537701</v>
      </c>
    </row>
    <row r="13" spans="1:31" x14ac:dyDescent="0.25">
      <c r="A13" s="2">
        <v>12</v>
      </c>
      <c r="B13" s="3">
        <v>12.8708267506025</v>
      </c>
      <c r="C13" s="3">
        <v>11.5549177488345</v>
      </c>
      <c r="D13" s="3">
        <v>4.3862056256361699</v>
      </c>
      <c r="E13" s="3">
        <v>1.75005102679222</v>
      </c>
      <c r="F13" s="3">
        <v>13.8083475445777</v>
      </c>
      <c r="G13" s="3">
        <v>6.33240878091482</v>
      </c>
      <c r="H13" s="3">
        <v>2.15182683446836</v>
      </c>
      <c r="I13" s="3">
        <v>21.147825181716499</v>
      </c>
      <c r="J13" s="3">
        <v>16.1789862617591</v>
      </c>
      <c r="K13" s="3">
        <v>11.4492961074827</v>
      </c>
      <c r="L13" s="3">
        <v>11.386492926978899</v>
      </c>
      <c r="M13" s="3">
        <v>-3.1565291296039701</v>
      </c>
      <c r="N13" s="3">
        <v>2.5470265841228699</v>
      </c>
      <c r="O13" s="3">
        <v>21.3341359873376</v>
      </c>
      <c r="P13" s="3">
        <v>-13.7872534057667</v>
      </c>
      <c r="Q13" s="3">
        <v>11.85351847433</v>
      </c>
      <c r="R13" s="3">
        <v>8.5727411912713691</v>
      </c>
      <c r="S13" s="3">
        <v>4.0634542212142799</v>
      </c>
      <c r="T13" s="3">
        <v>-4.5068427016936301</v>
      </c>
      <c r="U13" s="3">
        <v>2.9945721857189298</v>
      </c>
      <c r="V13" s="3">
        <v>-1.0480340160886199</v>
      </c>
      <c r="W13" s="3">
        <v>4.3376606919510898</v>
      </c>
      <c r="X13" s="3">
        <v>16.815087506543499</v>
      </c>
      <c r="Y13" s="3">
        <v>16.347438099062099</v>
      </c>
      <c r="Z13" s="3">
        <v>17.2267524446438</v>
      </c>
      <c r="AA13" s="3">
        <v>15.0916447402847</v>
      </c>
      <c r="AB13" s="3">
        <v>14.1792428991922</v>
      </c>
      <c r="AC13" s="3">
        <v>18.313943449837701</v>
      </c>
      <c r="AD13" s="3">
        <v>0.72413919013816397</v>
      </c>
      <c r="AE13" s="3">
        <v>19.412515182892601</v>
      </c>
    </row>
    <row r="14" spans="1:31" x14ac:dyDescent="0.25">
      <c r="A14" s="2">
        <v>13</v>
      </c>
      <c r="B14" s="3">
        <v>16.691583328334801</v>
      </c>
      <c r="C14" s="3">
        <v>7.6372655592048302</v>
      </c>
      <c r="D14" s="3">
        <v>-0.60154926881835802</v>
      </c>
      <c r="E14" s="3">
        <v>10.585854332895099</v>
      </c>
      <c r="F14" s="3">
        <v>12.7268802562298</v>
      </c>
      <c r="G14" s="3">
        <v>4.8266233637860996</v>
      </c>
      <c r="H14" s="3">
        <v>6.8803785427409299</v>
      </c>
      <c r="I14" s="3">
        <v>3.5403567300205401</v>
      </c>
      <c r="J14" s="3">
        <v>13.1377911933682</v>
      </c>
      <c r="K14" s="3">
        <v>6.5622398195075</v>
      </c>
      <c r="L14" s="3">
        <v>21.980372754574599</v>
      </c>
      <c r="M14" s="3">
        <v>4.3175562063275699</v>
      </c>
      <c r="N14" s="3">
        <v>12.364975998118201</v>
      </c>
      <c r="O14" s="3">
        <v>-3.8287512985613503E-2</v>
      </c>
      <c r="P14" s="3">
        <v>11.462978920219999</v>
      </c>
      <c r="Q14" s="3">
        <v>-0.44976146728523497</v>
      </c>
      <c r="R14" s="3">
        <v>26.316569113448899</v>
      </c>
      <c r="S14" s="3">
        <v>2.44044888378165</v>
      </c>
      <c r="T14" s="3">
        <v>-4.6156451162331296</v>
      </c>
      <c r="U14" s="3">
        <v>3.1321093282232</v>
      </c>
      <c r="V14" s="3">
        <v>13.3077328301855</v>
      </c>
      <c r="W14" s="3">
        <v>6.2782643096335899</v>
      </c>
      <c r="X14" s="3">
        <v>2.70034843633348</v>
      </c>
      <c r="Y14" s="3">
        <v>1.20816726787109</v>
      </c>
      <c r="Z14" s="3">
        <v>2.47027088664204</v>
      </c>
      <c r="AA14" s="3">
        <v>21.033520414077799</v>
      </c>
      <c r="AB14" s="3">
        <v>16.898792119178101</v>
      </c>
      <c r="AC14" s="3">
        <v>14.163951255519899</v>
      </c>
      <c r="AD14" s="3">
        <v>12.9308528311873</v>
      </c>
      <c r="AE14" s="3">
        <v>6.6340889316826397</v>
      </c>
    </row>
    <row r="15" spans="1:31" x14ac:dyDescent="0.25">
      <c r="A15" s="2">
        <v>14</v>
      </c>
      <c r="B15" s="3">
        <v>14.103940792043399</v>
      </c>
      <c r="C15" s="3">
        <v>5.64857686545409</v>
      </c>
      <c r="D15" s="3">
        <v>2.28656903044741</v>
      </c>
      <c r="E15" s="3">
        <v>21.9884840281137</v>
      </c>
      <c r="F15" s="3">
        <v>12.214296233649</v>
      </c>
      <c r="G15" s="3">
        <v>2.0578407834094898</v>
      </c>
      <c r="H15" s="3">
        <v>13.2503161096692</v>
      </c>
      <c r="I15" s="3">
        <v>14.2916859496034</v>
      </c>
      <c r="J15" s="3">
        <v>-0.690974601703086</v>
      </c>
      <c r="K15" s="3">
        <v>16.867112816971101</v>
      </c>
      <c r="L15" s="3">
        <v>1.6629269835751701</v>
      </c>
      <c r="M15" s="3">
        <v>21.677822120707798</v>
      </c>
      <c r="N15" s="3">
        <v>0.57581541069333497</v>
      </c>
      <c r="O15" s="3">
        <v>-4.9497636401731402</v>
      </c>
      <c r="P15" s="3">
        <v>7.0157781077725199</v>
      </c>
      <c r="Q15" s="3">
        <v>4.52181958810141</v>
      </c>
      <c r="R15" s="3">
        <v>12.8096539185747</v>
      </c>
      <c r="S15" s="3">
        <v>12.1724156547027</v>
      </c>
      <c r="T15" s="3">
        <v>26.8602824333596</v>
      </c>
      <c r="U15" s="3">
        <v>19.908333060217998</v>
      </c>
      <c r="V15" s="3">
        <v>21.6806386247098</v>
      </c>
      <c r="W15" s="3">
        <v>0.63962588081234995</v>
      </c>
      <c r="X15" s="3">
        <v>12.213788239025099</v>
      </c>
      <c r="Y15" s="3">
        <v>8.7230621171787508</v>
      </c>
      <c r="Z15" s="3">
        <v>-2.10173441557499</v>
      </c>
      <c r="AA15" s="3">
        <v>19.516324872187901</v>
      </c>
      <c r="AB15" s="3">
        <v>10.992771438455501</v>
      </c>
      <c r="AC15" s="3">
        <v>-1.56831618118879</v>
      </c>
      <c r="AD15" s="3">
        <v>25.913968550300002</v>
      </c>
      <c r="AE15" s="3">
        <v>10.403913887016801</v>
      </c>
    </row>
    <row r="16" spans="1:31" x14ac:dyDescent="0.25">
      <c r="A16" s="2">
        <v>15</v>
      </c>
      <c r="B16" s="3">
        <v>0.89667297811674496</v>
      </c>
      <c r="C16" s="3">
        <v>15.759166671457599</v>
      </c>
      <c r="D16" s="3">
        <v>5.5692732546678503</v>
      </c>
      <c r="E16" s="3">
        <v>9.65189853427675</v>
      </c>
      <c r="F16" s="3">
        <v>10.0609849940072</v>
      </c>
      <c r="G16" s="3">
        <v>4.1490737486346001</v>
      </c>
      <c r="H16" s="3">
        <v>-2.0227718905346102</v>
      </c>
      <c r="I16" s="3">
        <v>4.8115026521002102</v>
      </c>
      <c r="J16" s="3">
        <v>-0.64093053052361404</v>
      </c>
      <c r="K16" s="3">
        <v>1.4925069148791501</v>
      </c>
      <c r="L16" s="3">
        <v>15.8364129238069</v>
      </c>
      <c r="M16" s="3">
        <v>6.30467390688601</v>
      </c>
      <c r="N16" s="3">
        <v>2.2773519518621801</v>
      </c>
      <c r="O16" s="3">
        <v>18.123487794628101</v>
      </c>
      <c r="P16" s="3">
        <v>-2.3843484009834901</v>
      </c>
      <c r="Q16" s="3">
        <v>10.141524228071599</v>
      </c>
      <c r="R16" s="3">
        <v>5.6689406332230501</v>
      </c>
      <c r="S16" s="3">
        <v>10.463228857188801</v>
      </c>
      <c r="T16" s="3">
        <v>28.348897609189098</v>
      </c>
      <c r="U16" s="3">
        <v>4.0281550657389298</v>
      </c>
      <c r="V16" s="3">
        <v>11.9088235278395</v>
      </c>
      <c r="W16" s="3">
        <v>9.9914721729275104</v>
      </c>
      <c r="X16" s="3">
        <v>3.0850227519734599</v>
      </c>
      <c r="Y16" s="3">
        <v>14.1711260273186</v>
      </c>
      <c r="Z16" s="3">
        <v>-1.4220994969735801</v>
      </c>
      <c r="AA16" s="3">
        <v>13.3133492426558</v>
      </c>
      <c r="AB16" s="3">
        <v>0.147321266328024</v>
      </c>
      <c r="AC16" s="3">
        <v>15.346200895007399</v>
      </c>
      <c r="AD16" s="3">
        <v>1.1422201082551</v>
      </c>
      <c r="AE16" s="3">
        <v>8.7531433255932996</v>
      </c>
    </row>
    <row r="17" spans="1:31" x14ac:dyDescent="0.25">
      <c r="A17" s="2">
        <v>16</v>
      </c>
      <c r="B17" s="3">
        <v>-0.222239569115874</v>
      </c>
      <c r="C17" s="3">
        <v>7.2009845360181002</v>
      </c>
      <c r="D17" s="3">
        <v>-9.5301560499005497E-2</v>
      </c>
      <c r="E17" s="3">
        <v>14.759946472686201</v>
      </c>
      <c r="F17" s="3">
        <v>7.1368681706362</v>
      </c>
      <c r="G17" s="3">
        <v>12.7346962537259</v>
      </c>
      <c r="H17" s="3">
        <v>25.131956280367401</v>
      </c>
      <c r="I17" s="3">
        <v>15.350267565961399</v>
      </c>
      <c r="J17" s="3">
        <v>4.54439700053452</v>
      </c>
      <c r="K17" s="3">
        <v>11.440369870008</v>
      </c>
      <c r="L17" s="3">
        <v>9.2395749787126405E-2</v>
      </c>
      <c r="M17" s="3">
        <v>-10.577136818765799</v>
      </c>
      <c r="N17" s="3">
        <v>1.40755315785555</v>
      </c>
      <c r="O17" s="3">
        <v>-1.9858127919745501</v>
      </c>
      <c r="P17" s="3">
        <v>12.1204363338648</v>
      </c>
      <c r="Q17" s="3">
        <v>10.928289943991</v>
      </c>
      <c r="R17" s="3">
        <v>-16.151305469423502</v>
      </c>
      <c r="S17" s="3">
        <v>4.3056435695252402</v>
      </c>
      <c r="T17" s="3">
        <v>3.9258119752047098</v>
      </c>
      <c r="U17" s="3">
        <v>17.7910301458069</v>
      </c>
      <c r="V17" s="3">
        <v>16.0451361128403</v>
      </c>
      <c r="W17" s="3">
        <v>-2.9259336672377398</v>
      </c>
      <c r="X17" s="3">
        <v>8.5649285783422595</v>
      </c>
      <c r="Y17" s="3">
        <v>5.5269041947688002</v>
      </c>
      <c r="Z17" s="3">
        <v>7.4351142476143499</v>
      </c>
      <c r="AA17" s="3">
        <v>8.3545942155317192</v>
      </c>
      <c r="AB17" s="3">
        <v>-0.42672188313806297</v>
      </c>
      <c r="AC17" s="3">
        <v>10.1763185670758</v>
      </c>
      <c r="AD17" s="3">
        <v>-3.3899392010094198</v>
      </c>
      <c r="AE17" s="3">
        <v>22.507747700704101</v>
      </c>
    </row>
    <row r="18" spans="1:31" x14ac:dyDescent="0.25">
      <c r="A18" s="2">
        <v>17</v>
      </c>
      <c r="B18" s="3">
        <v>4.8206828445976502</v>
      </c>
      <c r="C18" s="3">
        <v>12.8802188034854</v>
      </c>
      <c r="D18" s="3">
        <v>3.39697619601775</v>
      </c>
      <c r="E18" s="3">
        <v>2.7043393964245999</v>
      </c>
      <c r="F18" s="3">
        <v>15.9418985751091</v>
      </c>
      <c r="G18" s="3">
        <v>17.9231533248571</v>
      </c>
      <c r="H18" s="3">
        <v>6.6420878903357501</v>
      </c>
      <c r="I18" s="3">
        <v>13.652273405873199</v>
      </c>
      <c r="J18" s="3">
        <v>8.9204155651131707</v>
      </c>
      <c r="K18" s="3">
        <v>6.5178080598142003</v>
      </c>
      <c r="L18" s="3">
        <v>6.2227864869441296</v>
      </c>
      <c r="M18" s="3">
        <v>21.9406535301319</v>
      </c>
      <c r="N18" s="3">
        <v>-0.10570432731556</v>
      </c>
      <c r="O18" s="3">
        <v>9.6594136558886294</v>
      </c>
      <c r="P18" s="3">
        <v>13.833707562361401</v>
      </c>
      <c r="Q18" s="3">
        <v>-7.6551977011445098</v>
      </c>
      <c r="R18" s="3">
        <v>12.1303784296176</v>
      </c>
      <c r="S18" s="3">
        <v>-6.1057070135504796</v>
      </c>
      <c r="T18" s="3">
        <v>20.468878446428501</v>
      </c>
      <c r="U18" s="3">
        <v>0.67013401237541204</v>
      </c>
      <c r="V18" s="3">
        <v>20.5279113366853</v>
      </c>
      <c r="W18" s="3">
        <v>4.1735686312781404</v>
      </c>
      <c r="X18" s="3">
        <v>32.037582584655397</v>
      </c>
      <c r="Y18" s="3">
        <v>8.4559322976125806</v>
      </c>
      <c r="Z18" s="3">
        <v>7.2735096847470304</v>
      </c>
      <c r="AA18" s="3">
        <v>14.3268709442029</v>
      </c>
      <c r="AB18" s="3">
        <v>13.5317958991652</v>
      </c>
      <c r="AC18" s="3">
        <v>14.3785461705593</v>
      </c>
      <c r="AD18" s="3">
        <v>20.252417157939401</v>
      </c>
      <c r="AE18" s="3">
        <v>1.42742648530396</v>
      </c>
    </row>
    <row r="19" spans="1:31" x14ac:dyDescent="0.25">
      <c r="A19" s="2">
        <v>18</v>
      </c>
      <c r="B19" s="3">
        <v>9.8040745818843895</v>
      </c>
      <c r="C19" s="3">
        <v>10.5852344359997</v>
      </c>
      <c r="D19" s="3">
        <v>9.8957124839150996</v>
      </c>
      <c r="E19" s="3">
        <v>-2.7011536612249598</v>
      </c>
      <c r="F19" s="3">
        <v>15.134637903529899</v>
      </c>
      <c r="G19" s="3">
        <v>13.1980025638686</v>
      </c>
      <c r="H19" s="3">
        <v>8.4066098392152195</v>
      </c>
      <c r="I19" s="3">
        <v>12.2037830010104</v>
      </c>
      <c r="J19" s="3">
        <v>13.174810870223499</v>
      </c>
      <c r="K19" s="3">
        <v>1.4433660514776101</v>
      </c>
      <c r="L19" s="3">
        <v>-0.38612068838277103</v>
      </c>
      <c r="M19" s="3">
        <v>15.2546251344735</v>
      </c>
      <c r="N19" s="3">
        <v>5.9643237650934102</v>
      </c>
      <c r="O19" s="3">
        <v>13.944248624186301</v>
      </c>
      <c r="P19" s="3">
        <v>22.409246408215299</v>
      </c>
      <c r="Q19" s="3">
        <v>-6.0969527874789504</v>
      </c>
      <c r="R19" s="3">
        <v>21.004671220688799</v>
      </c>
      <c r="S19" s="3">
        <v>16.941975190246399</v>
      </c>
      <c r="T19" s="3">
        <v>-1.89236601062828</v>
      </c>
      <c r="U19" s="3">
        <v>10.368374123282999</v>
      </c>
      <c r="V19" s="3">
        <v>19.702309365326901</v>
      </c>
      <c r="W19" s="3">
        <v>4.5286434237563098</v>
      </c>
      <c r="X19" s="3">
        <v>11.6935246206904</v>
      </c>
      <c r="Y19" s="3">
        <v>10.063381920875701</v>
      </c>
      <c r="Z19" s="3">
        <v>9.0244607574794404</v>
      </c>
      <c r="AA19" s="3">
        <v>14.2089092771864</v>
      </c>
      <c r="AB19" s="3">
        <v>-5.1695132319585504</v>
      </c>
      <c r="AC19" s="3">
        <v>9.9715394013032803</v>
      </c>
      <c r="AD19" s="3">
        <v>1.6307452331624199</v>
      </c>
      <c r="AE19" s="3">
        <v>14.796594873280901</v>
      </c>
    </row>
    <row r="20" spans="1:31" x14ac:dyDescent="0.25">
      <c r="A20" s="2">
        <v>19</v>
      </c>
      <c r="B20" s="3">
        <v>0.50137366404751804</v>
      </c>
      <c r="C20" s="3">
        <v>7.9266257393510102</v>
      </c>
      <c r="D20" s="3">
        <v>24.810379251942599</v>
      </c>
      <c r="E20" s="3">
        <v>7.9795539114801199</v>
      </c>
      <c r="F20" s="3">
        <v>12.570387669143001</v>
      </c>
      <c r="G20" s="3">
        <v>11.297612429377599</v>
      </c>
      <c r="H20" s="3">
        <v>6.0496558495766397</v>
      </c>
      <c r="I20" s="3">
        <v>10.361663051527801</v>
      </c>
      <c r="J20" s="3">
        <v>6.33312097670811</v>
      </c>
      <c r="K20" s="3">
        <v>-3.81873955312876</v>
      </c>
      <c r="L20" s="3">
        <v>22.451238919812099</v>
      </c>
      <c r="M20" s="3">
        <v>13.383857735492899</v>
      </c>
      <c r="N20" s="3">
        <v>15.1890662736546</v>
      </c>
      <c r="O20" s="3">
        <v>5.9186299179508897</v>
      </c>
      <c r="P20" s="3">
        <v>11.663470263288101</v>
      </c>
      <c r="Q20" s="3">
        <v>24.820602650027599</v>
      </c>
      <c r="R20" s="3">
        <v>9.7234515779594695</v>
      </c>
      <c r="S20" s="3">
        <v>10.0967274859046</v>
      </c>
      <c r="T20" s="3">
        <v>2.1876887423198399</v>
      </c>
      <c r="U20" s="3">
        <v>6.6032526993890901</v>
      </c>
      <c r="V20" s="3">
        <v>10.479080791099101</v>
      </c>
      <c r="W20" s="3">
        <v>14.5827413312415</v>
      </c>
      <c r="X20" s="3">
        <v>15.270717546444899</v>
      </c>
      <c r="Y20" s="3">
        <v>8.2449614774685607</v>
      </c>
      <c r="Z20" s="3">
        <v>9.8629248335254296</v>
      </c>
      <c r="AA20" s="3">
        <v>14.1869064173532</v>
      </c>
      <c r="AB20" s="3">
        <v>19.454859643149501</v>
      </c>
      <c r="AC20" s="3">
        <v>6.8516823118874797</v>
      </c>
      <c r="AD20" s="3">
        <v>26.0411761936831</v>
      </c>
      <c r="AE20" s="3">
        <v>0.69755169435543996</v>
      </c>
    </row>
    <row r="21" spans="1:31" x14ac:dyDescent="0.25">
      <c r="A21" s="2">
        <v>20</v>
      </c>
      <c r="B21" s="3">
        <v>3.8839317049961899</v>
      </c>
      <c r="C21" s="3">
        <v>10.2765243314035</v>
      </c>
      <c r="D21" s="3">
        <v>8.79138766460912</v>
      </c>
      <c r="E21" s="3">
        <v>29.4107938721808</v>
      </c>
      <c r="F21" s="3">
        <v>13.4341630920661</v>
      </c>
      <c r="G21" s="3">
        <v>5.0382843194103399</v>
      </c>
      <c r="H21" s="3">
        <v>21.373656965875501</v>
      </c>
      <c r="I21" s="3">
        <v>9.87082229497471</v>
      </c>
      <c r="J21" s="3">
        <v>9.7718492374154806</v>
      </c>
      <c r="K21" s="3">
        <v>-5.5678866291763498</v>
      </c>
      <c r="L21" s="3">
        <v>11.2218282472566</v>
      </c>
      <c r="M21" s="3">
        <v>9.5812190597292393</v>
      </c>
      <c r="N21" s="3">
        <v>4.3278607212624696</v>
      </c>
      <c r="O21" s="3">
        <v>-6.2638315317347404</v>
      </c>
      <c r="P21" s="3">
        <v>13.486697828648101</v>
      </c>
      <c r="Q21" s="3">
        <v>17.7754484918926</v>
      </c>
      <c r="R21" s="3">
        <v>-7.9739070105279799</v>
      </c>
      <c r="S21" s="3">
        <v>-4.4325928705731297</v>
      </c>
      <c r="T21" s="3">
        <v>-1.06356268489828</v>
      </c>
      <c r="U21" s="3">
        <v>10.064944954454001</v>
      </c>
      <c r="V21" s="3">
        <v>14.443171913042301</v>
      </c>
      <c r="W21" s="3">
        <v>2.7374273739576198</v>
      </c>
      <c r="X21" s="3">
        <v>6.5359492348909303</v>
      </c>
      <c r="Y21" s="3">
        <v>1.2403053277457099</v>
      </c>
      <c r="Z21" s="3">
        <v>7.2006334543509496</v>
      </c>
      <c r="AA21" s="3">
        <v>9.9935373356386403</v>
      </c>
      <c r="AB21" s="3">
        <v>5.7899355893879303</v>
      </c>
      <c r="AC21" s="3">
        <v>10.749684121644799</v>
      </c>
      <c r="AD21" s="3">
        <v>29.601500097337901</v>
      </c>
      <c r="AE21" s="3">
        <v>16.873807910259998</v>
      </c>
    </row>
    <row r="22" spans="1:31" x14ac:dyDescent="0.25">
      <c r="A22" s="2">
        <v>21</v>
      </c>
      <c r="B22" s="3">
        <v>6.21635348788831</v>
      </c>
      <c r="C22" s="3">
        <v>11.3346380040347</v>
      </c>
      <c r="D22" s="3">
        <v>8.2291260330898801</v>
      </c>
      <c r="E22" s="3">
        <v>1.4495167975141801</v>
      </c>
      <c r="F22" s="3">
        <v>11.8450629232405</v>
      </c>
      <c r="G22" s="3">
        <v>-0.94752494262338705</v>
      </c>
      <c r="H22" s="3">
        <v>0.43000871676035102</v>
      </c>
      <c r="I22" s="3">
        <v>1.7980772138349801</v>
      </c>
      <c r="J22" s="3">
        <v>10.225306309611501</v>
      </c>
      <c r="K22" s="3">
        <v>12.3898329145332</v>
      </c>
      <c r="L22" s="3">
        <v>16.9489150533004</v>
      </c>
      <c r="M22" s="3">
        <v>2.9635984285554602</v>
      </c>
      <c r="N22" s="3">
        <v>11.444972045429999</v>
      </c>
      <c r="O22" s="3">
        <v>-4.1523902031995998</v>
      </c>
      <c r="P22" s="3">
        <v>23.122108791040599</v>
      </c>
      <c r="Q22" s="3">
        <v>-0.61618892380619295</v>
      </c>
      <c r="R22" s="3">
        <v>12.549333983521</v>
      </c>
      <c r="S22" s="3">
        <v>12.1208634503657</v>
      </c>
      <c r="T22" s="3">
        <v>7.5410754397370896</v>
      </c>
      <c r="U22" s="3">
        <v>10.1334798552852</v>
      </c>
      <c r="V22" s="3">
        <v>10.164567282665701</v>
      </c>
      <c r="W22" s="3">
        <v>1.05589374910804</v>
      </c>
      <c r="X22" s="3">
        <v>12.556314970907501</v>
      </c>
      <c r="Y22" s="3">
        <v>7.00897737554918</v>
      </c>
      <c r="Z22" s="3">
        <v>-4.4971243309877202</v>
      </c>
      <c r="AA22" s="3">
        <v>10.2415317361394</v>
      </c>
      <c r="AB22" s="3">
        <v>9.3611834264412597</v>
      </c>
      <c r="AC22" s="3">
        <v>12.080158218359401</v>
      </c>
      <c r="AD22" s="3">
        <v>12.1329584457404</v>
      </c>
      <c r="AE22" s="3">
        <v>13.089385159171799</v>
      </c>
    </row>
    <row r="23" spans="1:31" x14ac:dyDescent="0.25">
      <c r="A23" s="2">
        <v>22</v>
      </c>
      <c r="B23" s="3">
        <v>24.402180040969899</v>
      </c>
      <c r="C23" s="3">
        <v>10.2184762265752</v>
      </c>
      <c r="D23" s="3">
        <v>-6.2520545823878599</v>
      </c>
      <c r="E23" s="3">
        <v>5.5073989458305403</v>
      </c>
      <c r="F23" s="3">
        <v>10.1083848450575</v>
      </c>
      <c r="G23" s="3">
        <v>15.305220110841701</v>
      </c>
      <c r="H23" s="3">
        <v>7.65468943028403</v>
      </c>
      <c r="I23" s="3">
        <v>16.2267148215699</v>
      </c>
      <c r="J23" s="3">
        <v>11.6476902100523</v>
      </c>
      <c r="K23" s="3">
        <v>9.6841559507862591</v>
      </c>
      <c r="L23" s="3">
        <v>12.4692055725112</v>
      </c>
      <c r="M23" s="3">
        <v>2.2318382089256699</v>
      </c>
      <c r="N23" s="3">
        <v>10.1566601068747</v>
      </c>
      <c r="O23" s="3">
        <v>15.795142733488399</v>
      </c>
      <c r="P23" s="3">
        <v>7.7480561962709604</v>
      </c>
      <c r="Q23" s="3">
        <v>6.9617411529893403</v>
      </c>
      <c r="R23" s="3">
        <v>24.984461491506899</v>
      </c>
      <c r="S23" s="3">
        <v>7.19531953883219</v>
      </c>
      <c r="T23" s="3">
        <v>18.791879265622001</v>
      </c>
      <c r="U23" s="3">
        <v>10.8149587195176</v>
      </c>
      <c r="V23" s="3">
        <v>20.849783203013398</v>
      </c>
      <c r="W23" s="3">
        <v>11.029268749716801</v>
      </c>
      <c r="X23" s="3">
        <v>40.212357351282201</v>
      </c>
      <c r="Y23" s="3">
        <v>1.66767910874807</v>
      </c>
      <c r="Z23" s="3">
        <v>2.5106690285774702</v>
      </c>
      <c r="AA23" s="3">
        <v>2.84683932231099</v>
      </c>
      <c r="AB23" s="3">
        <v>2.5120821275351299</v>
      </c>
      <c r="AC23" s="3">
        <v>-1.0244951622076699</v>
      </c>
      <c r="AD23" s="3">
        <v>15.128385085678399</v>
      </c>
      <c r="AE23" s="3">
        <v>17.673714195370302</v>
      </c>
    </row>
    <row r="24" spans="1:31" x14ac:dyDescent="0.25">
      <c r="A24" s="2">
        <v>23</v>
      </c>
      <c r="B24" s="3">
        <v>11.7694095221444</v>
      </c>
      <c r="C24" s="3">
        <v>-0.91960425528837697</v>
      </c>
      <c r="D24" s="3">
        <v>11.098871394766601</v>
      </c>
      <c r="E24" s="3">
        <v>-4.8632624498726402</v>
      </c>
      <c r="F24" s="3">
        <v>8.3964704382973707</v>
      </c>
      <c r="G24" s="3">
        <v>2.2352387420961199</v>
      </c>
      <c r="H24" s="3">
        <v>7.4455182740776804</v>
      </c>
      <c r="I24" s="3">
        <v>19.2632529565224</v>
      </c>
      <c r="J24" s="3">
        <v>2.5435493735392698</v>
      </c>
      <c r="K24" s="3">
        <v>2.1342509298749199</v>
      </c>
      <c r="L24" s="3">
        <v>10.335716311025701</v>
      </c>
      <c r="M24" s="3">
        <v>16.160886427280499</v>
      </c>
      <c r="N24" s="3">
        <v>5.3675385500157597</v>
      </c>
      <c r="O24" s="3">
        <v>9.8547907897967306</v>
      </c>
      <c r="P24" s="3">
        <v>7.4660141005522904</v>
      </c>
      <c r="Q24" s="3">
        <v>-0.113835932755022</v>
      </c>
      <c r="R24" s="3">
        <v>-12.0690119798093</v>
      </c>
      <c r="S24" s="3">
        <v>9.4973209685986593</v>
      </c>
      <c r="T24" s="3">
        <v>17.143652465747401</v>
      </c>
      <c r="U24" s="3">
        <v>2.6724983383580301</v>
      </c>
      <c r="V24" s="3">
        <v>15.1959169634922</v>
      </c>
      <c r="W24" s="3">
        <v>4.0951438675170504</v>
      </c>
      <c r="X24" s="3">
        <v>21.7840386880724</v>
      </c>
      <c r="Y24" s="3">
        <v>6.5396070866735601</v>
      </c>
      <c r="Z24" s="3">
        <v>3.2693291711777999</v>
      </c>
      <c r="AA24" s="3">
        <v>7.8433019500421199</v>
      </c>
      <c r="AB24" s="3">
        <v>10.2084119431945</v>
      </c>
      <c r="AC24" s="3">
        <v>9.9492129562365896</v>
      </c>
      <c r="AD24" s="3">
        <v>17.824592931660298</v>
      </c>
      <c r="AE24" s="3">
        <v>4.4423292966496097</v>
      </c>
    </row>
    <row r="25" spans="1:31" x14ac:dyDescent="0.25">
      <c r="A25" s="2">
        <v>24</v>
      </c>
      <c r="B25" s="3">
        <v>7.4752678506091303</v>
      </c>
      <c r="C25" s="3">
        <v>12.5411854701004</v>
      </c>
      <c r="D25" s="3">
        <v>-1.4332981703285099</v>
      </c>
      <c r="E25" s="3">
        <v>11.418311743791699</v>
      </c>
      <c r="F25" s="3">
        <v>17.6898855742545</v>
      </c>
      <c r="G25" s="3">
        <v>4.7844212675747002</v>
      </c>
      <c r="H25" s="3">
        <v>12.430164963982101</v>
      </c>
      <c r="I25" s="3">
        <v>10.441467215810199</v>
      </c>
      <c r="J25" s="3">
        <v>10.7476101476732</v>
      </c>
      <c r="K25" s="3">
        <v>17.0537114217293</v>
      </c>
      <c r="L25" s="3">
        <v>7.4960259972410599</v>
      </c>
      <c r="M25" s="3">
        <v>14.9273346062112</v>
      </c>
      <c r="N25" s="3">
        <v>5.9177045711004999</v>
      </c>
      <c r="O25" s="3">
        <v>8.6751865800529906</v>
      </c>
      <c r="P25" s="3">
        <v>11.3676425753322</v>
      </c>
      <c r="Q25" s="3">
        <v>12.642467266307699</v>
      </c>
      <c r="R25" s="3">
        <v>11.964520146182499</v>
      </c>
      <c r="S25" s="3">
        <v>6.3222553886645603</v>
      </c>
      <c r="T25" s="3">
        <v>-9.8187495710555694</v>
      </c>
      <c r="U25" s="3">
        <v>10.2436299907198</v>
      </c>
      <c r="V25" s="3">
        <v>11.4745123468079</v>
      </c>
      <c r="W25" s="3">
        <v>7.0913841572404301</v>
      </c>
      <c r="X25" s="3">
        <v>7.9756481804661101</v>
      </c>
      <c r="Y25" s="3">
        <v>21.495084240852002</v>
      </c>
      <c r="Z25" s="3">
        <v>5.9373853192732202</v>
      </c>
      <c r="AA25" s="3">
        <v>3.64692284086011</v>
      </c>
      <c r="AB25" s="3">
        <v>-6.3814852415930403</v>
      </c>
      <c r="AC25" s="3">
        <v>7.3542073727673696</v>
      </c>
      <c r="AD25" s="3">
        <v>15.261125497183301</v>
      </c>
      <c r="AE25" s="3">
        <v>8.6267028894401196</v>
      </c>
    </row>
    <row r="26" spans="1:31" x14ac:dyDescent="0.25">
      <c r="A26" s="2">
        <v>25</v>
      </c>
      <c r="B26" s="3">
        <v>5.4708230889919003</v>
      </c>
      <c r="C26" s="3">
        <v>13.1361698120374</v>
      </c>
      <c r="D26" s="3">
        <v>5.7530505094614997</v>
      </c>
      <c r="E26" s="3">
        <v>4.03934606174517</v>
      </c>
      <c r="F26" s="3">
        <v>11.731115622498001</v>
      </c>
      <c r="G26" s="3">
        <v>14.4508527018879</v>
      </c>
      <c r="H26" s="3">
        <v>17.075835307891602</v>
      </c>
      <c r="I26" s="3">
        <v>13.6345154721737</v>
      </c>
      <c r="J26" s="3">
        <v>6.2699503351440802</v>
      </c>
      <c r="K26" s="3">
        <v>24.061169144845699</v>
      </c>
      <c r="L26" s="3">
        <v>18.310050315566301</v>
      </c>
      <c r="M26" s="3">
        <v>5.99224487447007</v>
      </c>
      <c r="N26" s="3">
        <v>22.668257171259</v>
      </c>
      <c r="O26" s="3">
        <v>-9.3875301386910195</v>
      </c>
      <c r="P26" s="3">
        <v>9.8834694407368708</v>
      </c>
      <c r="Q26" s="3">
        <v>16.5356635300293</v>
      </c>
      <c r="R26" s="3">
        <v>-16.675015179017301</v>
      </c>
      <c r="S26" s="3">
        <v>-5.5864413002220701</v>
      </c>
      <c r="T26" s="3">
        <v>3.5997933593321099</v>
      </c>
      <c r="U26" s="3">
        <v>4.2662464531780602</v>
      </c>
      <c r="V26" s="3">
        <v>18.911755531483902</v>
      </c>
      <c r="W26" s="3">
        <v>3.8762020862411699</v>
      </c>
      <c r="X26" s="3">
        <v>0.64719012183223501</v>
      </c>
      <c r="Y26" s="3">
        <v>2.6777007246172402</v>
      </c>
      <c r="Z26" s="3">
        <v>0.42497325260823599</v>
      </c>
      <c r="AA26" s="3">
        <v>14.3306621561709</v>
      </c>
      <c r="AB26" s="3">
        <v>8.9256752816980605</v>
      </c>
      <c r="AC26" s="3">
        <v>12.2540804341489</v>
      </c>
      <c r="AD26" s="3">
        <v>19.721823118748901</v>
      </c>
      <c r="AE26" s="3">
        <v>18.451013141814698</v>
      </c>
    </row>
    <row r="27" spans="1:31" x14ac:dyDescent="0.25">
      <c r="A27" s="2">
        <v>26</v>
      </c>
      <c r="B27" s="3">
        <v>13.4360102788643</v>
      </c>
      <c r="C27" s="3">
        <v>12.863077013276699</v>
      </c>
      <c r="D27" s="3">
        <v>7.4900094528162802</v>
      </c>
      <c r="E27" s="3">
        <v>0.26956986850487402</v>
      </c>
      <c r="F27" s="3">
        <v>8.9429626875186905</v>
      </c>
      <c r="G27" s="3">
        <v>14.9202112124404</v>
      </c>
      <c r="H27" s="3">
        <v>13.8931319185552</v>
      </c>
      <c r="I27" s="3">
        <v>13.1763029491495</v>
      </c>
      <c r="J27" s="3">
        <v>4.4673530273418898</v>
      </c>
      <c r="K27" s="3">
        <v>4.6168229403399996</v>
      </c>
      <c r="L27" s="3">
        <v>6.9751561642661102</v>
      </c>
      <c r="M27" s="3">
        <v>19.4544325090333</v>
      </c>
      <c r="N27" s="3">
        <v>0.22502895654350599</v>
      </c>
      <c r="O27" s="3">
        <v>23.6937791323226</v>
      </c>
      <c r="P27" s="3">
        <v>-0.82843002921798903</v>
      </c>
      <c r="Q27" s="3">
        <v>3.9683640962686901</v>
      </c>
      <c r="R27" s="3">
        <v>-10.846128994720299</v>
      </c>
      <c r="S27" s="3">
        <v>2.9597083604683498</v>
      </c>
      <c r="T27" s="3">
        <v>5.3404910216414496</v>
      </c>
      <c r="U27" s="3">
        <v>10.534873726528501</v>
      </c>
      <c r="V27" s="3">
        <v>7.1567480769866396</v>
      </c>
      <c r="W27" s="3">
        <v>-1.943460515343</v>
      </c>
      <c r="X27" s="3">
        <v>15.8101064068903</v>
      </c>
      <c r="Y27" s="3">
        <v>-4.1549828805948703</v>
      </c>
      <c r="Z27" s="3">
        <v>4.3715032948813599</v>
      </c>
      <c r="AA27" s="3">
        <v>12.714535386996401</v>
      </c>
      <c r="AB27" s="3">
        <v>20.322751799082301</v>
      </c>
      <c r="AC27" s="3">
        <v>3.8779224507772101</v>
      </c>
      <c r="AD27" s="3">
        <v>3.4125196217431499</v>
      </c>
      <c r="AE27" s="3">
        <v>14.177683089938199</v>
      </c>
    </row>
    <row r="28" spans="1:31" x14ac:dyDescent="0.25">
      <c r="A28" s="2">
        <v>27</v>
      </c>
      <c r="B28" s="3">
        <v>14.934186245268201</v>
      </c>
      <c r="C28" s="3">
        <v>10.5388664762157</v>
      </c>
      <c r="D28" s="3">
        <v>4.0723616615291602</v>
      </c>
      <c r="E28" s="3">
        <v>2.92311437247074</v>
      </c>
      <c r="F28" s="3">
        <v>14.8165175757287</v>
      </c>
      <c r="G28" s="3">
        <v>3.45807175775697</v>
      </c>
      <c r="H28" s="3">
        <v>0.478258351755455</v>
      </c>
      <c r="I28" s="3">
        <v>8.5300347847245597</v>
      </c>
      <c r="J28" s="3">
        <v>10.243939240816999</v>
      </c>
      <c r="K28" s="3">
        <v>-1.27050846328405</v>
      </c>
      <c r="L28" s="3">
        <v>12.037252216554601</v>
      </c>
      <c r="M28" s="3">
        <v>22.899733528660999</v>
      </c>
      <c r="N28" s="3">
        <v>25.037374836235799</v>
      </c>
      <c r="O28" s="3">
        <v>-4.6972986711184301</v>
      </c>
      <c r="P28" s="3">
        <v>7.92056503844932</v>
      </c>
      <c r="Q28" s="3">
        <v>3.7381492512477399</v>
      </c>
      <c r="R28" s="3">
        <v>6.37199189558544</v>
      </c>
      <c r="S28" s="3">
        <v>-1.1479993312073999</v>
      </c>
      <c r="T28" s="3">
        <v>25.460030932536199</v>
      </c>
      <c r="U28" s="3">
        <v>3.6321177919711101</v>
      </c>
      <c r="V28" s="3">
        <v>12.5530234613408</v>
      </c>
      <c r="W28" s="3">
        <v>-1.0715034660834699</v>
      </c>
      <c r="X28" s="3">
        <v>15.920402640402401</v>
      </c>
      <c r="Y28" s="3">
        <v>2.29365112606154</v>
      </c>
      <c r="Z28" s="3">
        <v>5.5068216613663896</v>
      </c>
      <c r="AA28" s="3">
        <v>14.149886608333601</v>
      </c>
      <c r="AB28" s="3">
        <v>20.288879746071299</v>
      </c>
      <c r="AC28" s="3">
        <v>-0.40567346760662398</v>
      </c>
      <c r="AD28" s="3">
        <v>17.5494788695312</v>
      </c>
      <c r="AE28" s="3">
        <v>13.517561648144101</v>
      </c>
    </row>
    <row r="29" spans="1:31" x14ac:dyDescent="0.25">
      <c r="A29" s="2">
        <v>28</v>
      </c>
      <c r="B29" s="3">
        <v>12.0618403230264</v>
      </c>
      <c r="C29" s="3">
        <v>13.563529868244199</v>
      </c>
      <c r="D29" s="3">
        <v>-0.31956471654869201</v>
      </c>
      <c r="E29" s="3">
        <v>0.264172888538516</v>
      </c>
      <c r="F29" s="3">
        <v>4.2424045252567799</v>
      </c>
      <c r="G29" s="3">
        <v>3.6359489674901102</v>
      </c>
      <c r="H29" s="3">
        <v>10.248056730486301</v>
      </c>
      <c r="I29" s="3">
        <v>12.1424632177338</v>
      </c>
      <c r="J29" s="3">
        <v>-2.2048301739335501</v>
      </c>
      <c r="K29" s="3">
        <v>11.893104819984</v>
      </c>
      <c r="L29" s="3">
        <v>7.7326784819177599</v>
      </c>
      <c r="M29" s="3">
        <v>-2.6464306081055899</v>
      </c>
      <c r="N29" s="3">
        <v>-2.8542251980903202</v>
      </c>
      <c r="O29" s="3">
        <v>6.0738841387505502</v>
      </c>
      <c r="P29" s="3">
        <v>-0.77316039831417704</v>
      </c>
      <c r="Q29" s="3">
        <v>-5.0358392009816999</v>
      </c>
      <c r="R29" s="3">
        <v>-12.5056961286434</v>
      </c>
      <c r="S29" s="3">
        <v>18.494257692320499</v>
      </c>
      <c r="T29" s="3">
        <v>17.57207856542</v>
      </c>
      <c r="U29" s="3">
        <v>11.832510903179299</v>
      </c>
      <c r="V29" s="3">
        <v>17.1439034322709</v>
      </c>
      <c r="W29" s="3">
        <v>11.789877503962799</v>
      </c>
      <c r="X29" s="3">
        <v>7.8852381099424802</v>
      </c>
      <c r="Y29" s="3">
        <v>-0.33817574425472902</v>
      </c>
      <c r="Z29" s="3">
        <v>2.0921430187748999</v>
      </c>
      <c r="AA29" s="3">
        <v>15.962341604546401</v>
      </c>
      <c r="AB29" s="3">
        <v>10.978313676586</v>
      </c>
      <c r="AC29" s="3">
        <v>3.2602648087423001</v>
      </c>
      <c r="AD29" s="3">
        <v>14.870391157546001</v>
      </c>
      <c r="AE29" s="3">
        <v>9.3718713903551603</v>
      </c>
    </row>
    <row r="30" spans="1:31" x14ac:dyDescent="0.25">
      <c r="A30" s="2">
        <v>29</v>
      </c>
      <c r="B30" s="3">
        <v>9.4638387700186399</v>
      </c>
      <c r="C30" s="3">
        <v>15.623475540501</v>
      </c>
      <c r="D30" s="3">
        <v>0.245450527305731</v>
      </c>
      <c r="E30" s="3">
        <v>3.7033641017241101</v>
      </c>
      <c r="F30" s="3">
        <v>11.107751369779701</v>
      </c>
      <c r="G30" s="3">
        <v>10.507366872660601</v>
      </c>
      <c r="H30" s="3">
        <v>18.3252621979487</v>
      </c>
      <c r="I30" s="3">
        <v>8.6663286396444494</v>
      </c>
      <c r="J30" s="3">
        <v>14.617440761246201</v>
      </c>
      <c r="K30" s="3">
        <v>13.229951888590399</v>
      </c>
      <c r="L30" s="3">
        <v>15.3650743661315</v>
      </c>
      <c r="M30" s="3">
        <v>17.957649870099001</v>
      </c>
      <c r="N30" s="3">
        <v>-6.7115704375250198</v>
      </c>
      <c r="O30" s="3">
        <v>24.718256474605599</v>
      </c>
      <c r="P30" s="3">
        <v>21.472668759245199</v>
      </c>
      <c r="Q30" s="3">
        <v>6.3607063793237097</v>
      </c>
      <c r="R30" s="3">
        <v>8.4916006072685306</v>
      </c>
      <c r="S30" s="3">
        <v>-4.8891112745946899</v>
      </c>
      <c r="T30" s="3">
        <v>15.027998335985901</v>
      </c>
      <c r="U30" s="3">
        <v>17.090131613824099</v>
      </c>
      <c r="V30" s="3">
        <v>19.701179338883701</v>
      </c>
      <c r="W30" s="3">
        <v>3.9534307413501102</v>
      </c>
      <c r="X30" s="3">
        <v>21.901533886487702</v>
      </c>
      <c r="Y30" s="3">
        <v>10.190202621102801</v>
      </c>
      <c r="Z30" s="3">
        <v>9.0402852814338992</v>
      </c>
      <c r="AA30" s="3">
        <v>7.5733234206967497</v>
      </c>
      <c r="AB30" s="3">
        <v>19.860923243374199</v>
      </c>
      <c r="AC30" s="3">
        <v>27.341524339766401</v>
      </c>
      <c r="AD30" s="3">
        <v>9.6488269662453501</v>
      </c>
      <c r="AE30" s="3">
        <v>9.9910081723674597</v>
      </c>
    </row>
    <row r="31" spans="1:31" x14ac:dyDescent="0.25">
      <c r="A31" s="2">
        <v>30</v>
      </c>
      <c r="B31" s="3">
        <v>2.2614306628697598</v>
      </c>
      <c r="C31" s="3">
        <v>12.9972111322645</v>
      </c>
      <c r="D31" s="3">
        <v>-5.6614687711959304</v>
      </c>
      <c r="E31" s="3">
        <v>2.3522452779697298</v>
      </c>
      <c r="F31" s="3">
        <v>7.9584694186721103</v>
      </c>
      <c r="G31" s="3">
        <v>16.831209735526102</v>
      </c>
      <c r="H31" s="3">
        <v>-0.40517147335520898</v>
      </c>
      <c r="I31" s="3">
        <v>16.818214844978499</v>
      </c>
      <c r="J31" s="3">
        <v>13.487383415585199</v>
      </c>
      <c r="K31" s="3">
        <v>-0.27806323201656702</v>
      </c>
      <c r="L31" s="3">
        <v>17.658417465306499</v>
      </c>
      <c r="M31" s="3">
        <v>9.6128501662741606</v>
      </c>
      <c r="N31" s="3">
        <v>12.3390393330719</v>
      </c>
      <c r="O31" s="3">
        <v>9.5976392498903103</v>
      </c>
      <c r="P31" s="3">
        <v>3.10670530783419</v>
      </c>
      <c r="Q31" s="3">
        <v>6.0586917092688104</v>
      </c>
      <c r="R31" s="3">
        <v>-4.1496254786878</v>
      </c>
      <c r="S31" s="3">
        <v>8.6930530500849592</v>
      </c>
      <c r="T31" s="3">
        <v>7.94429465872697</v>
      </c>
      <c r="U31" s="3">
        <v>0.93401413811823397</v>
      </c>
      <c r="V31" s="3">
        <v>14.7433250858984</v>
      </c>
      <c r="W31" s="3">
        <v>14.2139763933053</v>
      </c>
      <c r="X31" s="3">
        <v>4.3866802641318001</v>
      </c>
      <c r="Y31" s="3">
        <v>3.93094351570371</v>
      </c>
      <c r="Z31" s="3">
        <v>-0.350601299443347</v>
      </c>
      <c r="AA31" s="3">
        <v>16.499637916771501</v>
      </c>
      <c r="AB31" s="3">
        <v>11.697047386485901</v>
      </c>
      <c r="AC31" s="3">
        <v>9.1363309059680908</v>
      </c>
      <c r="AD31" s="3">
        <v>14.5387683022213</v>
      </c>
      <c r="AE31" s="3">
        <v>4.9501996479530499</v>
      </c>
    </row>
    <row r="32" spans="1:31" x14ac:dyDescent="0.25">
      <c r="A32" s="2">
        <v>31</v>
      </c>
      <c r="B32" s="3">
        <v>-1.9980439005776101</v>
      </c>
      <c r="C32" s="3">
        <v>8.0775382644274707</v>
      </c>
      <c r="D32" s="3">
        <v>0.31567797898084798</v>
      </c>
      <c r="E32" s="3">
        <v>3.8582978127613501</v>
      </c>
      <c r="F32" s="3">
        <v>10.2573677410759</v>
      </c>
      <c r="G32" s="3">
        <v>1.7368109583833</v>
      </c>
      <c r="H32" s="3">
        <v>10.632333336836201</v>
      </c>
      <c r="I32" s="3">
        <v>8.5780857714941305</v>
      </c>
      <c r="J32" s="3">
        <v>5.0111977174913802</v>
      </c>
      <c r="K32" s="3">
        <v>11.145244110605899</v>
      </c>
      <c r="L32" s="3">
        <v>5.1163608561428102</v>
      </c>
      <c r="M32" s="3">
        <v>19.995270577877299</v>
      </c>
      <c r="N32" s="3">
        <v>7.07749440652427</v>
      </c>
      <c r="O32" s="3">
        <v>7.2366026361807698</v>
      </c>
      <c r="P32" s="3">
        <v>9.4692620174431301</v>
      </c>
      <c r="Q32" s="3">
        <v>5.3621403295235899</v>
      </c>
      <c r="R32" s="3">
        <v>18.530065930506002</v>
      </c>
      <c r="S32" s="3">
        <v>3.3429432525506901E-3</v>
      </c>
      <c r="T32" s="3">
        <v>12.294508066324701</v>
      </c>
      <c r="U32" s="3">
        <v>7.9420164682226</v>
      </c>
      <c r="V32" s="3">
        <v>7.7430939854913596</v>
      </c>
      <c r="W32" s="3">
        <v>0.88604231970602998</v>
      </c>
      <c r="X32" s="3">
        <v>3.0072306871563099</v>
      </c>
      <c r="Y32" s="3">
        <v>26.661969475231398</v>
      </c>
      <c r="Z32" s="3">
        <v>2.14163986349035</v>
      </c>
      <c r="AA32" s="3">
        <v>-1.2288021018267099</v>
      </c>
      <c r="AB32" s="3">
        <v>6.6566653998718897</v>
      </c>
      <c r="AC32" s="3">
        <v>20.410797497524999</v>
      </c>
      <c r="AD32" s="3">
        <v>12.072082546077</v>
      </c>
      <c r="AE32" s="3">
        <v>0.48117770174984298</v>
      </c>
    </row>
    <row r="33" spans="1:31" x14ac:dyDescent="0.25">
      <c r="A33" s="2">
        <v>32</v>
      </c>
      <c r="B33" s="3">
        <v>8.8828589703092593</v>
      </c>
      <c r="C33" s="3">
        <v>10.668740625098501</v>
      </c>
      <c r="D33" s="3">
        <v>0.86491252633281301</v>
      </c>
      <c r="E33" s="3">
        <v>2.6365790006381999</v>
      </c>
      <c r="F33" s="3">
        <v>17.112042970740401</v>
      </c>
      <c r="G33" s="3">
        <v>9.9880562238996706</v>
      </c>
      <c r="H33" s="3">
        <v>7.6916532787667498</v>
      </c>
      <c r="I33" s="3">
        <v>17.754371723068399</v>
      </c>
      <c r="J33" s="3">
        <v>5.0968462555159899</v>
      </c>
      <c r="K33" s="3">
        <v>5.4194957600987701</v>
      </c>
      <c r="L33" s="3">
        <v>22.140221614999199</v>
      </c>
      <c r="M33" s="3">
        <v>7.6130929159990401</v>
      </c>
      <c r="N33" s="3">
        <v>3.0585246626955298</v>
      </c>
      <c r="O33" s="3">
        <v>2.8674007012320999</v>
      </c>
      <c r="P33" s="3">
        <v>7.2504634239951402</v>
      </c>
      <c r="Q33" s="3">
        <v>22.387194047339499</v>
      </c>
      <c r="R33" s="3">
        <v>9.05798355010036</v>
      </c>
      <c r="S33" s="3">
        <v>-10.820209020070401</v>
      </c>
      <c r="T33" s="3">
        <v>-0.58579779576782598</v>
      </c>
      <c r="U33" s="3">
        <v>7.6998537070247997</v>
      </c>
      <c r="V33" s="3">
        <v>-3.2714173051264201</v>
      </c>
      <c r="W33" s="3">
        <v>3.44575616627673</v>
      </c>
      <c r="X33" s="3">
        <v>21.793448854671301</v>
      </c>
      <c r="Y33" s="3">
        <v>13.190087203783699</v>
      </c>
      <c r="Z33" s="3">
        <v>6.7588668107891596</v>
      </c>
      <c r="AA33" s="3">
        <v>9.8820000887131005</v>
      </c>
      <c r="AB33" s="3">
        <v>-4.2271834479310302</v>
      </c>
      <c r="AC33" s="3">
        <v>16.438875325572901</v>
      </c>
      <c r="AD33" s="3">
        <v>21.573423598593699</v>
      </c>
      <c r="AE33" s="3">
        <v>7.21245026008829</v>
      </c>
    </row>
    <row r="34" spans="1:31" x14ac:dyDescent="0.25">
      <c r="A34" s="2">
        <v>33</v>
      </c>
      <c r="B34" s="3">
        <v>12.6092570895339</v>
      </c>
      <c r="C34" s="3">
        <v>9.9994744065943308</v>
      </c>
      <c r="D34" s="3">
        <v>2.3247448128925399</v>
      </c>
      <c r="E34" s="3">
        <v>3.848840233182</v>
      </c>
      <c r="F34" s="3">
        <v>8.6195685892931593</v>
      </c>
      <c r="G34" s="3">
        <v>16.064290264810701</v>
      </c>
      <c r="H34" s="3">
        <v>2.0033741459946799</v>
      </c>
      <c r="I34" s="3">
        <v>11.956516169515</v>
      </c>
      <c r="J34" s="3">
        <v>2.8050653826706502</v>
      </c>
      <c r="K34" s="3">
        <v>9.05991019496925</v>
      </c>
      <c r="L34" s="3">
        <v>9.8032155290039409</v>
      </c>
      <c r="M34" s="3">
        <v>7.4866765268277202</v>
      </c>
      <c r="N34" s="3">
        <v>11.890433841702899</v>
      </c>
      <c r="O34" s="3">
        <v>-3.6151285371714201</v>
      </c>
      <c r="P34" s="3">
        <v>8.2012389238344099</v>
      </c>
      <c r="Q34" s="3">
        <v>13.259350188282401</v>
      </c>
      <c r="R34" s="3">
        <v>13.8216174950071</v>
      </c>
      <c r="S34" s="3">
        <v>3.28382104975694</v>
      </c>
      <c r="T34" s="3">
        <v>7.0732379076140699</v>
      </c>
      <c r="U34" s="3">
        <v>11.2161045359379</v>
      </c>
      <c r="V34" s="3">
        <v>0.42039543192071199</v>
      </c>
      <c r="W34" s="3">
        <v>12.8061856227958</v>
      </c>
      <c r="X34" s="3">
        <v>3.8878743526798498</v>
      </c>
      <c r="Y34" s="3">
        <v>15.0421502336574</v>
      </c>
      <c r="Z34" s="3">
        <v>-0.43481960947012499</v>
      </c>
      <c r="AA34" s="3">
        <v>7.6703186717530603</v>
      </c>
      <c r="AB34" s="3">
        <v>11.9728795564058</v>
      </c>
      <c r="AC34" s="3">
        <v>1.3989181260049599</v>
      </c>
      <c r="AD34" s="3">
        <v>19.7837853109815</v>
      </c>
      <c r="AE34" s="3">
        <v>5.2408701577829504</v>
      </c>
    </row>
    <row r="35" spans="1:31" x14ac:dyDescent="0.25">
      <c r="A35" s="2">
        <v>34</v>
      </c>
      <c r="B35" s="3">
        <v>-3.7114604687821</v>
      </c>
      <c r="C35" s="3">
        <v>11.6016796837805</v>
      </c>
      <c r="D35" s="3">
        <v>10.272648949499301</v>
      </c>
      <c r="E35" s="3">
        <v>0.27748656399520999</v>
      </c>
      <c r="F35" s="3">
        <v>14.270564257840499</v>
      </c>
      <c r="G35" s="3">
        <v>6.8974993045031203</v>
      </c>
      <c r="H35" s="3">
        <v>-6.44332878583411</v>
      </c>
      <c r="I35" s="3">
        <v>13.7951657577447</v>
      </c>
      <c r="J35" s="3">
        <v>9.5145697514291108</v>
      </c>
      <c r="K35" s="3">
        <v>25.325696391076001</v>
      </c>
      <c r="L35" s="3">
        <v>9.5110781515869096</v>
      </c>
      <c r="M35" s="3">
        <v>3.5883517802366298</v>
      </c>
      <c r="N35" s="3">
        <v>4.8259684087296399</v>
      </c>
      <c r="O35" s="3">
        <v>18.642857637892199</v>
      </c>
      <c r="P35" s="3">
        <v>0.46450218480774902</v>
      </c>
      <c r="Q35" s="3">
        <v>8.4886832913290397E-2</v>
      </c>
      <c r="R35" s="3">
        <v>7.12503911572938</v>
      </c>
      <c r="S35" s="3">
        <v>-3.9921488185001399</v>
      </c>
      <c r="T35" s="3">
        <v>9.9176965839726208</v>
      </c>
      <c r="U35" s="3">
        <v>9.5389478165127102</v>
      </c>
      <c r="V35" s="3">
        <v>5.9779724619994203</v>
      </c>
      <c r="W35" s="3">
        <v>3.34399720544533</v>
      </c>
      <c r="X35" s="3">
        <v>-4.1839131713930202</v>
      </c>
      <c r="Y35" s="3">
        <v>8.7182072925272998</v>
      </c>
      <c r="Z35" s="3">
        <v>8.2969662384167506</v>
      </c>
      <c r="AA35" s="3">
        <v>11.465431021725299</v>
      </c>
      <c r="AB35" s="3">
        <v>9.35838844140285</v>
      </c>
      <c r="AC35" s="3">
        <v>17.555515700882399</v>
      </c>
      <c r="AD35" s="3">
        <v>3.2493300936635698</v>
      </c>
      <c r="AE35" s="3">
        <v>5.8648739196023003</v>
      </c>
    </row>
    <row r="36" spans="1:31" x14ac:dyDescent="0.25">
      <c r="A36" s="2">
        <v>35</v>
      </c>
      <c r="B36" s="3">
        <v>10.3679226404575</v>
      </c>
      <c r="C36" s="3">
        <v>15.598603127265299</v>
      </c>
      <c r="D36" s="3">
        <v>-1.56885355541309</v>
      </c>
      <c r="E36" s="3">
        <v>4.2454699122545003</v>
      </c>
      <c r="F36" s="3">
        <v>10.195595399703601</v>
      </c>
      <c r="G36" s="3">
        <v>-4.8114191343342902</v>
      </c>
      <c r="H36" s="3">
        <v>13.4525881605582</v>
      </c>
      <c r="I36" s="3">
        <v>14.701575720188201</v>
      </c>
      <c r="J36" s="3">
        <v>2.9970253166057099</v>
      </c>
      <c r="K36" s="3">
        <v>14.087198256485401</v>
      </c>
      <c r="L36" s="3">
        <v>6.2035411410572001</v>
      </c>
      <c r="M36" s="3">
        <v>11.288857004370501</v>
      </c>
      <c r="N36" s="3">
        <v>1.6197683974544601</v>
      </c>
      <c r="O36" s="3">
        <v>-1.0686893245770599</v>
      </c>
      <c r="P36" s="3">
        <v>13.0221007357902</v>
      </c>
      <c r="Q36" s="3">
        <v>12.6351308165932</v>
      </c>
      <c r="R36" s="3">
        <v>-0.60448611558334997</v>
      </c>
      <c r="S36" s="3">
        <v>1.22417453597753</v>
      </c>
      <c r="T36" s="3">
        <v>-0.76568352584595401</v>
      </c>
      <c r="U36" s="3">
        <v>8.5268234319281095</v>
      </c>
      <c r="V36" s="3">
        <v>0.31584037918015201</v>
      </c>
      <c r="W36" s="3">
        <v>5.16013536384005</v>
      </c>
      <c r="X36" s="3">
        <v>12.795327450267401</v>
      </c>
      <c r="Y36" s="3">
        <v>16.960007949228501</v>
      </c>
      <c r="Z36" s="3">
        <v>11.9958650265377</v>
      </c>
      <c r="AA36" s="3">
        <v>17.347030570288801</v>
      </c>
      <c r="AB36" s="3">
        <v>13.3357480146454</v>
      </c>
      <c r="AC36" s="3">
        <v>10.357725134199899</v>
      </c>
      <c r="AD36" s="3">
        <v>8.1144903932083192</v>
      </c>
      <c r="AE36" s="3">
        <v>7.0625858499920202</v>
      </c>
    </row>
    <row r="37" spans="1:31" x14ac:dyDescent="0.25">
      <c r="A37" s="2">
        <v>36</v>
      </c>
      <c r="B37" s="3">
        <v>-12.6762155990567</v>
      </c>
      <c r="C37" s="3">
        <v>8.6489945820971997E-2</v>
      </c>
      <c r="D37" s="3">
        <v>-1.4016198474489101</v>
      </c>
      <c r="E37" s="3">
        <v>8.3742398437280894</v>
      </c>
      <c r="F37" s="3">
        <v>11.5655847033682</v>
      </c>
      <c r="G37" s="3">
        <v>11.068388673726201</v>
      </c>
      <c r="H37" s="3">
        <v>17.3259298252588</v>
      </c>
      <c r="I37" s="3">
        <v>14.7683372451617</v>
      </c>
      <c r="J37" s="3">
        <v>2.9225758977220102</v>
      </c>
      <c r="K37" s="3">
        <v>10.6215812004775</v>
      </c>
      <c r="L37" s="3">
        <v>10.0676756169059</v>
      </c>
      <c r="M37" s="3">
        <v>3.7012533382068602</v>
      </c>
      <c r="N37" s="3">
        <v>3.8476443626936798</v>
      </c>
      <c r="O37" s="3">
        <v>-0.70955887246983995</v>
      </c>
      <c r="P37" s="3">
        <v>3.40582871000051</v>
      </c>
      <c r="Q37" s="3">
        <v>-1.56405655961386</v>
      </c>
      <c r="R37" s="3">
        <v>-2.5555057517662401</v>
      </c>
      <c r="S37" s="3">
        <v>-15.938743418021801</v>
      </c>
      <c r="T37" s="3">
        <v>17.937002116519501</v>
      </c>
      <c r="U37" s="3">
        <v>6.2425584298764596</v>
      </c>
      <c r="V37" s="3">
        <v>22.508617493219901</v>
      </c>
      <c r="W37" s="3">
        <v>21.103539262871902</v>
      </c>
      <c r="X37" s="3">
        <v>8.0506470115818907</v>
      </c>
      <c r="Y37" s="3">
        <v>2.2745358197500098</v>
      </c>
      <c r="Z37" s="3">
        <v>4.2668286385895797</v>
      </c>
      <c r="AA37" s="3">
        <v>14.911869195030601</v>
      </c>
      <c r="AB37" s="3">
        <v>2.0972935166359199</v>
      </c>
      <c r="AC37" s="3">
        <v>13.159545674583899</v>
      </c>
      <c r="AD37" s="3">
        <v>5.6477478482427301</v>
      </c>
      <c r="AE37" s="3">
        <v>12.75988220006</v>
      </c>
    </row>
    <row r="38" spans="1:31" x14ac:dyDescent="0.25">
      <c r="A38" s="2">
        <v>37</v>
      </c>
      <c r="B38" s="3">
        <v>5.5218432553328203</v>
      </c>
      <c r="C38" s="3">
        <v>8.9487570655733002</v>
      </c>
      <c r="D38" s="3">
        <v>9.6043121100160302</v>
      </c>
      <c r="E38" s="3">
        <v>6.5445917022809699</v>
      </c>
      <c r="F38" s="3">
        <v>11.5609229360506</v>
      </c>
      <c r="G38" s="3">
        <v>11.669398258743</v>
      </c>
      <c r="H38" s="3">
        <v>5.4873591597631902E-2</v>
      </c>
      <c r="I38" s="3">
        <v>17.244854857283901</v>
      </c>
      <c r="J38" s="3">
        <v>3.1601126223946601</v>
      </c>
      <c r="K38" s="3">
        <v>5.7147474907514804</v>
      </c>
      <c r="L38" s="3">
        <v>9.7474558744762305</v>
      </c>
      <c r="M38" s="3">
        <v>7.93569277485327</v>
      </c>
      <c r="N38" s="3">
        <v>8.3108339157243396</v>
      </c>
      <c r="O38" s="3">
        <v>4.4934343127624397</v>
      </c>
      <c r="P38" s="3">
        <v>9.5774768427499399</v>
      </c>
      <c r="Q38" s="3">
        <v>14.3951353488308</v>
      </c>
      <c r="R38" s="3">
        <v>1.9678015885750799</v>
      </c>
      <c r="S38" s="3">
        <v>12.4469992298276</v>
      </c>
      <c r="T38" s="3">
        <v>14.864712181076101</v>
      </c>
      <c r="U38" s="3">
        <v>6.1479175276828304</v>
      </c>
      <c r="V38" s="3">
        <v>3.69416565295084</v>
      </c>
      <c r="W38" s="3">
        <v>0.90584235383577405</v>
      </c>
      <c r="X38" s="3">
        <v>34.7324204872099</v>
      </c>
      <c r="Y38" s="3">
        <v>7.2638217925012096</v>
      </c>
      <c r="Z38" s="3">
        <v>0.89274604601281704</v>
      </c>
      <c r="AA38" s="3">
        <v>15.6232824302572</v>
      </c>
      <c r="AB38" s="3">
        <v>15.220671577351601</v>
      </c>
      <c r="AC38" s="3">
        <v>13.823469626014001</v>
      </c>
      <c r="AD38" s="3">
        <v>16.0630395336742</v>
      </c>
      <c r="AE38" s="3">
        <v>2.56887503546058</v>
      </c>
    </row>
    <row r="39" spans="1:31" x14ac:dyDescent="0.25">
      <c r="A39" s="2">
        <v>38</v>
      </c>
      <c r="B39" s="3">
        <v>11.1750358666383</v>
      </c>
      <c r="C39" s="3">
        <v>17.511827890000699</v>
      </c>
      <c r="D39" s="3">
        <v>-0.63136866528160196</v>
      </c>
      <c r="E39" s="3">
        <v>-0.48420582948667201</v>
      </c>
      <c r="F39" s="3">
        <v>14.1711818582994</v>
      </c>
      <c r="G39" s="3">
        <v>9.6707259493758997</v>
      </c>
      <c r="H39" s="3">
        <v>2.8987140093494999</v>
      </c>
      <c r="I39" s="3">
        <v>10.7718630628321</v>
      </c>
      <c r="J39" s="3">
        <v>7.72157583178236</v>
      </c>
      <c r="K39" s="3">
        <v>4.6959599941649302</v>
      </c>
      <c r="L39" s="3">
        <v>18.5726136072782</v>
      </c>
      <c r="M39" s="3">
        <v>5.29302426391975</v>
      </c>
      <c r="N39" s="3">
        <v>2.2752672364408602</v>
      </c>
      <c r="O39" s="3">
        <v>1.9263985115448901</v>
      </c>
      <c r="P39" s="3">
        <v>16.2564749788462</v>
      </c>
      <c r="Q39" s="3">
        <v>-1.1038723184906201</v>
      </c>
      <c r="R39" s="3">
        <v>4.6595952994477097</v>
      </c>
      <c r="S39" s="3">
        <v>-0.51335529608674602</v>
      </c>
      <c r="T39" s="3">
        <v>-1.6862340542857399</v>
      </c>
      <c r="U39" s="3">
        <v>11.042784157715801</v>
      </c>
      <c r="V39" s="3">
        <v>12.229071173775599</v>
      </c>
      <c r="W39" s="3">
        <v>3.6822707116676998</v>
      </c>
      <c r="X39" s="3">
        <v>20.4432753064116</v>
      </c>
      <c r="Y39" s="3">
        <v>6.5368707526801302</v>
      </c>
      <c r="Z39" s="3">
        <v>-1.0373922065807599</v>
      </c>
      <c r="AA39" s="3">
        <v>10.2080010596415</v>
      </c>
      <c r="AB39" s="3">
        <v>4.2255943012456596</v>
      </c>
      <c r="AC39" s="3">
        <v>22.245764706072201</v>
      </c>
      <c r="AD39" s="3">
        <v>1.82235446436749</v>
      </c>
      <c r="AE39" s="3">
        <v>14.6250092545685</v>
      </c>
    </row>
    <row r="40" spans="1:31" x14ac:dyDescent="0.25">
      <c r="A40" s="2">
        <v>39</v>
      </c>
      <c r="B40" s="3">
        <v>12.109785105578499</v>
      </c>
      <c r="C40" s="3">
        <v>6.0602831572041103</v>
      </c>
      <c r="D40" s="3">
        <v>4.5786064464905296</v>
      </c>
      <c r="E40" s="3">
        <v>6.35608607399866</v>
      </c>
      <c r="F40" s="3">
        <v>13.477582997797301</v>
      </c>
      <c r="G40" s="3">
        <v>3.2983227898923402</v>
      </c>
      <c r="H40" s="3">
        <v>-11.6045530528457</v>
      </c>
      <c r="I40" s="3">
        <v>12.3227825479124</v>
      </c>
      <c r="J40" s="3">
        <v>10.9510292994085</v>
      </c>
      <c r="K40" s="3">
        <v>5.2887214908693396</v>
      </c>
      <c r="L40" s="3">
        <v>24.181054635338199</v>
      </c>
      <c r="M40" s="3">
        <v>14.591545047906401</v>
      </c>
      <c r="N40" s="3">
        <v>12.597182136884101</v>
      </c>
      <c r="O40" s="3">
        <v>2.1015131228622201</v>
      </c>
      <c r="P40" s="3">
        <v>9.56948079077047</v>
      </c>
      <c r="Q40" s="3">
        <v>0.85530744819710203</v>
      </c>
      <c r="R40" s="3">
        <v>17.1726697952259</v>
      </c>
      <c r="S40" s="3">
        <v>11.7568210237794</v>
      </c>
      <c r="T40" s="3">
        <v>21.343544754939899</v>
      </c>
      <c r="U40" s="3">
        <v>5.9614403366188498</v>
      </c>
      <c r="V40" s="3">
        <v>12.445966006080299</v>
      </c>
      <c r="W40" s="3">
        <v>5.6378150692813502</v>
      </c>
      <c r="X40" s="3">
        <v>25.836130309750999</v>
      </c>
      <c r="Y40" s="3">
        <v>8.7764980189570405</v>
      </c>
      <c r="Z40" s="3">
        <v>5.1133648334330299</v>
      </c>
      <c r="AA40" s="3">
        <v>13.535871337146499</v>
      </c>
      <c r="AB40" s="3">
        <v>23.3593275299698</v>
      </c>
      <c r="AC40" s="3">
        <v>11.9819140940462</v>
      </c>
      <c r="AD40" s="3">
        <v>14.6177806348778</v>
      </c>
      <c r="AE40" s="3">
        <v>-1.1253641970387001</v>
      </c>
    </row>
    <row r="41" spans="1:31" x14ac:dyDescent="0.25">
      <c r="A41" s="2">
        <v>40</v>
      </c>
      <c r="B41" s="3">
        <v>10.9493109895665</v>
      </c>
      <c r="C41" s="3">
        <v>8.4084013626308192</v>
      </c>
      <c r="D41" s="3">
        <v>-3.8269875659288499</v>
      </c>
      <c r="E41" s="3">
        <v>-0.99946707266488999</v>
      </c>
      <c r="F41" s="3">
        <v>11.8080519360889</v>
      </c>
      <c r="G41" s="3">
        <v>9.6042813773804898</v>
      </c>
      <c r="H41" s="3">
        <v>3.3432950277812399</v>
      </c>
      <c r="I41" s="3">
        <v>19.466499652312901</v>
      </c>
      <c r="J41" s="3">
        <v>4.8737422503093599</v>
      </c>
      <c r="K41" s="3">
        <v>-4.2145515755451104</v>
      </c>
      <c r="L41" s="3">
        <v>11.574744425648101</v>
      </c>
      <c r="M41" s="3">
        <v>14.4482579201392</v>
      </c>
      <c r="N41" s="3">
        <v>-3.7456446146352098</v>
      </c>
      <c r="O41" s="3">
        <v>-1.56049919172551</v>
      </c>
      <c r="P41" s="3">
        <v>16.0390306486843</v>
      </c>
      <c r="Q41" s="3">
        <v>21.537316129925902</v>
      </c>
      <c r="R41" s="3">
        <v>8.6300873477012008</v>
      </c>
      <c r="S41" s="3">
        <v>3.7547972447434801</v>
      </c>
      <c r="T41" s="3">
        <v>-2.6627955131525001</v>
      </c>
      <c r="U41" s="3">
        <v>4.9795730973315804</v>
      </c>
      <c r="V41" s="3">
        <v>17.750835731276599</v>
      </c>
      <c r="W41" s="3">
        <v>4.3987342297510397</v>
      </c>
      <c r="X41" s="3">
        <v>8.0240198226742407</v>
      </c>
      <c r="Y41" s="3">
        <v>6.45227715513942</v>
      </c>
      <c r="Z41" s="3">
        <v>3.2504601086476401</v>
      </c>
      <c r="AA41" s="3">
        <v>10.238266729823801</v>
      </c>
      <c r="AB41" s="3">
        <v>14.311311197442899</v>
      </c>
      <c r="AC41" s="3">
        <v>0.26388328529085597</v>
      </c>
      <c r="AD41" s="3">
        <v>13.077943543363499</v>
      </c>
      <c r="AE41" s="3">
        <v>7.2739160592701397</v>
      </c>
    </row>
    <row r="42" spans="1:31" x14ac:dyDescent="0.25">
      <c r="A42" s="2">
        <v>41</v>
      </c>
      <c r="B42" s="3">
        <v>14.428007962517</v>
      </c>
      <c r="C42" s="3">
        <v>6.2824330992144803</v>
      </c>
      <c r="D42" s="3">
        <v>7.9210801039069798</v>
      </c>
      <c r="E42" s="3">
        <v>6.95956527672646</v>
      </c>
      <c r="F42" s="3">
        <v>15.261615320839001</v>
      </c>
      <c r="G42" s="3">
        <v>10.3397348885642</v>
      </c>
      <c r="H42" s="3">
        <v>-2.00578875501638</v>
      </c>
      <c r="I42" s="3">
        <v>9.9363973441645008</v>
      </c>
      <c r="J42" s="3">
        <v>9.0446992208942092</v>
      </c>
      <c r="K42" s="3">
        <v>-0.17154747844134699</v>
      </c>
      <c r="L42" s="3">
        <v>10.172566538730001</v>
      </c>
      <c r="M42" s="3">
        <v>13.591228880256599</v>
      </c>
      <c r="N42" s="3">
        <v>-5.5519493403496201</v>
      </c>
      <c r="O42" s="3">
        <v>7.5083025166397199</v>
      </c>
      <c r="P42" s="3">
        <v>20.774210578878598</v>
      </c>
      <c r="Q42" s="3">
        <v>1.7665562447849501</v>
      </c>
      <c r="R42" s="3">
        <v>14.7604641250963</v>
      </c>
      <c r="S42" s="3">
        <v>5.3492614818342901</v>
      </c>
      <c r="T42" s="3">
        <v>18.785083589281701</v>
      </c>
      <c r="U42" s="3">
        <v>0.54961664175348102</v>
      </c>
      <c r="V42" s="3">
        <v>5.2741992668844597</v>
      </c>
      <c r="W42" s="3">
        <v>1.5636899983854899</v>
      </c>
      <c r="X42" s="3">
        <v>20.6047906432247</v>
      </c>
      <c r="Y42" s="3">
        <v>12.9395822917798</v>
      </c>
      <c r="Z42" s="3">
        <v>6.41594658430345</v>
      </c>
      <c r="AA42" s="3">
        <v>9.7673179764304194</v>
      </c>
      <c r="AB42" s="3">
        <v>7.8360348851896902</v>
      </c>
      <c r="AC42" s="3">
        <v>9.5106413542095503</v>
      </c>
      <c r="AD42" s="3">
        <v>6.4962405182646199</v>
      </c>
      <c r="AE42" s="3">
        <v>7.6922250940394701</v>
      </c>
    </row>
    <row r="43" spans="1:31" x14ac:dyDescent="0.25">
      <c r="A43" s="2">
        <v>42</v>
      </c>
      <c r="B43" s="3">
        <v>4.1920268992100702</v>
      </c>
      <c r="C43" s="3">
        <v>8.0638836213834395</v>
      </c>
      <c r="D43" s="3">
        <v>-2.9821084026165701</v>
      </c>
      <c r="E43" s="3">
        <v>-5.0370540030506099</v>
      </c>
      <c r="F43" s="3">
        <v>15.7653346217229</v>
      </c>
      <c r="G43" s="3">
        <v>8.1012711740248005</v>
      </c>
      <c r="H43" s="3">
        <v>5.5145473719389297</v>
      </c>
      <c r="I43" s="3">
        <v>10.266115594272</v>
      </c>
      <c r="J43" s="3">
        <v>14.331456323236999</v>
      </c>
      <c r="K43" s="3">
        <v>16.647183307632201</v>
      </c>
      <c r="L43" s="3">
        <v>4.4005295739557502</v>
      </c>
      <c r="M43" s="3">
        <v>27.627992699865001</v>
      </c>
      <c r="N43" s="3">
        <v>9.5296876293806605</v>
      </c>
      <c r="O43" s="3">
        <v>6.3424133832804603</v>
      </c>
      <c r="P43" s="3">
        <v>6.4649631907052703</v>
      </c>
      <c r="Q43" s="3">
        <v>9.0881181033723895</v>
      </c>
      <c r="R43" s="3">
        <v>3.0590360170667998</v>
      </c>
      <c r="S43" s="3">
        <v>7.4924274575936796</v>
      </c>
      <c r="T43" s="3">
        <v>13.3468800278761</v>
      </c>
      <c r="U43" s="3">
        <v>9.9539032679034101</v>
      </c>
      <c r="V43" s="3">
        <v>-1.1760231630428</v>
      </c>
      <c r="W43" s="3">
        <v>-3.3467957820445799</v>
      </c>
      <c r="X43" s="3">
        <v>9.0304000477717903</v>
      </c>
      <c r="Y43" s="3">
        <v>16.4643375644144</v>
      </c>
      <c r="Z43" s="3">
        <v>6.4059086822772597</v>
      </c>
      <c r="AA43" s="3">
        <v>1.09506395272853</v>
      </c>
      <c r="AB43" s="3">
        <v>4.8473758803770401</v>
      </c>
      <c r="AC43" s="3">
        <v>5.9708856169809001</v>
      </c>
      <c r="AD43" s="3">
        <v>22.3270694342641</v>
      </c>
      <c r="AE43" s="3">
        <v>4.0677721697079399</v>
      </c>
    </row>
    <row r="44" spans="1:31" x14ac:dyDescent="0.25">
      <c r="A44" s="2">
        <v>43</v>
      </c>
      <c r="B44" s="3">
        <v>3.29646519385471</v>
      </c>
      <c r="C44" s="3">
        <v>7.1242798651506796</v>
      </c>
      <c r="D44" s="3">
        <v>-2.4073486278396801</v>
      </c>
      <c r="E44" s="3">
        <v>3.8331320646369802</v>
      </c>
      <c r="F44" s="3">
        <v>9.7592951724754897</v>
      </c>
      <c r="G44" s="3">
        <v>5.9055576397312102</v>
      </c>
      <c r="H44" s="3">
        <v>-1.70161063915675</v>
      </c>
      <c r="I44" s="3">
        <v>6.11847914798948</v>
      </c>
      <c r="J44" s="3">
        <v>1.37908409035603</v>
      </c>
      <c r="K44" s="3">
        <v>9.1813909237247309</v>
      </c>
      <c r="L44" s="3">
        <v>5.1848658054829704</v>
      </c>
      <c r="M44" s="3">
        <v>12.1731097598995</v>
      </c>
      <c r="N44" s="3">
        <v>-4.6838431105360803</v>
      </c>
      <c r="O44" s="3">
        <v>13.2629862553959</v>
      </c>
      <c r="P44" s="3">
        <v>3.38278888629719</v>
      </c>
      <c r="Q44" s="3">
        <v>4.3201789730161204</v>
      </c>
      <c r="R44" s="3">
        <v>0.40324080547818902</v>
      </c>
      <c r="S44" s="3">
        <v>-11.400104377946899</v>
      </c>
      <c r="T44" s="3">
        <v>-5.7059582137721403</v>
      </c>
      <c r="U44" s="3">
        <v>10.988942438091399</v>
      </c>
      <c r="V44" s="3">
        <v>6.43009269407513</v>
      </c>
      <c r="W44" s="3">
        <v>5.7898902444287996</v>
      </c>
      <c r="X44" s="3">
        <v>8.7919670632686202</v>
      </c>
      <c r="Y44" s="3">
        <v>14.2134158624874</v>
      </c>
      <c r="Z44" s="3">
        <v>10.6456631074246</v>
      </c>
      <c r="AA44" s="3">
        <v>11.924043456219099</v>
      </c>
      <c r="AB44" s="3">
        <v>20.685963008164101</v>
      </c>
      <c r="AC44" s="3">
        <v>13.942815138366299</v>
      </c>
      <c r="AD44" s="3">
        <v>8.1137883547315504</v>
      </c>
      <c r="AE44" s="3">
        <v>2.7457676553703498</v>
      </c>
    </row>
    <row r="45" spans="1:31" x14ac:dyDescent="0.25">
      <c r="A45" s="2">
        <v>44</v>
      </c>
      <c r="B45" s="3">
        <v>7.2607394004111097</v>
      </c>
      <c r="C45" s="3">
        <v>13.840852770433999</v>
      </c>
      <c r="D45" s="3">
        <v>-0.69123065763277902</v>
      </c>
      <c r="E45" s="3">
        <v>-4.9572334511563697E-2</v>
      </c>
      <c r="F45" s="3">
        <v>14.7200335542055</v>
      </c>
      <c r="G45" s="3">
        <v>11.0575552024915</v>
      </c>
      <c r="H45" s="3">
        <v>-6.5242115688501903</v>
      </c>
      <c r="I45" s="3">
        <v>18.233759874576101</v>
      </c>
      <c r="J45" s="3">
        <v>0.979355014933043</v>
      </c>
      <c r="K45" s="3">
        <v>19.791308224206102</v>
      </c>
      <c r="L45" s="3">
        <v>6.7813960669514204</v>
      </c>
      <c r="M45" s="3">
        <v>-5.1715653927757996</v>
      </c>
      <c r="N45" s="3">
        <v>5.4184805004032599</v>
      </c>
      <c r="O45" s="3">
        <v>-2.7117156486618401</v>
      </c>
      <c r="P45" s="3">
        <v>0.23799618049799101</v>
      </c>
      <c r="Q45" s="3">
        <v>10.612667455141301</v>
      </c>
      <c r="R45" s="3">
        <v>11.090404401558001</v>
      </c>
      <c r="S45" s="3">
        <v>8.9984696858178204</v>
      </c>
      <c r="T45" s="3">
        <v>23.384499489027</v>
      </c>
      <c r="U45" s="3">
        <v>14.457663635366099</v>
      </c>
      <c r="V45" s="3">
        <v>5.7431343572843696</v>
      </c>
      <c r="W45" s="3">
        <v>3.7631410259041602</v>
      </c>
      <c r="X45" s="3">
        <v>13.291225455208901</v>
      </c>
      <c r="Y45" s="3">
        <v>17.389737475499999</v>
      </c>
      <c r="Z45" s="3">
        <v>4.2203609093536798</v>
      </c>
      <c r="AA45" s="3">
        <v>-3.4160337119475401</v>
      </c>
      <c r="AB45" s="3">
        <v>14.6860311145234</v>
      </c>
      <c r="AC45" s="3">
        <v>20.131095693068801</v>
      </c>
      <c r="AD45" s="3">
        <v>23.228582357659398</v>
      </c>
      <c r="AE45" s="3">
        <v>21.305318411491498</v>
      </c>
    </row>
    <row r="46" spans="1:31" x14ac:dyDescent="0.25">
      <c r="A46" s="2">
        <v>45</v>
      </c>
      <c r="B46" s="3">
        <v>12.189367246038699</v>
      </c>
      <c r="C46" s="3">
        <v>15.858489441800099</v>
      </c>
      <c r="D46" s="3">
        <v>-6.3651723923424601</v>
      </c>
      <c r="E46" s="3">
        <v>-7.5002712936002904</v>
      </c>
      <c r="F46" s="3">
        <v>6.9092232920981997</v>
      </c>
      <c r="G46" s="3">
        <v>7.5579033286047697</v>
      </c>
      <c r="H46" s="3">
        <v>16.601870895509901</v>
      </c>
      <c r="I46" s="3">
        <v>9.1409812225451006</v>
      </c>
      <c r="J46" s="3">
        <v>-2.5582051012557101</v>
      </c>
      <c r="K46" s="3">
        <v>7.4928293060073097</v>
      </c>
      <c r="L46" s="3">
        <v>11.302096964736201</v>
      </c>
      <c r="M46" s="3">
        <v>17.091589170991</v>
      </c>
      <c r="N46" s="3">
        <v>-6.5792190947112701</v>
      </c>
      <c r="O46" s="3">
        <v>8.8702810051634007</v>
      </c>
      <c r="P46" s="3">
        <v>8.6164306132499</v>
      </c>
      <c r="Q46" s="3">
        <v>12.548429109805999</v>
      </c>
      <c r="R46" s="3">
        <v>4.25352271541633</v>
      </c>
      <c r="S46" s="3">
        <v>12.984822051454101</v>
      </c>
      <c r="T46" s="3">
        <v>13.8521001724784</v>
      </c>
      <c r="U46" s="3">
        <v>15.1350802520004</v>
      </c>
      <c r="V46" s="3">
        <v>-2.7713525735283402</v>
      </c>
      <c r="W46" s="3">
        <v>7.3813886117839402</v>
      </c>
      <c r="X46" s="3">
        <v>19.654017386183199</v>
      </c>
      <c r="Y46" s="3">
        <v>5.7846929469456603</v>
      </c>
      <c r="Z46" s="3">
        <v>2.5696514877675201</v>
      </c>
      <c r="AA46" s="3">
        <v>7.0236092899463598</v>
      </c>
      <c r="AB46" s="3">
        <v>20.1105144601859</v>
      </c>
      <c r="AC46" s="3">
        <v>10.0136219295015</v>
      </c>
      <c r="AD46" s="3">
        <v>3.0056016798851899</v>
      </c>
      <c r="AE46" s="3">
        <v>24.257774673233101</v>
      </c>
    </row>
    <row r="47" spans="1:31" x14ac:dyDescent="0.25">
      <c r="A47" s="2">
        <v>46</v>
      </c>
      <c r="B47" s="3">
        <v>17.363313603556001</v>
      </c>
      <c r="C47" s="3">
        <v>17.774429597727401</v>
      </c>
      <c r="D47" s="3">
        <v>11.190797777618</v>
      </c>
      <c r="E47" s="3">
        <v>-2.4458365692103601</v>
      </c>
      <c r="F47" s="3">
        <v>10.2384020443917</v>
      </c>
      <c r="G47" s="3">
        <v>16.3507226084722</v>
      </c>
      <c r="H47" s="3">
        <v>10.621036329586101</v>
      </c>
      <c r="I47" s="3">
        <v>21.2179885820245</v>
      </c>
      <c r="J47" s="3">
        <v>2.0856224948495599</v>
      </c>
      <c r="K47" s="3">
        <v>7.55113674085311</v>
      </c>
      <c r="L47" s="3">
        <v>10.2311400055553</v>
      </c>
      <c r="M47" s="3">
        <v>14.3979356323846</v>
      </c>
      <c r="N47" s="3">
        <v>2.7041493496520501</v>
      </c>
      <c r="O47" s="3">
        <v>9.6177388371610597</v>
      </c>
      <c r="P47" s="3">
        <v>12.290409009672899</v>
      </c>
      <c r="Q47" s="3">
        <v>8.1152597162364296E-2</v>
      </c>
      <c r="R47" s="3">
        <v>15.7648955912801</v>
      </c>
      <c r="S47" s="3">
        <v>1.1609654092895401</v>
      </c>
      <c r="T47" s="3">
        <v>-6.3556196599302499</v>
      </c>
      <c r="U47" s="3">
        <v>5.0129014993881897</v>
      </c>
      <c r="V47" s="3">
        <v>12.154152232768901</v>
      </c>
      <c r="W47" s="3">
        <v>6.5768046834540996</v>
      </c>
      <c r="X47" s="3">
        <v>13.8119269028423</v>
      </c>
      <c r="Y47" s="3">
        <v>6.0651410038124904</v>
      </c>
      <c r="Z47" s="3">
        <v>2.4851805165643399</v>
      </c>
      <c r="AA47" s="3">
        <v>8.2424262672656905</v>
      </c>
      <c r="AB47" s="3">
        <v>4.8072038065165099</v>
      </c>
      <c r="AC47" s="3">
        <v>4.7721852033432999</v>
      </c>
      <c r="AD47" s="3">
        <v>5.9545793264690801</v>
      </c>
      <c r="AE47" s="3">
        <v>-1.7015381454189999</v>
      </c>
    </row>
    <row r="48" spans="1:31" x14ac:dyDescent="0.25">
      <c r="A48" s="2">
        <v>47</v>
      </c>
      <c r="B48" s="3">
        <v>9.0770269875851</v>
      </c>
      <c r="C48" s="3">
        <v>14.947178728048501</v>
      </c>
      <c r="D48" s="3">
        <v>0.53617168593336295</v>
      </c>
      <c r="E48" s="3">
        <v>6.2423267490812799</v>
      </c>
      <c r="F48" s="3">
        <v>14.149505910079199</v>
      </c>
      <c r="G48" s="3">
        <v>7.4639420981071103</v>
      </c>
      <c r="H48" s="3">
        <v>13.828747735995799</v>
      </c>
      <c r="I48" s="3">
        <v>8.9674068160468092</v>
      </c>
      <c r="J48" s="3">
        <v>4.8335045841962003</v>
      </c>
      <c r="K48" s="3">
        <v>7.8312361815799596</v>
      </c>
      <c r="L48" s="3">
        <v>3.6573875680524401</v>
      </c>
      <c r="M48" s="3">
        <v>-2.0460650822035902</v>
      </c>
      <c r="N48" s="3">
        <v>-1.43674889460496</v>
      </c>
      <c r="O48" s="3">
        <v>5.6642509137770203</v>
      </c>
      <c r="P48" s="3">
        <v>13.1873583772022</v>
      </c>
      <c r="Q48" s="3">
        <v>3.3115377822054302</v>
      </c>
      <c r="R48" s="3">
        <v>15.8599488927913</v>
      </c>
      <c r="S48" s="3">
        <v>-8.2768023069328205</v>
      </c>
      <c r="T48" s="3">
        <v>13.6401787949726</v>
      </c>
      <c r="U48" s="3">
        <v>9.3951534060725095</v>
      </c>
      <c r="V48" s="3">
        <v>18.237779108791301</v>
      </c>
      <c r="W48" s="3">
        <v>11.210483126460099</v>
      </c>
      <c r="X48" s="3">
        <v>12.206914908176</v>
      </c>
      <c r="Y48" s="3">
        <v>17.433621497125099</v>
      </c>
      <c r="Z48" s="3">
        <v>5.2799040743747296</v>
      </c>
      <c r="AA48" s="3">
        <v>16.088059798632099</v>
      </c>
      <c r="AB48" s="3">
        <v>20.7118674667481</v>
      </c>
      <c r="AC48" s="3">
        <v>2.6200980134857099</v>
      </c>
      <c r="AD48" s="3">
        <v>19.6583331598634</v>
      </c>
      <c r="AE48" s="3">
        <v>-4.3467277687711698</v>
      </c>
    </row>
    <row r="49" spans="1:31" x14ac:dyDescent="0.25">
      <c r="A49" s="2">
        <v>48</v>
      </c>
      <c r="B49" s="3">
        <v>9.32081295247648</v>
      </c>
      <c r="C49" s="3">
        <v>12.8035865778422</v>
      </c>
      <c r="D49" s="3">
        <v>-9.40977034463981</v>
      </c>
      <c r="E49" s="3">
        <v>2.5937335774907799</v>
      </c>
      <c r="F49" s="3">
        <v>10.568737948459299</v>
      </c>
      <c r="G49" s="3">
        <v>11.4150080501097</v>
      </c>
      <c r="H49" s="3">
        <v>9.2191870913052796</v>
      </c>
      <c r="I49" s="3">
        <v>14.096275563274601</v>
      </c>
      <c r="J49" s="3">
        <v>10.5747680746885</v>
      </c>
      <c r="K49" s="3">
        <v>-5.3236845571329097</v>
      </c>
      <c r="L49" s="3">
        <v>6.4029398141524902</v>
      </c>
      <c r="M49" s="3">
        <v>-16.052074276593199</v>
      </c>
      <c r="N49" s="3">
        <v>-6.6078199181958697</v>
      </c>
      <c r="O49" s="3">
        <v>8.4884043461164609</v>
      </c>
      <c r="P49" s="3">
        <v>8.7884479749881894</v>
      </c>
      <c r="Q49" s="3">
        <v>-6.0320989823802798</v>
      </c>
      <c r="R49" s="3">
        <v>-6.8896118281672898</v>
      </c>
      <c r="S49" s="3">
        <v>6.5501753429670799</v>
      </c>
      <c r="T49" s="3">
        <v>23.617108207023001</v>
      </c>
      <c r="U49" s="3">
        <v>4.6995149982058297</v>
      </c>
      <c r="V49" s="3">
        <v>4.0954263074914898</v>
      </c>
      <c r="W49" s="3">
        <v>3.1484551848959001</v>
      </c>
      <c r="X49" s="3">
        <v>10.723171946504699</v>
      </c>
      <c r="Y49" s="3">
        <v>8.9179606945993406</v>
      </c>
      <c r="Z49" s="3">
        <v>3.09826308335054</v>
      </c>
      <c r="AA49" s="3">
        <v>3.6688912109843299</v>
      </c>
      <c r="AB49" s="3">
        <v>2.21367615436455</v>
      </c>
      <c r="AC49" s="3">
        <v>12.8421235935147</v>
      </c>
      <c r="AD49" s="3">
        <v>17.628786591990401</v>
      </c>
      <c r="AE49" s="3">
        <v>2.6422766728437601</v>
      </c>
    </row>
    <row r="50" spans="1:31" x14ac:dyDescent="0.25">
      <c r="A50" s="2">
        <v>49</v>
      </c>
      <c r="B50" s="3">
        <v>-0.97215946826537702</v>
      </c>
      <c r="C50" s="3">
        <v>11.7591119205842</v>
      </c>
      <c r="D50" s="3">
        <v>2.4551670272550301</v>
      </c>
      <c r="E50" s="3">
        <v>-1.77790143479861</v>
      </c>
      <c r="F50" s="3">
        <v>10.6390480452757</v>
      </c>
      <c r="G50" s="3">
        <v>-2.2307020272735998E-3</v>
      </c>
      <c r="H50" s="3">
        <v>11.2944639513748</v>
      </c>
      <c r="I50" s="3">
        <v>23.705059826771699</v>
      </c>
      <c r="J50" s="3">
        <v>11.203154535838999</v>
      </c>
      <c r="K50" s="3">
        <v>15.2592450672688</v>
      </c>
      <c r="L50" s="3">
        <v>11.030508044801101</v>
      </c>
      <c r="M50" s="3">
        <v>2.9937574977425999E-2</v>
      </c>
      <c r="N50" s="3">
        <v>6.6335553706323998</v>
      </c>
      <c r="O50" s="3">
        <v>7.7464520779578399</v>
      </c>
      <c r="P50" s="3">
        <v>18.1557884794498</v>
      </c>
      <c r="Q50" s="3">
        <v>9.2795390315124493</v>
      </c>
      <c r="R50" s="3">
        <v>-6.5441806356243397</v>
      </c>
      <c r="S50" s="3">
        <v>4.8922688030930104</v>
      </c>
      <c r="T50" s="3">
        <v>13.332429094232699</v>
      </c>
      <c r="U50" s="3">
        <v>6.4356776543899503</v>
      </c>
      <c r="V50" s="3">
        <v>8.8052047786624694</v>
      </c>
      <c r="W50" s="3">
        <v>14.333214857257</v>
      </c>
      <c r="X50" s="3">
        <v>8.4104895494741392</v>
      </c>
      <c r="Y50" s="3">
        <v>3.1368544078451399</v>
      </c>
      <c r="Z50" s="3">
        <v>2.70699603456268</v>
      </c>
      <c r="AA50" s="3">
        <v>1.03533847124911</v>
      </c>
      <c r="AB50" s="3">
        <v>12.8930612430092</v>
      </c>
      <c r="AC50" s="3">
        <v>5.5849042086580898</v>
      </c>
      <c r="AD50" s="3">
        <v>13.013985592251601</v>
      </c>
      <c r="AE50" s="3">
        <v>10.834430106167099</v>
      </c>
    </row>
    <row r="51" spans="1:31" x14ac:dyDescent="0.25">
      <c r="A51" s="2">
        <v>50</v>
      </c>
      <c r="B51" s="3">
        <v>8.9966669571166502</v>
      </c>
      <c r="C51" s="3">
        <v>9.2420531062229596</v>
      </c>
      <c r="D51" s="3">
        <v>-0.60981997476540595</v>
      </c>
      <c r="E51" s="3">
        <v>0.32559087567893102</v>
      </c>
      <c r="F51" s="3">
        <v>13.6696513356351</v>
      </c>
      <c r="G51" s="3">
        <v>12.479128797922099</v>
      </c>
      <c r="H51" s="3">
        <v>15.9733299731963</v>
      </c>
      <c r="I51" s="3">
        <v>2.1901629888409899</v>
      </c>
      <c r="J51" s="3">
        <v>7.7649650404615</v>
      </c>
      <c r="K51" s="3">
        <v>8.0371117497430404</v>
      </c>
      <c r="L51" s="3">
        <v>9.8269542937724399</v>
      </c>
      <c r="M51" s="3">
        <v>17.6455534525582</v>
      </c>
      <c r="N51" s="3">
        <v>4.4554155003284404</v>
      </c>
      <c r="O51" s="3">
        <v>17.749942720783299</v>
      </c>
      <c r="P51" s="3">
        <v>6.6481893304980799</v>
      </c>
      <c r="Q51" s="3">
        <v>6.8185496709006399</v>
      </c>
      <c r="R51" s="3">
        <v>1.0963010426193101</v>
      </c>
      <c r="S51" s="3">
        <v>-1.6274933930300901</v>
      </c>
      <c r="T51" s="3">
        <v>18.279029499166299</v>
      </c>
      <c r="U51" s="3">
        <v>6.4906716318006001</v>
      </c>
      <c r="V51" s="3">
        <v>11.7718962664526</v>
      </c>
      <c r="W51" s="3">
        <v>3.6511835375349802</v>
      </c>
      <c r="X51" s="3">
        <v>8.1562529257771494</v>
      </c>
      <c r="Y51" s="3">
        <v>10.475712709584799</v>
      </c>
      <c r="Z51" s="3">
        <v>1.93552723260745</v>
      </c>
      <c r="AA51" s="3">
        <v>10.175751766046201</v>
      </c>
      <c r="AB51" s="3">
        <v>26.577176544022201</v>
      </c>
      <c r="AC51" s="3">
        <v>16.277113738740301</v>
      </c>
      <c r="AD51" s="3">
        <v>18.057815968964</v>
      </c>
      <c r="AE51" s="3">
        <v>20.866508093830301</v>
      </c>
    </row>
  </sheetData>
  <sortState xmlns:xlrd2="http://schemas.microsoft.com/office/spreadsheetml/2017/richdata2" ref="A2:AF51">
    <sortCondition descending="1" ref="AF1:AF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6C53-920B-46A3-BFAB-414E25D5084D}">
  <dimension ref="A1:AS162"/>
  <sheetViews>
    <sheetView tabSelected="1" topLeftCell="B1" zoomScale="85" zoomScaleNormal="85" workbookViewId="0">
      <selection activeCell="S31" sqref="S31"/>
    </sheetView>
  </sheetViews>
  <sheetFormatPr defaultRowHeight="15" x14ac:dyDescent="0.25"/>
  <cols>
    <col min="1" max="1" width="10.7109375" style="33" customWidth="1"/>
    <col min="3" max="3" width="10.7109375" style="33" customWidth="1"/>
    <col min="10" max="11" width="14.42578125" customWidth="1"/>
    <col min="17" max="18" width="11.85546875" customWidth="1"/>
    <col min="25" max="25" width="9.140625" customWidth="1"/>
    <col min="35" max="35" width="11" customWidth="1"/>
    <col min="36" max="36" width="10.7109375" customWidth="1"/>
    <col min="37" max="37" width="15.85546875" customWidth="1"/>
    <col min="38" max="38" width="18.42578125" customWidth="1"/>
    <col min="39" max="39" width="11.5703125" customWidth="1"/>
    <col min="40" max="42" width="18.42578125" customWidth="1"/>
    <col min="43" max="43" width="10.140625" bestFit="1" customWidth="1"/>
  </cols>
  <sheetData>
    <row r="1" spans="1:45" x14ac:dyDescent="0.25">
      <c r="A1" s="10" t="s">
        <v>26</v>
      </c>
      <c r="C1" s="10" t="s">
        <v>26</v>
      </c>
      <c r="D1" s="30" t="s">
        <v>281</v>
      </c>
    </row>
    <row r="2" spans="1:45" x14ac:dyDescent="0.25">
      <c r="A2" s="3">
        <v>1.8815293479574899</v>
      </c>
      <c r="C2" s="3">
        <v>-4.4971243309877202</v>
      </c>
      <c r="D2">
        <f>COUNTIF($C$2:$C$51,C2)</f>
        <v>1</v>
      </c>
    </row>
    <row r="3" spans="1:45" x14ac:dyDescent="0.25">
      <c r="A3" s="3">
        <v>-1.58456598838511</v>
      </c>
      <c r="C3" s="3">
        <v>-2.10173441557499</v>
      </c>
      <c r="D3">
        <f>COUNTIF($C$2:$C$51,C3)</f>
        <v>1</v>
      </c>
    </row>
    <row r="4" spans="1:45" x14ac:dyDescent="0.25">
      <c r="A4" s="3">
        <v>4.8408212777830002</v>
      </c>
      <c r="C4" s="3">
        <v>-1.58456598838511</v>
      </c>
      <c r="D4">
        <f>COUNTIF($C$2:$C$51,C4)</f>
        <v>1</v>
      </c>
      <c r="G4" s="30" t="s">
        <v>282</v>
      </c>
      <c r="AD4" s="15"/>
      <c r="AE4" s="15"/>
    </row>
    <row r="5" spans="1:45" x14ac:dyDescent="0.25">
      <c r="A5" s="3">
        <v>1.0759441127154299</v>
      </c>
      <c r="C5" s="3">
        <v>-1.4220994969735801</v>
      </c>
      <c r="D5">
        <f>COUNTIF($C$2:$C$51,C5)</f>
        <v>1</v>
      </c>
      <c r="F5" t="s">
        <v>260</v>
      </c>
      <c r="G5" s="16">
        <v>-4.4971243309877202</v>
      </c>
      <c r="H5" s="16">
        <v>-2.10173441557499</v>
      </c>
      <c r="I5" s="16">
        <v>-1.58456598838511</v>
      </c>
      <c r="J5" s="16">
        <v>-1.4220994969735801</v>
      </c>
      <c r="K5" s="17">
        <v>-1.0373922065807599</v>
      </c>
      <c r="L5" s="17">
        <v>-0.43481960947012499</v>
      </c>
      <c r="M5" s="17">
        <v>-0.350601299443347</v>
      </c>
      <c r="N5" s="17">
        <v>0.218152417981125</v>
      </c>
      <c r="O5" s="17">
        <v>0.42497325260823599</v>
      </c>
      <c r="P5" s="17">
        <v>0.89274604601281704</v>
      </c>
      <c r="R5" s="10" t="s">
        <v>26</v>
      </c>
      <c r="S5" s="3">
        <v>-4.4971243309877202</v>
      </c>
      <c r="T5" s="3">
        <v>-2.10173441557499</v>
      </c>
      <c r="U5" s="3">
        <v>-1.58456598838511</v>
      </c>
      <c r="V5" s="3">
        <v>-1.4220994969735801</v>
      </c>
      <c r="W5" s="3">
        <v>-1.0373922065807599</v>
      </c>
      <c r="X5" s="3">
        <v>-0.43481960947012499</v>
      </c>
      <c r="Y5" s="3">
        <v>-0.350601299443347</v>
      </c>
      <c r="Z5" s="3">
        <v>0.218152417981125</v>
      </c>
      <c r="AA5" s="3">
        <v>0.42497325260823599</v>
      </c>
      <c r="AB5" s="3">
        <v>0.89274604601281704</v>
      </c>
    </row>
    <row r="6" spans="1:45" x14ac:dyDescent="0.25">
      <c r="A6" s="3">
        <v>5.5878508035724703</v>
      </c>
      <c r="C6" s="3">
        <v>-1.0373922065807599</v>
      </c>
      <c r="D6">
        <f>COUNTIF($C$2:$C$51,C6)</f>
        <v>1</v>
      </c>
      <c r="F6" t="s">
        <v>261</v>
      </c>
      <c r="G6" s="11">
        <f>COUNTIF($G$5:$P$5,G5)</f>
        <v>1</v>
      </c>
      <c r="H6" s="12">
        <f>COUNTIF($G$5:$P$5,H5)</f>
        <v>1</v>
      </c>
      <c r="I6" s="12">
        <f>COUNTIF($G$5:$P$5,I5)</f>
        <v>1</v>
      </c>
      <c r="J6" s="12">
        <f>COUNTIF($G$5:$P$5,J5)</f>
        <v>1</v>
      </c>
      <c r="K6" s="12">
        <f>COUNTIF($G$5:$P$5,K5)</f>
        <v>1</v>
      </c>
      <c r="L6" s="12">
        <f>COUNTIF($G$5:$P$5,L5)</f>
        <v>1</v>
      </c>
      <c r="M6" s="12">
        <f>COUNTIF($G$5:$P$5,M5)</f>
        <v>1</v>
      </c>
      <c r="N6" s="12">
        <f>COUNTIF($G$5:$P$5,N5)</f>
        <v>1</v>
      </c>
      <c r="O6" s="12">
        <f>COUNTIF($G$5:$P$5,O5)</f>
        <v>1</v>
      </c>
      <c r="P6" s="13">
        <f>COUNTIF($G$5:$P$5,P5)</f>
        <v>1</v>
      </c>
      <c r="S6" s="3">
        <v>1.0759441127154299</v>
      </c>
      <c r="T6" s="3">
        <v>1.8815293479574899</v>
      </c>
      <c r="U6" s="3">
        <v>1.93552723260745</v>
      </c>
      <c r="V6" s="3">
        <v>2.0921430187748999</v>
      </c>
      <c r="W6" s="3">
        <v>2.14163986349035</v>
      </c>
      <c r="X6" s="3">
        <v>2.47027088664204</v>
      </c>
      <c r="Y6" s="3">
        <v>2.4851805165643399</v>
      </c>
      <c r="Z6" s="3">
        <v>2.5106690285774702</v>
      </c>
      <c r="AA6" s="3">
        <v>2.5696514877675201</v>
      </c>
      <c r="AB6" s="3">
        <v>2.70699603456268</v>
      </c>
    </row>
    <row r="7" spans="1:45" x14ac:dyDescent="0.25">
      <c r="A7" s="3">
        <v>7.3372912597702298</v>
      </c>
      <c r="C7" s="3">
        <v>-0.43481960947012499</v>
      </c>
      <c r="D7">
        <f>COUNTIF($C$2:$C$51,C7)</f>
        <v>1</v>
      </c>
      <c r="F7" t="s">
        <v>262</v>
      </c>
      <c r="G7" s="11">
        <v>0.02</v>
      </c>
      <c r="H7" s="11">
        <v>0.02</v>
      </c>
      <c r="I7" s="11">
        <v>0.02</v>
      </c>
      <c r="J7" s="11">
        <v>0.02</v>
      </c>
      <c r="K7" s="11">
        <v>0.02</v>
      </c>
      <c r="L7" s="11">
        <v>0.02</v>
      </c>
      <c r="M7" s="11">
        <v>0.02</v>
      </c>
      <c r="N7" s="11">
        <v>0.02</v>
      </c>
      <c r="O7" s="11">
        <v>0.02</v>
      </c>
      <c r="P7" s="26">
        <v>0.02</v>
      </c>
      <c r="S7" s="3">
        <v>2.73206156066753</v>
      </c>
      <c r="T7" s="3">
        <v>3.09826308335054</v>
      </c>
      <c r="U7" s="3">
        <v>3.2504601086476401</v>
      </c>
      <c r="V7" s="3">
        <v>3.2693291711777999</v>
      </c>
      <c r="W7" s="3">
        <v>3.85589001443154</v>
      </c>
      <c r="X7" s="3">
        <v>4.0020303143576097</v>
      </c>
      <c r="Y7" s="3">
        <v>4.2203609093536798</v>
      </c>
      <c r="Z7" s="3">
        <v>4.2668286385895797</v>
      </c>
      <c r="AA7" s="3">
        <v>4.3715032948813599</v>
      </c>
      <c r="AB7" s="3">
        <v>4.8408212777830002</v>
      </c>
    </row>
    <row r="8" spans="1:45" x14ac:dyDescent="0.25">
      <c r="A8" s="3">
        <v>3.85589001443154</v>
      </c>
      <c r="C8" s="3">
        <v>-0.350601299443347</v>
      </c>
      <c r="D8">
        <f>COUNTIF($C$2:$C$51,C8)</f>
        <v>1</v>
      </c>
      <c r="G8" s="21"/>
      <c r="H8" s="20"/>
      <c r="I8" s="20"/>
      <c r="J8" s="20"/>
      <c r="K8" s="20"/>
      <c r="L8" s="20"/>
      <c r="M8" s="20"/>
      <c r="N8" s="20"/>
      <c r="O8" s="20"/>
      <c r="P8" s="22"/>
      <c r="S8" s="3">
        <v>5.1133648334330299</v>
      </c>
      <c r="T8" s="3">
        <v>5.2799040743747296</v>
      </c>
      <c r="U8" s="3">
        <v>5.5068216613663896</v>
      </c>
      <c r="V8" s="3">
        <v>5.5878508035724703</v>
      </c>
      <c r="W8" s="3">
        <v>5.9373853192732202</v>
      </c>
      <c r="X8" s="3">
        <v>6.2276962455323499</v>
      </c>
      <c r="Y8" s="3">
        <v>6.4059086822772597</v>
      </c>
      <c r="Z8" s="3">
        <v>6.41594658430345</v>
      </c>
      <c r="AA8" s="3">
        <v>6.7588668107891596</v>
      </c>
      <c r="AB8" s="3">
        <v>7.2006334543509496</v>
      </c>
    </row>
    <row r="9" spans="1:45" x14ac:dyDescent="0.25">
      <c r="A9" s="3">
        <v>0.218152417981125</v>
      </c>
      <c r="C9" s="3">
        <v>0.218152417981125</v>
      </c>
      <c r="D9">
        <f>COUNTIF($C$2:$C$51,C9)</f>
        <v>1</v>
      </c>
      <c r="G9" s="17">
        <v>1.0759441127154299</v>
      </c>
      <c r="H9" s="18">
        <v>1.8815293479574899</v>
      </c>
      <c r="I9" s="18">
        <v>1.93552723260745</v>
      </c>
      <c r="J9" s="18">
        <v>2.0921430187748999</v>
      </c>
      <c r="K9" s="18">
        <v>2.14163986349035</v>
      </c>
      <c r="L9" s="18">
        <v>2.47027088664204</v>
      </c>
      <c r="M9" s="18">
        <v>2.4851805165643399</v>
      </c>
      <c r="N9" s="18">
        <v>2.5106690285774702</v>
      </c>
      <c r="O9" s="18">
        <v>2.5696514877675201</v>
      </c>
      <c r="P9" s="18">
        <v>2.70699603456268</v>
      </c>
      <c r="S9" s="3">
        <v>7.2735096847470304</v>
      </c>
      <c r="T9" s="3">
        <v>7.3372912597702298</v>
      </c>
      <c r="U9" s="3">
        <v>7.4351142476143499</v>
      </c>
      <c r="V9" s="3">
        <v>8.2969662384167506</v>
      </c>
      <c r="W9" s="3">
        <v>9.0244607574794404</v>
      </c>
      <c r="X9" s="3">
        <v>9.0402852814338992</v>
      </c>
      <c r="Y9" s="3">
        <v>9.8629248335254296</v>
      </c>
      <c r="Z9" s="3">
        <v>10.6456631074246</v>
      </c>
      <c r="AA9" s="3">
        <v>11.9958650265377</v>
      </c>
      <c r="AB9" s="3">
        <v>17.2267524446438</v>
      </c>
      <c r="AM9" s="15"/>
      <c r="AN9" s="15"/>
      <c r="AO9" s="15"/>
      <c r="AP9" s="15"/>
      <c r="AQ9" s="15"/>
      <c r="AR9" s="15"/>
      <c r="AS9" s="15"/>
    </row>
    <row r="10" spans="1:45" x14ac:dyDescent="0.25">
      <c r="A10" s="3">
        <v>4.0020303143576097</v>
      </c>
      <c r="C10" s="3">
        <v>0.42497325260823599</v>
      </c>
      <c r="D10">
        <f>COUNTIF($C$2:$C$51,C10)</f>
        <v>1</v>
      </c>
      <c r="G10" s="11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3">
        <v>1</v>
      </c>
    </row>
    <row r="11" spans="1:45" x14ac:dyDescent="0.25">
      <c r="A11" s="3">
        <v>2.73206156066753</v>
      </c>
      <c r="C11" s="3">
        <v>0.89274604601281704</v>
      </c>
      <c r="D11">
        <f>COUNTIF($C$2:$C$51,C11)</f>
        <v>1</v>
      </c>
      <c r="G11" s="11">
        <v>0.02</v>
      </c>
      <c r="H11" s="11">
        <v>0.02</v>
      </c>
      <c r="I11" s="11">
        <v>0.02</v>
      </c>
      <c r="J11" s="11">
        <v>0.02</v>
      </c>
      <c r="K11" s="11">
        <v>0.02</v>
      </c>
      <c r="L11" s="11">
        <v>0.02</v>
      </c>
      <c r="M11" s="11">
        <v>0.02</v>
      </c>
      <c r="N11" s="11">
        <v>0.02</v>
      </c>
      <c r="O11" s="11">
        <v>0.02</v>
      </c>
      <c r="P11" s="11">
        <v>0.02</v>
      </c>
    </row>
    <row r="12" spans="1:45" x14ac:dyDescent="0.25">
      <c r="A12" s="3">
        <v>6.2276962455323499</v>
      </c>
      <c r="C12" s="3">
        <v>1.0759441127154299</v>
      </c>
      <c r="D12">
        <f>COUNTIF($C$2:$C$51,C12)</f>
        <v>1</v>
      </c>
      <c r="G12" s="11"/>
      <c r="H12" s="12"/>
      <c r="I12" s="12"/>
      <c r="J12" s="12"/>
      <c r="K12" s="12"/>
      <c r="L12" s="12"/>
      <c r="M12" s="12"/>
      <c r="N12" s="12"/>
      <c r="O12" s="12"/>
      <c r="P12" s="13"/>
    </row>
    <row r="13" spans="1:45" x14ac:dyDescent="0.25">
      <c r="A13" s="3">
        <v>17.2267524446438</v>
      </c>
      <c r="C13" s="3">
        <v>1.8815293479574899</v>
      </c>
      <c r="D13">
        <f>COUNTIF($C$2:$C$51,C13)</f>
        <v>1</v>
      </c>
      <c r="G13" s="18">
        <v>2.73206156066753</v>
      </c>
      <c r="H13" s="18">
        <v>3.09826308335054</v>
      </c>
      <c r="I13" s="18">
        <v>3.2504601086476401</v>
      </c>
      <c r="J13" s="18">
        <v>3.2693291711777999</v>
      </c>
      <c r="K13" s="18">
        <v>3.85589001443154</v>
      </c>
      <c r="L13" s="18">
        <v>4.0020303143576097</v>
      </c>
      <c r="M13" s="18">
        <v>4.2203609093536798</v>
      </c>
      <c r="N13" s="18">
        <v>4.2668286385895797</v>
      </c>
      <c r="O13" s="18">
        <v>4.3715032948813599</v>
      </c>
      <c r="P13" s="19">
        <v>4.8408212777830002</v>
      </c>
    </row>
    <row r="14" spans="1:45" x14ac:dyDescent="0.25">
      <c r="A14" s="3">
        <v>2.47027088664204</v>
      </c>
      <c r="C14" s="3">
        <v>1.93552723260745</v>
      </c>
      <c r="D14">
        <f>COUNTIF($C$2:$C$51,C14)</f>
        <v>1</v>
      </c>
      <c r="G14" s="11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1</v>
      </c>
      <c r="O14" s="12">
        <v>1</v>
      </c>
      <c r="P14" s="13">
        <v>1</v>
      </c>
    </row>
    <row r="15" spans="1:45" x14ac:dyDescent="0.25">
      <c r="A15" s="3">
        <v>-2.10173441557499</v>
      </c>
      <c r="C15" s="3">
        <v>2.0921430187748999</v>
      </c>
      <c r="D15">
        <f>COUNTIF($C$2:$C$51,C15)</f>
        <v>1</v>
      </c>
      <c r="G15" s="11">
        <v>0.02</v>
      </c>
      <c r="H15" s="11">
        <v>0.02</v>
      </c>
      <c r="I15" s="11">
        <v>0.02</v>
      </c>
      <c r="J15" s="11">
        <v>0.02</v>
      </c>
      <c r="K15" s="11">
        <v>0.02</v>
      </c>
      <c r="L15" s="11">
        <v>0.02</v>
      </c>
      <c r="M15" s="11">
        <v>0.02</v>
      </c>
      <c r="N15" s="11">
        <v>0.02</v>
      </c>
      <c r="O15" s="11">
        <v>0.02</v>
      </c>
      <c r="P15" s="11">
        <v>0.02</v>
      </c>
    </row>
    <row r="16" spans="1:45" x14ac:dyDescent="0.25">
      <c r="A16" s="3">
        <v>-1.4220994969735801</v>
      </c>
      <c r="C16" s="3">
        <v>2.14163986349035</v>
      </c>
      <c r="D16">
        <f>COUNTIF($C$2:$C$51,C16)</f>
        <v>1</v>
      </c>
      <c r="G16" s="11"/>
      <c r="H16" s="12"/>
      <c r="I16" s="12"/>
      <c r="J16" s="12"/>
      <c r="K16" s="12"/>
      <c r="L16" s="12"/>
      <c r="M16" s="12"/>
      <c r="N16" s="12"/>
      <c r="O16" s="12"/>
      <c r="P16" s="13"/>
    </row>
    <row r="17" spans="1:43" ht="17.25" customHeight="1" x14ac:dyDescent="0.25">
      <c r="A17" s="3">
        <v>7.4351142476143499</v>
      </c>
      <c r="C17" s="3">
        <v>2.47027088664204</v>
      </c>
      <c r="D17">
        <f>COUNTIF($C$2:$C$51,C17)</f>
        <v>1</v>
      </c>
      <c r="G17" s="19">
        <v>5.1133648334330299</v>
      </c>
      <c r="H17" s="19">
        <v>5.2799040743747296</v>
      </c>
      <c r="I17" s="19">
        <v>5.5068216613663896</v>
      </c>
      <c r="J17" s="19">
        <v>5.5878508035724703</v>
      </c>
      <c r="K17" s="19">
        <v>5.9373853192732202</v>
      </c>
      <c r="L17" s="19">
        <v>6.2276962455323499</v>
      </c>
      <c r="M17" s="19">
        <v>6.4059086822772597</v>
      </c>
      <c r="N17" s="19">
        <v>6.41594658430345</v>
      </c>
      <c r="O17" s="19">
        <v>6.7588668107891596</v>
      </c>
      <c r="P17" s="19">
        <v>7.2006334543509496</v>
      </c>
      <c r="AG17">
        <v>-4.5</v>
      </c>
      <c r="AI17" s="29" t="s">
        <v>263</v>
      </c>
      <c r="AJ17" s="29" t="s">
        <v>264</v>
      </c>
      <c r="AK17" s="29" t="s">
        <v>265</v>
      </c>
      <c r="AL17" s="29" t="s">
        <v>266</v>
      </c>
      <c r="AM17" s="29" t="s">
        <v>267</v>
      </c>
      <c r="AN17" s="29" t="s">
        <v>268</v>
      </c>
      <c r="AO17" s="29" t="s">
        <v>269</v>
      </c>
      <c r="AP17" s="29" t="s">
        <v>270</v>
      </c>
    </row>
    <row r="18" spans="1:43" x14ac:dyDescent="0.25">
      <c r="A18" s="3">
        <v>7.2735096847470304</v>
      </c>
      <c r="C18" s="3">
        <v>2.4851805165643399</v>
      </c>
      <c r="D18">
        <f>COUNTIF($C$2:$C$51,C18)</f>
        <v>1</v>
      </c>
      <c r="G18" s="11">
        <v>1</v>
      </c>
      <c r="H18" s="12">
        <v>1</v>
      </c>
      <c r="I18" s="12">
        <v>1</v>
      </c>
      <c r="J18" s="12">
        <v>1</v>
      </c>
      <c r="K18" s="12">
        <v>1</v>
      </c>
      <c r="L18" s="12">
        <v>1</v>
      </c>
      <c r="M18" s="12">
        <v>1</v>
      </c>
      <c r="N18" s="12">
        <v>1</v>
      </c>
      <c r="O18" s="12">
        <v>1</v>
      </c>
      <c r="P18" s="13">
        <v>1</v>
      </c>
      <c r="AG18" s="15">
        <v>-1.4</v>
      </c>
      <c r="AI18">
        <v>1</v>
      </c>
      <c r="AJ18" t="s">
        <v>277</v>
      </c>
      <c r="AK18">
        <f>(AG18-AG17)/2 +AG17</f>
        <v>-2.95</v>
      </c>
      <c r="AL18">
        <v>4</v>
      </c>
      <c r="AM18">
        <f>AL18/50</f>
        <v>0.08</v>
      </c>
      <c r="AN18" s="15">
        <f>AL18/3.1</f>
        <v>1.2903225806451613</v>
      </c>
      <c r="AO18">
        <f>SUM(AL11:AL18)</f>
        <v>4</v>
      </c>
      <c r="AP18">
        <f>AO18/50</f>
        <v>0.08</v>
      </c>
    </row>
    <row r="19" spans="1:43" x14ac:dyDescent="0.25">
      <c r="A19" s="3">
        <v>9.0244607574794404</v>
      </c>
      <c r="C19" s="3">
        <v>2.5106690285774702</v>
      </c>
      <c r="D19">
        <f>COUNTIF($C$2:$C$51,C19)</f>
        <v>1</v>
      </c>
      <c r="G19" s="11">
        <v>0.02</v>
      </c>
      <c r="H19" s="11">
        <v>0.02</v>
      </c>
      <c r="I19" s="11">
        <v>0.02</v>
      </c>
      <c r="J19" s="11">
        <v>0.02</v>
      </c>
      <c r="K19" s="11">
        <v>0.02</v>
      </c>
      <c r="L19" s="11">
        <v>0.02</v>
      </c>
      <c r="M19" s="11">
        <v>0.02</v>
      </c>
      <c r="N19" s="11">
        <v>0.02</v>
      </c>
      <c r="O19" s="11">
        <v>0.02</v>
      </c>
      <c r="P19" s="11">
        <v>0.02</v>
      </c>
      <c r="AG19" s="15">
        <v>1.7</v>
      </c>
      <c r="AI19">
        <v>2</v>
      </c>
      <c r="AJ19" s="15" t="s">
        <v>271</v>
      </c>
      <c r="AK19">
        <f>(AG19-AG18)/2 +AG18</f>
        <v>0.14999999999999991</v>
      </c>
      <c r="AL19">
        <v>7</v>
      </c>
      <c r="AM19">
        <f>AL19/50</f>
        <v>0.14000000000000001</v>
      </c>
      <c r="AN19" s="15">
        <f t="shared" ref="AN19:AN24" si="0">AL19/3.1</f>
        <v>2.258064516129032</v>
      </c>
      <c r="AO19">
        <f t="shared" ref="AO19:AO24" si="1">SUM(AL12:AL19)</f>
        <v>11</v>
      </c>
      <c r="AP19">
        <f>AO19/50</f>
        <v>0.22</v>
      </c>
    </row>
    <row r="20" spans="1:43" x14ac:dyDescent="0.25">
      <c r="A20" s="3">
        <v>9.8629248335254296</v>
      </c>
      <c r="C20" s="3">
        <v>2.5696514877675201</v>
      </c>
      <c r="D20">
        <f>COUNTIF($C$2:$C$51,C20)</f>
        <v>1</v>
      </c>
      <c r="G20" s="11"/>
      <c r="H20" s="12"/>
      <c r="I20" s="12"/>
      <c r="J20" s="12"/>
      <c r="K20" s="12"/>
      <c r="L20" s="12"/>
      <c r="M20" s="12"/>
      <c r="N20" s="12"/>
      <c r="O20" s="12"/>
      <c r="P20" s="13"/>
      <c r="AG20" s="15">
        <v>4.8</v>
      </c>
      <c r="AI20">
        <v>3</v>
      </c>
      <c r="AJ20" s="15" t="s">
        <v>274</v>
      </c>
      <c r="AK20">
        <f>(AG20-AG19)/2 +AG19</f>
        <v>3.25</v>
      </c>
      <c r="AL20">
        <v>18</v>
      </c>
      <c r="AM20">
        <f>AL20/50</f>
        <v>0.36</v>
      </c>
      <c r="AN20" s="15">
        <f t="shared" si="0"/>
        <v>5.806451612903226</v>
      </c>
      <c r="AO20">
        <f t="shared" si="1"/>
        <v>29</v>
      </c>
      <c r="AP20">
        <f>AO20/50</f>
        <v>0.57999999999999996</v>
      </c>
    </row>
    <row r="21" spans="1:43" x14ac:dyDescent="0.25">
      <c r="A21" s="3">
        <v>7.2006334543509496</v>
      </c>
      <c r="C21" s="3">
        <v>2.70699603456268</v>
      </c>
      <c r="D21">
        <f>COUNTIF($C$2:$C$51,C21)</f>
        <v>1</v>
      </c>
      <c r="G21" s="27">
        <v>7.2735096847470304</v>
      </c>
      <c r="H21" s="23">
        <v>7.3372912597702298</v>
      </c>
      <c r="I21" s="23">
        <v>7.4351142476143499</v>
      </c>
      <c r="J21" s="24">
        <v>8.2969662384167506</v>
      </c>
      <c r="K21" s="24">
        <v>9.0244607574794404</v>
      </c>
      <c r="L21" s="24">
        <v>9.0402852814338992</v>
      </c>
      <c r="M21" s="24">
        <v>9.8629248335254296</v>
      </c>
      <c r="N21" s="24">
        <v>10.6456631074246</v>
      </c>
      <c r="O21" s="25">
        <v>11.9958650265377</v>
      </c>
      <c r="P21" s="28">
        <v>17.2267524446438</v>
      </c>
      <c r="AG21" s="15">
        <v>7.9</v>
      </c>
      <c r="AI21">
        <v>4</v>
      </c>
      <c r="AJ21" s="15" t="s">
        <v>273</v>
      </c>
      <c r="AK21">
        <f>(AG21-AG20)/2 +AG20</f>
        <v>6.35</v>
      </c>
      <c r="AL21">
        <v>14</v>
      </c>
      <c r="AM21">
        <f>AL21/50</f>
        <v>0.28000000000000003</v>
      </c>
      <c r="AN21" s="15">
        <f t="shared" si="0"/>
        <v>4.5161290322580641</v>
      </c>
      <c r="AO21">
        <f t="shared" si="1"/>
        <v>43</v>
      </c>
      <c r="AP21">
        <f>AO21/50</f>
        <v>0.86</v>
      </c>
    </row>
    <row r="22" spans="1:43" x14ac:dyDescent="0.25">
      <c r="A22" s="3">
        <v>-4.4971243309877202</v>
      </c>
      <c r="C22" s="3">
        <v>2.73206156066753</v>
      </c>
      <c r="D22">
        <f>COUNTIF($C$2:$C$51,C22)</f>
        <v>1</v>
      </c>
      <c r="G22" s="11">
        <v>1</v>
      </c>
      <c r="H22" s="12">
        <v>1</v>
      </c>
      <c r="I22" s="12">
        <v>1</v>
      </c>
      <c r="J22" s="12">
        <v>1</v>
      </c>
      <c r="K22" s="12">
        <v>1</v>
      </c>
      <c r="L22" s="12">
        <v>1</v>
      </c>
      <c r="M22" s="12">
        <v>1</v>
      </c>
      <c r="N22" s="12">
        <v>1</v>
      </c>
      <c r="O22" s="12">
        <v>1</v>
      </c>
      <c r="P22" s="13">
        <v>1</v>
      </c>
      <c r="AG22" s="15">
        <v>11</v>
      </c>
      <c r="AI22">
        <v>5</v>
      </c>
      <c r="AJ22" s="15" t="s">
        <v>272</v>
      </c>
      <c r="AK22">
        <f>(AG22-AG21)/2 +AG21</f>
        <v>9.4499999999999993</v>
      </c>
      <c r="AL22">
        <v>5</v>
      </c>
      <c r="AM22">
        <f>AL22/50</f>
        <v>0.1</v>
      </c>
      <c r="AN22" s="15">
        <f t="shared" si="0"/>
        <v>1.6129032258064515</v>
      </c>
      <c r="AO22">
        <f t="shared" si="1"/>
        <v>48</v>
      </c>
      <c r="AP22">
        <f>AO22/50</f>
        <v>0.96</v>
      </c>
    </row>
    <row r="23" spans="1:43" x14ac:dyDescent="0.25">
      <c r="A23" s="3">
        <v>2.5106690285774702</v>
      </c>
      <c r="C23" s="3">
        <v>3.09826308335054</v>
      </c>
      <c r="D23">
        <f>COUNTIF($C$2:$C$51,C23)</f>
        <v>1</v>
      </c>
      <c r="G23" s="14">
        <v>0.02</v>
      </c>
      <c r="H23" s="14">
        <v>0.02</v>
      </c>
      <c r="I23" s="14">
        <v>0.02</v>
      </c>
      <c r="J23" s="14">
        <v>0.02</v>
      </c>
      <c r="K23" s="14">
        <v>0.02</v>
      </c>
      <c r="L23" s="14">
        <v>0.02</v>
      </c>
      <c r="M23" s="14">
        <v>0.02</v>
      </c>
      <c r="N23" s="14">
        <v>0.02</v>
      </c>
      <c r="O23" s="14">
        <v>0.02</v>
      </c>
      <c r="P23" s="14">
        <v>0.02</v>
      </c>
      <c r="AG23" s="15">
        <v>14.1</v>
      </c>
      <c r="AI23">
        <v>6</v>
      </c>
      <c r="AJ23" s="15" t="s">
        <v>275</v>
      </c>
      <c r="AK23">
        <f>(AG23-AG22)/2 +AG22</f>
        <v>12.55</v>
      </c>
      <c r="AL23">
        <v>1</v>
      </c>
      <c r="AM23">
        <f>AL23/50</f>
        <v>0.02</v>
      </c>
      <c r="AN23" s="15">
        <f t="shared" si="0"/>
        <v>0.32258064516129031</v>
      </c>
      <c r="AO23">
        <f t="shared" si="1"/>
        <v>49</v>
      </c>
      <c r="AP23">
        <f>AO23/50</f>
        <v>0.98</v>
      </c>
    </row>
    <row r="24" spans="1:43" x14ac:dyDescent="0.25">
      <c r="A24" s="3">
        <v>3.2693291711777999</v>
      </c>
      <c r="C24" s="3">
        <v>3.2504601086476401</v>
      </c>
      <c r="D24">
        <f>COUNTIF($C$2:$C$51,C24)</f>
        <v>1</v>
      </c>
      <c r="AG24" s="15">
        <v>17.23</v>
      </c>
      <c r="AI24">
        <v>7</v>
      </c>
      <c r="AJ24" s="15" t="s">
        <v>276</v>
      </c>
      <c r="AK24">
        <f>(AG24-AG23)/2 +AG23</f>
        <v>15.664999999999999</v>
      </c>
      <c r="AL24">
        <v>1</v>
      </c>
      <c r="AM24">
        <f>AL24/50</f>
        <v>0.02</v>
      </c>
      <c r="AN24" s="15">
        <f t="shared" si="0"/>
        <v>0.32258064516129031</v>
      </c>
      <c r="AO24">
        <f>SUM(AL17:AL24)</f>
        <v>50</v>
      </c>
      <c r="AP24">
        <f>AO24/50</f>
        <v>1</v>
      </c>
    </row>
    <row r="25" spans="1:43" x14ac:dyDescent="0.25">
      <c r="A25" s="3">
        <v>5.9373853192732202</v>
      </c>
      <c r="C25" s="3">
        <v>3.2693291711777999</v>
      </c>
      <c r="D25">
        <f>COUNTIF($C$2:$C$51,C25)</f>
        <v>1</v>
      </c>
    </row>
    <row r="26" spans="1:43" x14ac:dyDescent="0.25">
      <c r="A26" s="3">
        <v>0.42497325260823599</v>
      </c>
      <c r="C26" s="3">
        <v>3.85589001443154</v>
      </c>
      <c r="D26">
        <f>COUNTIF($C$2:$C$51,C26)</f>
        <v>1</v>
      </c>
      <c r="Q26" s="34" t="s">
        <v>283</v>
      </c>
      <c r="R26" s="34" t="s">
        <v>289</v>
      </c>
      <c r="S26" s="34" t="s">
        <v>290</v>
      </c>
    </row>
    <row r="27" spans="1:43" x14ac:dyDescent="0.25">
      <c r="A27" s="3">
        <v>4.3715032948813599</v>
      </c>
      <c r="C27" s="3">
        <v>4.0020303143576097</v>
      </c>
      <c r="D27">
        <f>COUNTIF($C$2:$C$51,C27)</f>
        <v>1</v>
      </c>
      <c r="Q27" s="34" t="s">
        <v>284</v>
      </c>
      <c r="R27" s="3">
        <f>_xlfn.VAR.S(A2:A51)</f>
        <v>15.812569033769927</v>
      </c>
      <c r="S27" s="35">
        <v>14.79</v>
      </c>
    </row>
    <row r="28" spans="1:43" x14ac:dyDescent="0.25">
      <c r="A28" s="3">
        <v>5.5068216613663896</v>
      </c>
      <c r="C28" s="3">
        <v>4.2203609093536798</v>
      </c>
      <c r="D28">
        <f>COUNTIF($C$2:$C$51,C28)</f>
        <v>1</v>
      </c>
      <c r="Q28" s="34" t="s">
        <v>285</v>
      </c>
      <c r="R28" s="3">
        <f>AVERAGE(A2:A51)</f>
        <v>4.1691569124590551</v>
      </c>
      <c r="S28" s="3">
        <f>(1/50)*(-2.95*4+0.15*7+3.25*18+6.35*14+9.45*5+12.55+15.665)</f>
        <v>4.2422999999999993</v>
      </c>
      <c r="W28" s="20"/>
    </row>
    <row r="29" spans="1:43" x14ac:dyDescent="0.25">
      <c r="A29" s="3">
        <v>2.0921430187748999</v>
      </c>
      <c r="C29" s="3">
        <v>4.2668286385895797</v>
      </c>
      <c r="D29">
        <f>COUNTIF($C$2:$C$51,C29)</f>
        <v>1</v>
      </c>
      <c r="Q29" s="34" t="s">
        <v>286</v>
      </c>
      <c r="R29" s="3">
        <f>MAX(A2:A51)-MIN(A2:A51)</f>
        <v>21.723876775631521</v>
      </c>
      <c r="S29" s="3">
        <f>R29/7</f>
        <v>3.1034109679473603</v>
      </c>
    </row>
    <row r="30" spans="1:43" ht="15.75" customHeight="1" x14ac:dyDescent="0.25">
      <c r="A30" s="3">
        <v>9.0402852814338992</v>
      </c>
      <c r="C30" s="3">
        <v>4.3715032948813599</v>
      </c>
      <c r="D30">
        <f>COUNTIF($C$2:$C$51,C30)</f>
        <v>1</v>
      </c>
      <c r="Q30" s="34" t="s">
        <v>287</v>
      </c>
      <c r="R30" s="36" t="s">
        <v>291</v>
      </c>
      <c r="S30" s="36">
        <f>1.7+((18-7)/(2*18-7-14))*3.1</f>
        <v>3.9733333333333336</v>
      </c>
      <c r="AQ30" s="15"/>
    </row>
    <row r="31" spans="1:43" x14ac:dyDescent="0.25">
      <c r="A31" s="3">
        <v>-0.350601299443347</v>
      </c>
      <c r="C31" s="3">
        <v>4.8408212777830002</v>
      </c>
      <c r="D31">
        <f>COUNTIF($C$2:$C$51,C31)</f>
        <v>1</v>
      </c>
      <c r="Q31" s="34" t="s">
        <v>288</v>
      </c>
      <c r="R31" s="3">
        <f>(C26+C27)/2</f>
        <v>3.9289601643945748</v>
      </c>
      <c r="S31" s="3">
        <f>1.7+((25-7-4)/18)*3.1</f>
        <v>4.1111111111111116</v>
      </c>
      <c r="AQ31" s="15"/>
    </row>
    <row r="32" spans="1:43" x14ac:dyDescent="0.25">
      <c r="A32" s="3">
        <v>2.14163986349035</v>
      </c>
      <c r="C32" s="3">
        <v>5.1133648334330299</v>
      </c>
      <c r="D32">
        <f>COUNTIF($C$2:$C$51,C32)</f>
        <v>1</v>
      </c>
      <c r="AQ32" s="15"/>
    </row>
    <row r="33" spans="1:43" x14ac:dyDescent="0.25">
      <c r="A33" s="3">
        <v>6.7588668107891596</v>
      </c>
      <c r="C33" s="3">
        <v>5.2799040743747296</v>
      </c>
      <c r="D33">
        <f>COUNTIF($C$2:$C$51,C33)</f>
        <v>1</v>
      </c>
      <c r="AQ33" s="15"/>
    </row>
    <row r="34" spans="1:43" x14ac:dyDescent="0.25">
      <c r="A34" s="3">
        <v>-0.43481960947012499</v>
      </c>
      <c r="C34" s="3">
        <v>5.5068216613663896</v>
      </c>
      <c r="D34">
        <f>COUNTIF($C$2:$C$51,C34)</f>
        <v>1</v>
      </c>
      <c r="AQ34" s="15"/>
    </row>
    <row r="35" spans="1:43" x14ac:dyDescent="0.25">
      <c r="A35" s="3">
        <v>8.2969662384167506</v>
      </c>
      <c r="C35" s="3">
        <v>5.5878508035724703</v>
      </c>
      <c r="D35">
        <f>COUNTIF($C$2:$C$51,C35)</f>
        <v>1</v>
      </c>
      <c r="AQ35" s="15"/>
    </row>
    <row r="36" spans="1:43" x14ac:dyDescent="0.25">
      <c r="A36" s="3">
        <v>11.9958650265377</v>
      </c>
      <c r="C36" s="3">
        <v>5.9373853192732202</v>
      </c>
      <c r="D36">
        <f>COUNTIF($C$2:$C$51,C36)</f>
        <v>1</v>
      </c>
      <c r="AQ36" s="15"/>
    </row>
    <row r="37" spans="1:43" x14ac:dyDescent="0.25">
      <c r="A37" s="3">
        <v>4.2668286385895797</v>
      </c>
      <c r="C37" s="3">
        <v>6.2276962455323499</v>
      </c>
      <c r="D37">
        <f>COUNTIF($C$2:$C$51,C37)</f>
        <v>1</v>
      </c>
    </row>
    <row r="38" spans="1:43" x14ac:dyDescent="0.25">
      <c r="A38" s="3">
        <v>0.89274604601281704</v>
      </c>
      <c r="C38" s="3">
        <v>6.4059086822772597</v>
      </c>
      <c r="D38">
        <f>COUNTIF($C$2:$C$51,C38)</f>
        <v>1</v>
      </c>
    </row>
    <row r="39" spans="1:43" x14ac:dyDescent="0.25">
      <c r="A39" s="3">
        <v>-1.0373922065807599</v>
      </c>
      <c r="C39" s="3">
        <v>6.41594658430345</v>
      </c>
      <c r="D39">
        <f>COUNTIF($C$2:$C$51,C39)</f>
        <v>1</v>
      </c>
    </row>
    <row r="40" spans="1:43" x14ac:dyDescent="0.25">
      <c r="A40" s="3">
        <v>5.1133648334330299</v>
      </c>
      <c r="C40" s="3">
        <v>6.7588668107891596</v>
      </c>
      <c r="D40">
        <f>COUNTIF($C$2:$C$51,C40)</f>
        <v>1</v>
      </c>
    </row>
    <row r="41" spans="1:43" x14ac:dyDescent="0.25">
      <c r="A41" s="3">
        <v>3.2504601086476401</v>
      </c>
      <c r="C41" s="3">
        <v>7.2006334543509496</v>
      </c>
      <c r="D41">
        <f>COUNTIF($C$2:$C$51,C41)</f>
        <v>1</v>
      </c>
    </row>
    <row r="42" spans="1:43" x14ac:dyDescent="0.25">
      <c r="A42" s="3">
        <v>6.41594658430345</v>
      </c>
      <c r="C42" s="3">
        <v>7.2735096847470304</v>
      </c>
      <c r="D42">
        <f>COUNTIF($C$2:$C$51,C42)</f>
        <v>1</v>
      </c>
    </row>
    <row r="43" spans="1:43" x14ac:dyDescent="0.25">
      <c r="A43" s="3">
        <v>6.4059086822772597</v>
      </c>
      <c r="C43" s="3">
        <v>7.3372912597702298</v>
      </c>
      <c r="D43">
        <f>COUNTIF($C$2:$C$51,C43)</f>
        <v>1</v>
      </c>
    </row>
    <row r="44" spans="1:43" x14ac:dyDescent="0.25">
      <c r="A44" s="3">
        <v>10.6456631074246</v>
      </c>
      <c r="C44" s="3">
        <v>7.4351142476143499</v>
      </c>
      <c r="D44">
        <f>COUNTIF($C$2:$C$51,C44)</f>
        <v>1</v>
      </c>
    </row>
    <row r="45" spans="1:43" x14ac:dyDescent="0.25">
      <c r="A45" s="3">
        <v>4.2203609093536798</v>
      </c>
      <c r="C45" s="3">
        <v>8.2969662384167506</v>
      </c>
      <c r="D45">
        <f>COUNTIF($C$2:$C$51,C45)</f>
        <v>1</v>
      </c>
    </row>
    <row r="46" spans="1:43" x14ac:dyDescent="0.25">
      <c r="A46" s="3">
        <v>2.5696514877675201</v>
      </c>
      <c r="C46" s="3">
        <v>9.0244607574794404</v>
      </c>
      <c r="D46">
        <f>COUNTIF($C$2:$C$51,C46)</f>
        <v>1</v>
      </c>
    </row>
    <row r="47" spans="1:43" x14ac:dyDescent="0.25">
      <c r="A47" s="3">
        <v>2.4851805165643399</v>
      </c>
      <c r="C47" s="3">
        <v>9.0402852814338992</v>
      </c>
      <c r="D47">
        <f>COUNTIF($C$2:$C$51,C47)</f>
        <v>1</v>
      </c>
    </row>
    <row r="48" spans="1:43" x14ac:dyDescent="0.25">
      <c r="A48" s="3">
        <v>5.2799040743747296</v>
      </c>
      <c r="C48" s="3">
        <v>9.8629248335254296</v>
      </c>
      <c r="D48">
        <f>COUNTIF($C$2:$C$51,C48)</f>
        <v>1</v>
      </c>
    </row>
    <row r="49" spans="1:36" x14ac:dyDescent="0.25">
      <c r="A49" s="3">
        <v>3.09826308335054</v>
      </c>
      <c r="C49" s="3">
        <v>10.6456631074246</v>
      </c>
      <c r="D49">
        <f>COUNTIF($C$2:$C$51,C49)</f>
        <v>1</v>
      </c>
    </row>
    <row r="50" spans="1:36" x14ac:dyDescent="0.25">
      <c r="A50" s="3">
        <v>2.70699603456268</v>
      </c>
      <c r="C50" s="3">
        <v>11.9958650265377</v>
      </c>
      <c r="D50">
        <f>COUNTIF($C$2:$C$51,C50)</f>
        <v>1</v>
      </c>
    </row>
    <row r="51" spans="1:36" x14ac:dyDescent="0.25">
      <c r="A51" s="32">
        <v>1.93552723260745</v>
      </c>
      <c r="C51" s="32">
        <v>17.2267524446438</v>
      </c>
      <c r="D51">
        <f>COUNTIF($C$2:$C$51,C51)</f>
        <v>1</v>
      </c>
    </row>
    <row r="56" spans="1:36" x14ac:dyDescent="0.25">
      <c r="AI56">
        <v>-4.5</v>
      </c>
      <c r="AJ56">
        <v>0</v>
      </c>
    </row>
    <row r="57" spans="1:36" x14ac:dyDescent="0.25">
      <c r="AI57">
        <v>-2.95</v>
      </c>
      <c r="AJ57">
        <v>0.08</v>
      </c>
    </row>
    <row r="58" spans="1:36" x14ac:dyDescent="0.25">
      <c r="AI58">
        <v>0.14999999999999991</v>
      </c>
      <c r="AJ58">
        <v>0.22</v>
      </c>
    </row>
    <row r="59" spans="1:36" x14ac:dyDescent="0.25">
      <c r="AI59">
        <v>3.25</v>
      </c>
      <c r="AJ59">
        <v>0.57999999999999996</v>
      </c>
    </row>
    <row r="60" spans="1:36" x14ac:dyDescent="0.25">
      <c r="AI60">
        <v>6.35</v>
      </c>
      <c r="AJ60">
        <v>0.86</v>
      </c>
    </row>
    <row r="61" spans="1:36" x14ac:dyDescent="0.25">
      <c r="AI61">
        <v>9.4499999999999993</v>
      </c>
      <c r="AJ61">
        <v>0.96</v>
      </c>
    </row>
    <row r="62" spans="1:36" x14ac:dyDescent="0.25">
      <c r="AI62">
        <v>12.55</v>
      </c>
      <c r="AJ62">
        <v>0.98</v>
      </c>
    </row>
    <row r="63" spans="1:36" x14ac:dyDescent="0.25">
      <c r="AI63">
        <v>15.664999999999999</v>
      </c>
      <c r="AJ63">
        <v>1</v>
      </c>
    </row>
    <row r="69" spans="11:42" x14ac:dyDescent="0.25">
      <c r="AP69" s="15">
        <f>AK20-AG19</f>
        <v>1.55</v>
      </c>
    </row>
    <row r="73" spans="11:42" ht="14.25" customHeight="1" x14ac:dyDescent="0.25"/>
    <row r="74" spans="11:42" ht="16.5" customHeight="1" x14ac:dyDescent="0.25">
      <c r="K74" s="10" t="s">
        <v>26</v>
      </c>
      <c r="L74" s="3">
        <v>1.8815293479574899</v>
      </c>
      <c r="M74" s="3">
        <v>-1.58456598838511</v>
      </c>
      <c r="N74" s="3">
        <v>4.8408212777830002</v>
      </c>
      <c r="O74" s="3">
        <v>1.0759441127154299</v>
      </c>
      <c r="P74" s="3">
        <v>5.5878508035724703</v>
      </c>
      <c r="Q74" s="3">
        <v>7.3372912597702298</v>
      </c>
      <c r="R74" s="3">
        <v>3.85589001443154</v>
      </c>
      <c r="S74" s="3">
        <v>0.218152417981125</v>
      </c>
      <c r="T74" s="3">
        <v>4.0020303143576097</v>
      </c>
      <c r="U74" s="3">
        <v>2.73206156066753</v>
      </c>
    </row>
    <row r="75" spans="11:42" ht="17.25" customHeight="1" x14ac:dyDescent="0.25">
      <c r="L75" s="3">
        <v>6.2276962455323499</v>
      </c>
      <c r="M75" s="3">
        <v>17.2267524446438</v>
      </c>
      <c r="N75" s="3">
        <v>2.47027088664204</v>
      </c>
      <c r="O75" s="3">
        <v>-2.10173441557499</v>
      </c>
      <c r="P75" s="3">
        <v>-1.4220994969735801</v>
      </c>
      <c r="Q75" s="3">
        <v>7.4351142476143499</v>
      </c>
      <c r="R75" s="3">
        <v>7.2735096847470304</v>
      </c>
      <c r="S75" s="3">
        <v>9.0244607574794404</v>
      </c>
      <c r="T75" s="3">
        <v>9.8629248335254296</v>
      </c>
      <c r="U75" s="3">
        <v>7.2006334543509496</v>
      </c>
    </row>
    <row r="76" spans="11:42" x14ac:dyDescent="0.25">
      <c r="L76" s="3">
        <v>-4.4971243309877202</v>
      </c>
      <c r="M76" s="3">
        <v>2.5106690285774702</v>
      </c>
      <c r="N76" s="3">
        <v>3.2693291711777999</v>
      </c>
      <c r="O76" s="3">
        <v>5.9373853192732202</v>
      </c>
      <c r="P76" s="3">
        <v>0.42497325260823599</v>
      </c>
      <c r="Q76" s="3">
        <v>4.3715032948813599</v>
      </c>
      <c r="R76" s="3">
        <v>5.5068216613663896</v>
      </c>
      <c r="S76" s="3">
        <v>2.0921430187748999</v>
      </c>
      <c r="T76" s="3">
        <v>9.0402852814338992</v>
      </c>
      <c r="U76" s="3">
        <v>-0.350601299443347</v>
      </c>
    </row>
    <row r="77" spans="11:42" x14ac:dyDescent="0.25">
      <c r="L77" s="3">
        <v>2.14163986349035</v>
      </c>
      <c r="M77" s="3">
        <v>6.7588668107891596</v>
      </c>
      <c r="N77" s="3">
        <v>-0.43481960947012499</v>
      </c>
      <c r="O77" s="3">
        <v>8.2969662384167506</v>
      </c>
      <c r="P77" s="3">
        <v>11.9958650265377</v>
      </c>
      <c r="Q77" s="3">
        <v>4.2668286385895797</v>
      </c>
      <c r="R77" s="3">
        <v>0.89274604601281704</v>
      </c>
      <c r="S77" s="3">
        <v>-1.0373922065807599</v>
      </c>
      <c r="T77" s="3">
        <v>5.1133648334330299</v>
      </c>
      <c r="U77" s="3">
        <v>3.2504601086476401</v>
      </c>
    </row>
    <row r="78" spans="11:42" x14ac:dyDescent="0.25">
      <c r="L78" s="3">
        <v>6.41594658430345</v>
      </c>
      <c r="M78" s="3">
        <v>6.4059086822772597</v>
      </c>
      <c r="N78" s="3">
        <v>10.6456631074246</v>
      </c>
      <c r="O78" s="3">
        <v>4.2203609093536798</v>
      </c>
      <c r="P78" s="3">
        <v>2.5696514877675201</v>
      </c>
      <c r="Q78" s="3">
        <v>2.4851805165643399</v>
      </c>
      <c r="R78" s="3">
        <v>5.2799040743747296</v>
      </c>
      <c r="S78" s="3">
        <v>3.09826308335054</v>
      </c>
      <c r="T78" s="3">
        <v>2.70699603456268</v>
      </c>
      <c r="U78" s="3">
        <v>1.93552723260745</v>
      </c>
    </row>
    <row r="80" spans="11:42" x14ac:dyDescent="0.25">
      <c r="AA80" s="3">
        <v>1.8815293479574899</v>
      </c>
    </row>
    <row r="81" spans="27:27" x14ac:dyDescent="0.25">
      <c r="AA81" s="3">
        <v>-1.58456598838511</v>
      </c>
    </row>
    <row r="82" spans="27:27" x14ac:dyDescent="0.25">
      <c r="AA82" s="3">
        <v>4.8408212777830002</v>
      </c>
    </row>
    <row r="83" spans="27:27" x14ac:dyDescent="0.25">
      <c r="AA83" s="3">
        <v>1.0759441127154299</v>
      </c>
    </row>
    <row r="84" spans="27:27" x14ac:dyDescent="0.25">
      <c r="AA84" s="3">
        <v>5.5878508035724703</v>
      </c>
    </row>
    <row r="85" spans="27:27" x14ac:dyDescent="0.25">
      <c r="AA85" s="3">
        <v>7.3372912597702298</v>
      </c>
    </row>
    <row r="86" spans="27:27" x14ac:dyDescent="0.25">
      <c r="AA86" s="3">
        <v>3.85589001443154</v>
      </c>
    </row>
    <row r="87" spans="27:27" x14ac:dyDescent="0.25">
      <c r="AA87" s="3">
        <v>0.218152417981125</v>
      </c>
    </row>
    <row r="88" spans="27:27" x14ac:dyDescent="0.25">
      <c r="AA88" s="3">
        <v>4.0020303143576097</v>
      </c>
    </row>
    <row r="89" spans="27:27" x14ac:dyDescent="0.25">
      <c r="AA89" s="3">
        <v>2.73206156066753</v>
      </c>
    </row>
    <row r="90" spans="27:27" x14ac:dyDescent="0.25">
      <c r="AA90" s="3">
        <v>6.2276962455323499</v>
      </c>
    </row>
    <row r="91" spans="27:27" x14ac:dyDescent="0.25">
      <c r="AA91" s="3">
        <v>17.2267524446438</v>
      </c>
    </row>
    <row r="92" spans="27:27" x14ac:dyDescent="0.25">
      <c r="AA92" s="3">
        <v>2.47027088664204</v>
      </c>
    </row>
    <row r="93" spans="27:27" x14ac:dyDescent="0.25">
      <c r="AA93" s="3">
        <v>-2.10173441557499</v>
      </c>
    </row>
    <row r="94" spans="27:27" x14ac:dyDescent="0.25">
      <c r="AA94" s="3">
        <v>-1.4220994969735801</v>
      </c>
    </row>
    <row r="95" spans="27:27" x14ac:dyDescent="0.25">
      <c r="AA95" s="3">
        <v>7.4351142476143499</v>
      </c>
    </row>
    <row r="96" spans="27:27" x14ac:dyDescent="0.25">
      <c r="AA96" s="3">
        <v>7.2735096847470304</v>
      </c>
    </row>
    <row r="97" spans="27:41" x14ac:dyDescent="0.25">
      <c r="AA97" s="3">
        <v>9.0244607574794404</v>
      </c>
    </row>
    <row r="98" spans="27:41" x14ac:dyDescent="0.25">
      <c r="AA98" s="3">
        <v>9.8629248335254296</v>
      </c>
    </row>
    <row r="99" spans="27:41" x14ac:dyDescent="0.25">
      <c r="AA99" s="3">
        <v>7.2006334543509496</v>
      </c>
    </row>
    <row r="100" spans="27:41" x14ac:dyDescent="0.25">
      <c r="AA100" s="3">
        <v>-4.4971243309877202</v>
      </c>
    </row>
    <row r="101" spans="27:41" x14ac:dyDescent="0.25">
      <c r="AA101" s="3">
        <v>2.5106690285774702</v>
      </c>
    </row>
    <row r="102" spans="27:41" x14ac:dyDescent="0.25">
      <c r="AA102" s="3">
        <v>3.2693291711777999</v>
      </c>
    </row>
    <row r="103" spans="27:41" x14ac:dyDescent="0.25">
      <c r="AA103" s="3">
        <v>5.9373853192732202</v>
      </c>
    </row>
    <row r="104" spans="27:41" x14ac:dyDescent="0.25">
      <c r="AA104" s="3">
        <v>0.42497325260823599</v>
      </c>
    </row>
    <row r="105" spans="27:41" x14ac:dyDescent="0.25">
      <c r="AA105" s="3">
        <v>4.3715032948813599</v>
      </c>
    </row>
    <row r="106" spans="27:41" x14ac:dyDescent="0.25">
      <c r="AA106" s="3">
        <v>5.5068216613663896</v>
      </c>
    </row>
    <row r="107" spans="27:41" x14ac:dyDescent="0.25">
      <c r="AA107" s="3">
        <v>2.0921430187748999</v>
      </c>
    </row>
    <row r="108" spans="27:41" x14ac:dyDescent="0.25">
      <c r="AA108" s="3">
        <v>9.0402852814338992</v>
      </c>
    </row>
    <row r="109" spans="27:41" x14ac:dyDescent="0.25">
      <c r="AA109" s="3">
        <v>-0.350601299443347</v>
      </c>
    </row>
    <row r="110" spans="27:41" x14ac:dyDescent="0.25">
      <c r="AA110" s="3">
        <v>2.14163986349035</v>
      </c>
    </row>
    <row r="111" spans="27:41" x14ac:dyDescent="0.25">
      <c r="AA111" s="3">
        <v>6.7588668107891596</v>
      </c>
    </row>
    <row r="112" spans="27:41" x14ac:dyDescent="0.25">
      <c r="AA112" s="3">
        <v>-0.43481960947012499</v>
      </c>
      <c r="AK112" s="10" t="s">
        <v>26</v>
      </c>
      <c r="AL112" s="30" t="s">
        <v>278</v>
      </c>
      <c r="AN112" s="30" t="s">
        <v>279</v>
      </c>
      <c r="AO112" s="30" t="s">
        <v>280</v>
      </c>
    </row>
    <row r="113" spans="27:41" x14ac:dyDescent="0.25">
      <c r="AA113" s="3">
        <v>8.2969662384167506</v>
      </c>
      <c r="AK113" s="3">
        <v>1.8815293479574899</v>
      </c>
      <c r="AL113">
        <f>_xlfn.VAR.S(AK113:AK162)</f>
        <v>15.812569033769927</v>
      </c>
      <c r="AM113">
        <f>_xlfn.VAR.P(AK113:AK162)</f>
        <v>15.496317653094529</v>
      </c>
      <c r="AN113" s="15">
        <f>AVERAGE(AK113:AK162)</f>
        <v>4.1691569124590551</v>
      </c>
      <c r="AO113" s="31" t="e">
        <f>MEDIAN(#REF!)</f>
        <v>#REF!</v>
      </c>
    </row>
    <row r="114" spans="27:41" x14ac:dyDescent="0.25">
      <c r="AA114" s="3">
        <v>11.9958650265377</v>
      </c>
      <c r="AK114" s="3">
        <v>-1.58456598838511</v>
      </c>
      <c r="AO114" s="30">
        <f>(C26+C27)/2</f>
        <v>3.9289601643945748</v>
      </c>
    </row>
    <row r="115" spans="27:41" x14ac:dyDescent="0.25">
      <c r="AA115" s="3">
        <v>4.2668286385895797</v>
      </c>
      <c r="AK115" s="3">
        <v>4.8408212777830002</v>
      </c>
    </row>
    <row r="116" spans="27:41" x14ac:dyDescent="0.25">
      <c r="AA116" s="3">
        <v>0.89274604601281704</v>
      </c>
      <c r="AK116" s="3">
        <v>1.0759441127154299</v>
      </c>
    </row>
    <row r="117" spans="27:41" x14ac:dyDescent="0.25">
      <c r="AA117" s="3">
        <v>-1.0373922065807599</v>
      </c>
      <c r="AK117" s="3">
        <v>5.5878508035724703</v>
      </c>
    </row>
    <row r="118" spans="27:41" x14ac:dyDescent="0.25">
      <c r="AA118" s="3">
        <v>5.1133648334330299</v>
      </c>
      <c r="AK118" s="3">
        <v>7.3372912597702298</v>
      </c>
    </row>
    <row r="119" spans="27:41" x14ac:dyDescent="0.25">
      <c r="AA119" s="3">
        <v>3.2504601086476401</v>
      </c>
      <c r="AK119" s="3">
        <v>3.85589001443154</v>
      </c>
    </row>
    <row r="120" spans="27:41" x14ac:dyDescent="0.25">
      <c r="AA120" s="3">
        <v>6.41594658430345</v>
      </c>
      <c r="AK120" s="3">
        <v>0.218152417981125</v>
      </c>
    </row>
    <row r="121" spans="27:41" x14ac:dyDescent="0.25">
      <c r="AA121" s="3">
        <v>6.4059086822772597</v>
      </c>
      <c r="AK121" s="3">
        <v>4.0020303143576097</v>
      </c>
    </row>
    <row r="122" spans="27:41" x14ac:dyDescent="0.25">
      <c r="AA122" s="3">
        <v>10.6456631074246</v>
      </c>
      <c r="AK122" s="3">
        <v>2.73206156066753</v>
      </c>
    </row>
    <row r="123" spans="27:41" x14ac:dyDescent="0.25">
      <c r="AA123" s="3">
        <v>4.2203609093536798</v>
      </c>
      <c r="AK123" s="3">
        <v>6.2276962455323499</v>
      </c>
    </row>
    <row r="124" spans="27:41" x14ac:dyDescent="0.25">
      <c r="AA124" s="3">
        <v>2.5696514877675201</v>
      </c>
      <c r="AK124" s="3">
        <v>17.2267524446438</v>
      </c>
    </row>
    <row r="125" spans="27:41" x14ac:dyDescent="0.25">
      <c r="AA125" s="3">
        <v>2.4851805165643399</v>
      </c>
      <c r="AK125" s="3">
        <v>2.47027088664204</v>
      </c>
    </row>
    <row r="126" spans="27:41" x14ac:dyDescent="0.25">
      <c r="AA126" s="3">
        <v>5.2799040743747296</v>
      </c>
      <c r="AK126" s="3">
        <v>-2.10173441557499</v>
      </c>
    </row>
    <row r="127" spans="27:41" x14ac:dyDescent="0.25">
      <c r="AA127" s="3">
        <v>3.09826308335054</v>
      </c>
      <c r="AK127" s="3">
        <v>-1.4220994969735801</v>
      </c>
    </row>
    <row r="128" spans="27:41" x14ac:dyDescent="0.25">
      <c r="AA128" s="3">
        <v>2.70699603456268</v>
      </c>
      <c r="AK128" s="3">
        <v>7.4351142476143499</v>
      </c>
    </row>
    <row r="129" spans="27:37" x14ac:dyDescent="0.25">
      <c r="AA129" s="3">
        <v>1.93552723260745</v>
      </c>
      <c r="AK129" s="3">
        <v>7.2735096847470304</v>
      </c>
    </row>
    <row r="130" spans="27:37" x14ac:dyDescent="0.25">
      <c r="AK130" s="3">
        <v>9.0244607574794404</v>
      </c>
    </row>
    <row r="131" spans="27:37" x14ac:dyDescent="0.25">
      <c r="AK131" s="3">
        <v>9.8629248335254296</v>
      </c>
    </row>
    <row r="132" spans="27:37" x14ac:dyDescent="0.25">
      <c r="AK132" s="3">
        <v>7.2006334543509496</v>
      </c>
    </row>
    <row r="133" spans="27:37" x14ac:dyDescent="0.25">
      <c r="AK133" s="3">
        <v>-4.4971243309877202</v>
      </c>
    </row>
    <row r="134" spans="27:37" x14ac:dyDescent="0.25">
      <c r="AK134" s="3">
        <v>2.5106690285774702</v>
      </c>
    </row>
    <row r="135" spans="27:37" x14ac:dyDescent="0.25">
      <c r="AK135" s="3">
        <v>3.2693291711777999</v>
      </c>
    </row>
    <row r="136" spans="27:37" x14ac:dyDescent="0.25">
      <c r="AK136" s="3">
        <v>5.9373853192732202</v>
      </c>
    </row>
    <row r="137" spans="27:37" x14ac:dyDescent="0.25">
      <c r="AK137" s="3">
        <v>0.42497325260823599</v>
      </c>
    </row>
    <row r="138" spans="27:37" x14ac:dyDescent="0.25">
      <c r="AK138" s="3">
        <v>4.3715032948813599</v>
      </c>
    </row>
    <row r="139" spans="27:37" x14ac:dyDescent="0.25">
      <c r="AK139" s="3">
        <v>5.5068216613663896</v>
      </c>
    </row>
    <row r="140" spans="27:37" x14ac:dyDescent="0.25">
      <c r="AK140" s="3">
        <v>2.0921430187748999</v>
      </c>
    </row>
    <row r="141" spans="27:37" x14ac:dyDescent="0.25">
      <c r="AK141" s="3">
        <v>9.0402852814338992</v>
      </c>
    </row>
    <row r="142" spans="27:37" x14ac:dyDescent="0.25">
      <c r="AK142" s="3">
        <v>-0.350601299443347</v>
      </c>
    </row>
    <row r="143" spans="27:37" x14ac:dyDescent="0.25">
      <c r="AK143" s="3">
        <v>2.14163986349035</v>
      </c>
    </row>
    <row r="144" spans="27:37" x14ac:dyDescent="0.25">
      <c r="AK144" s="3">
        <v>6.7588668107891596</v>
      </c>
    </row>
    <row r="145" spans="37:37" x14ac:dyDescent="0.25">
      <c r="AK145" s="3">
        <v>-0.43481960947012499</v>
      </c>
    </row>
    <row r="146" spans="37:37" x14ac:dyDescent="0.25">
      <c r="AK146" s="3">
        <v>8.2969662384167506</v>
      </c>
    </row>
    <row r="147" spans="37:37" x14ac:dyDescent="0.25">
      <c r="AK147" s="3">
        <v>11.9958650265377</v>
      </c>
    </row>
    <row r="148" spans="37:37" x14ac:dyDescent="0.25">
      <c r="AK148" s="3">
        <v>4.2668286385895797</v>
      </c>
    </row>
    <row r="149" spans="37:37" x14ac:dyDescent="0.25">
      <c r="AK149" s="3">
        <v>0.89274604601281704</v>
      </c>
    </row>
    <row r="150" spans="37:37" x14ac:dyDescent="0.25">
      <c r="AK150" s="3">
        <v>-1.0373922065807599</v>
      </c>
    </row>
    <row r="151" spans="37:37" x14ac:dyDescent="0.25">
      <c r="AK151" s="3">
        <v>5.1133648334330299</v>
      </c>
    </row>
    <row r="152" spans="37:37" x14ac:dyDescent="0.25">
      <c r="AK152" s="3">
        <v>3.2504601086476401</v>
      </c>
    </row>
    <row r="153" spans="37:37" x14ac:dyDescent="0.25">
      <c r="AK153" s="3">
        <v>6.41594658430345</v>
      </c>
    </row>
    <row r="154" spans="37:37" x14ac:dyDescent="0.25">
      <c r="AK154" s="3">
        <v>6.4059086822772597</v>
      </c>
    </row>
    <row r="155" spans="37:37" x14ac:dyDescent="0.25">
      <c r="AK155" s="3">
        <v>10.6456631074246</v>
      </c>
    </row>
    <row r="156" spans="37:37" x14ac:dyDescent="0.25">
      <c r="AK156" s="3">
        <v>4.2203609093536798</v>
      </c>
    </row>
    <row r="157" spans="37:37" x14ac:dyDescent="0.25">
      <c r="AK157" s="3">
        <v>2.5696514877675201</v>
      </c>
    </row>
    <row r="158" spans="37:37" x14ac:dyDescent="0.25">
      <c r="AK158" s="3">
        <v>2.4851805165643399</v>
      </c>
    </row>
    <row r="159" spans="37:37" x14ac:dyDescent="0.25">
      <c r="AK159" s="3">
        <v>5.2799040743747296</v>
      </c>
    </row>
    <row r="160" spans="37:37" x14ac:dyDescent="0.25">
      <c r="AK160" s="3">
        <v>3.09826308335054</v>
      </c>
    </row>
    <row r="161" spans="37:37" x14ac:dyDescent="0.25">
      <c r="AK161" s="3">
        <v>2.70699603456268</v>
      </c>
    </row>
    <row r="162" spans="37:37" x14ac:dyDescent="0.25">
      <c r="AK162" s="3">
        <v>1.93552723260745</v>
      </c>
    </row>
  </sheetData>
  <sortState xmlns:xlrd2="http://schemas.microsoft.com/office/spreadsheetml/2017/richdata2" ref="C2:C51">
    <sortCondition ref="C1:C51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1CFF-772E-437C-A5C1-72B6B0AD3758}">
  <dimension ref="A1"/>
  <sheetViews>
    <sheetView workbookViewId="0">
      <selection activeCell="K20" sqref="K2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0340-2996-42A1-BD74-C39FC0194420}">
  <dimension ref="A1:BI52"/>
  <sheetViews>
    <sheetView workbookViewId="0"/>
  </sheetViews>
  <sheetFormatPr defaultColWidth="8.85546875" defaultRowHeight="15" x14ac:dyDescent="0.25"/>
  <cols>
    <col min="1" max="1" width="8.85546875" style="5"/>
    <col min="2" max="3" width="8.85546875" style="6"/>
    <col min="4" max="5" width="8.85546875" style="5"/>
    <col min="6" max="7" width="8.85546875" style="6"/>
    <col min="8" max="9" width="8.85546875" style="5"/>
    <col min="10" max="11" width="8.85546875" style="6"/>
    <col min="12" max="13" width="8.85546875" style="5"/>
    <col min="14" max="15" width="8.85546875" style="6"/>
    <col min="16" max="17" width="8.85546875" style="5"/>
    <col min="18" max="19" width="8.85546875" style="6"/>
    <col min="20" max="21" width="8.85546875" style="5"/>
    <col min="22" max="23" width="8.85546875" style="6"/>
    <col min="24" max="25" width="8.85546875" style="5"/>
    <col min="26" max="27" width="8.85546875" style="6"/>
    <col min="28" max="29" width="8.85546875" style="5"/>
    <col min="30" max="31" width="8.85546875" style="6"/>
    <col min="32" max="33" width="8.85546875" style="5"/>
    <col min="34" max="35" width="8.85546875" style="6"/>
    <col min="36" max="37" width="8.85546875" style="5"/>
    <col min="38" max="39" width="8.85546875" style="6"/>
    <col min="40" max="41" width="8.85546875" style="5"/>
    <col min="42" max="43" width="8.85546875" style="6"/>
    <col min="44" max="45" width="8.85546875" style="5"/>
    <col min="46" max="47" width="8.85546875" style="6"/>
    <col min="48" max="49" width="8.85546875" style="5"/>
    <col min="50" max="51" width="8.85546875" style="6"/>
    <col min="52" max="53" width="8.85546875" style="5"/>
    <col min="54" max="55" width="8.85546875" style="6"/>
    <col min="56" max="57" width="8.85546875" style="5"/>
    <col min="58" max="59" width="8.85546875" style="6"/>
    <col min="60" max="16384" width="8.85546875" style="5"/>
  </cols>
  <sheetData>
    <row r="1" spans="1:61" s="7" customFormat="1" x14ac:dyDescent="0.25">
      <c r="B1" s="7" t="s">
        <v>3</v>
      </c>
      <c r="D1" s="8" t="s">
        <v>4</v>
      </c>
      <c r="E1" s="8"/>
      <c r="F1" s="7" t="s">
        <v>5</v>
      </c>
      <c r="H1" s="8" t="s">
        <v>6</v>
      </c>
      <c r="I1" s="8"/>
      <c r="J1" s="7" t="s">
        <v>7</v>
      </c>
      <c r="L1" s="8" t="s">
        <v>8</v>
      </c>
      <c r="M1" s="8"/>
      <c r="N1" s="7" t="s">
        <v>9</v>
      </c>
      <c r="P1" s="8" t="s">
        <v>10</v>
      </c>
      <c r="Q1" s="8"/>
      <c r="R1" s="7" t="s">
        <v>11</v>
      </c>
      <c r="T1" s="8" t="s">
        <v>12</v>
      </c>
      <c r="U1" s="8"/>
      <c r="V1" s="7" t="s">
        <v>13</v>
      </c>
      <c r="X1" s="8" t="s">
        <v>14</v>
      </c>
      <c r="Y1" s="8"/>
      <c r="Z1" s="7" t="s">
        <v>15</v>
      </c>
      <c r="AB1" s="8" t="s">
        <v>16</v>
      </c>
      <c r="AC1" s="8"/>
      <c r="AD1" s="7" t="s">
        <v>17</v>
      </c>
      <c r="AF1" s="8" t="s">
        <v>18</v>
      </c>
      <c r="AG1" s="8"/>
      <c r="AH1" s="7" t="s">
        <v>19</v>
      </c>
      <c r="AJ1" s="8" t="s">
        <v>20</v>
      </c>
      <c r="AK1" s="8"/>
      <c r="AL1" s="7" t="s">
        <v>21</v>
      </c>
      <c r="AN1" s="8" t="s">
        <v>31</v>
      </c>
      <c r="AO1" s="8"/>
      <c r="AP1" s="7" t="s">
        <v>22</v>
      </c>
      <c r="AR1" s="8" t="s">
        <v>23</v>
      </c>
      <c r="AS1" s="8"/>
      <c r="AT1" s="7" t="s">
        <v>24</v>
      </c>
      <c r="AV1" s="8" t="s">
        <v>25</v>
      </c>
      <c r="AW1" s="8"/>
      <c r="AX1" s="7" t="s">
        <v>26</v>
      </c>
      <c r="AZ1" s="8" t="s">
        <v>27</v>
      </c>
      <c r="BA1" s="8"/>
      <c r="BB1" s="7" t="s">
        <v>28</v>
      </c>
      <c r="BD1" s="8" t="s">
        <v>29</v>
      </c>
      <c r="BE1" s="8"/>
      <c r="BF1" s="7" t="s">
        <v>30</v>
      </c>
      <c r="BH1" s="8" t="s">
        <v>32</v>
      </c>
      <c r="BI1" s="8"/>
    </row>
    <row r="2" spans="1:61" x14ac:dyDescent="0.25">
      <c r="A2" s="7"/>
      <c r="B2" s="6" t="s">
        <v>33</v>
      </c>
      <c r="C2" s="6" t="s">
        <v>34</v>
      </c>
      <c r="D2" s="5" t="s">
        <v>33</v>
      </c>
      <c r="E2" s="5" t="s">
        <v>34</v>
      </c>
      <c r="F2" s="6" t="s">
        <v>33</v>
      </c>
      <c r="G2" s="6" t="s">
        <v>34</v>
      </c>
      <c r="H2" s="5" t="s">
        <v>33</v>
      </c>
      <c r="I2" s="5" t="s">
        <v>34</v>
      </c>
      <c r="J2" s="6" t="s">
        <v>33</v>
      </c>
      <c r="K2" s="6" t="s">
        <v>34</v>
      </c>
      <c r="L2" s="5" t="s">
        <v>33</v>
      </c>
      <c r="M2" s="5" t="s">
        <v>34</v>
      </c>
      <c r="N2" s="6" t="s">
        <v>33</v>
      </c>
      <c r="O2" s="6" t="s">
        <v>34</v>
      </c>
      <c r="P2" s="5" t="s">
        <v>33</v>
      </c>
      <c r="Q2" s="5" t="s">
        <v>34</v>
      </c>
      <c r="R2" s="6" t="s">
        <v>33</v>
      </c>
      <c r="S2" s="6" t="s">
        <v>34</v>
      </c>
      <c r="T2" s="5" t="s">
        <v>33</v>
      </c>
      <c r="U2" s="5" t="s">
        <v>34</v>
      </c>
      <c r="V2" s="6" t="s">
        <v>33</v>
      </c>
      <c r="W2" s="6" t="s">
        <v>34</v>
      </c>
      <c r="X2" s="5" t="s">
        <v>33</v>
      </c>
      <c r="Y2" s="5" t="s">
        <v>34</v>
      </c>
      <c r="Z2" s="6" t="s">
        <v>33</v>
      </c>
      <c r="AA2" s="6" t="s">
        <v>34</v>
      </c>
      <c r="AB2" s="5" t="s">
        <v>33</v>
      </c>
      <c r="AC2" s="5" t="s">
        <v>34</v>
      </c>
      <c r="AD2" s="6" t="s">
        <v>33</v>
      </c>
      <c r="AE2" s="6" t="s">
        <v>34</v>
      </c>
      <c r="AF2" s="5" t="s">
        <v>33</v>
      </c>
      <c r="AG2" s="5" t="s">
        <v>34</v>
      </c>
      <c r="AH2" s="6" t="s">
        <v>33</v>
      </c>
      <c r="AI2" s="6" t="s">
        <v>34</v>
      </c>
      <c r="AJ2" s="5" t="s">
        <v>33</v>
      </c>
      <c r="AK2" s="5" t="s">
        <v>34</v>
      </c>
      <c r="AL2" s="6" t="s">
        <v>33</v>
      </c>
      <c r="AM2" s="6" t="s">
        <v>34</v>
      </c>
      <c r="AN2" s="5" t="s">
        <v>33</v>
      </c>
      <c r="AO2" s="5" t="s">
        <v>34</v>
      </c>
      <c r="AP2" s="6" t="s">
        <v>33</v>
      </c>
      <c r="AQ2" s="6" t="s">
        <v>34</v>
      </c>
      <c r="AR2" s="5" t="s">
        <v>33</v>
      </c>
      <c r="AS2" s="5" t="s">
        <v>34</v>
      </c>
      <c r="AT2" s="6" t="s">
        <v>33</v>
      </c>
      <c r="AU2" s="6" t="s">
        <v>34</v>
      </c>
      <c r="AV2" s="5" t="s">
        <v>33</v>
      </c>
      <c r="AW2" s="5" t="s">
        <v>34</v>
      </c>
      <c r="AX2" s="6" t="s">
        <v>33</v>
      </c>
      <c r="AY2" s="6" t="s">
        <v>34</v>
      </c>
      <c r="AZ2" s="5" t="s">
        <v>33</v>
      </c>
      <c r="BA2" s="5" t="s">
        <v>34</v>
      </c>
      <c r="BB2" s="6" t="s">
        <v>33</v>
      </c>
      <c r="BC2" s="6" t="s">
        <v>34</v>
      </c>
      <c r="BD2" s="5" t="s">
        <v>33</v>
      </c>
      <c r="BE2" s="5" t="s">
        <v>34</v>
      </c>
      <c r="BF2" s="6" t="s">
        <v>33</v>
      </c>
      <c r="BG2" s="6" t="s">
        <v>34</v>
      </c>
      <c r="BH2" s="5" t="s">
        <v>33</v>
      </c>
      <c r="BI2" s="5" t="s">
        <v>34</v>
      </c>
    </row>
    <row r="3" spans="1:61" x14ac:dyDescent="0.25">
      <c r="A3" s="2">
        <v>1</v>
      </c>
      <c r="B3" s="6">
        <v>1.1200000000000001</v>
      </c>
      <c r="C3" s="6" t="s">
        <v>187</v>
      </c>
      <c r="D3" s="5" t="s">
        <v>188</v>
      </c>
      <c r="E3" s="5" t="s">
        <v>189</v>
      </c>
      <c r="F3" s="6">
        <v>14.37</v>
      </c>
      <c r="G3" s="6">
        <v>0.86</v>
      </c>
      <c r="H3" s="5">
        <v>1.84</v>
      </c>
      <c r="I3" s="5">
        <v>4.5999999999999996</v>
      </c>
      <c r="J3" s="6">
        <v>0.19</v>
      </c>
      <c r="K3" s="6">
        <v>2.98</v>
      </c>
      <c r="L3" s="5">
        <v>0.85</v>
      </c>
      <c r="M3" s="5">
        <v>3.27</v>
      </c>
      <c r="N3" s="6">
        <v>8.65</v>
      </c>
      <c r="O3" s="6">
        <v>8.27</v>
      </c>
      <c r="P3" s="5">
        <v>10.66</v>
      </c>
      <c r="Q3" s="5">
        <v>14.87</v>
      </c>
      <c r="R3" s="6">
        <v>12.92</v>
      </c>
      <c r="S3" s="6">
        <v>5.45</v>
      </c>
      <c r="T3" s="5">
        <v>0.93</v>
      </c>
      <c r="U3" s="5">
        <v>20.11</v>
      </c>
      <c r="V3" s="6">
        <v>9.77</v>
      </c>
      <c r="W3" s="6">
        <v>3.16</v>
      </c>
      <c r="X3" s="5" t="s">
        <v>190</v>
      </c>
      <c r="Y3" s="5">
        <v>16.13</v>
      </c>
      <c r="Z3" s="6">
        <v>5.26</v>
      </c>
      <c r="AA3" s="6">
        <v>4.6900000000000004</v>
      </c>
      <c r="AB3" s="5">
        <v>16.41</v>
      </c>
      <c r="AC3" s="5">
        <v>15.47</v>
      </c>
      <c r="AD3" s="6">
        <v>3.82</v>
      </c>
      <c r="AE3" s="6">
        <v>1.39</v>
      </c>
      <c r="AF3" s="5">
        <v>8.11</v>
      </c>
      <c r="AG3" s="5">
        <v>7.63</v>
      </c>
      <c r="AH3" s="6">
        <v>6.86</v>
      </c>
      <c r="AI3" s="6">
        <v>2.46</v>
      </c>
      <c r="AJ3" s="5">
        <v>12.21</v>
      </c>
      <c r="AK3" s="5">
        <v>71.290000000000006</v>
      </c>
      <c r="AL3" s="6">
        <v>10.32</v>
      </c>
      <c r="AM3" s="6">
        <v>11.83</v>
      </c>
      <c r="AN3" s="5">
        <v>2.95</v>
      </c>
      <c r="AO3" s="5">
        <v>3.3</v>
      </c>
      <c r="AP3" s="6">
        <v>3.56</v>
      </c>
      <c r="AQ3" s="6">
        <v>8.5399999999999991</v>
      </c>
      <c r="AR3" s="5">
        <v>16.3</v>
      </c>
      <c r="AS3" s="5">
        <v>19.309999999999999</v>
      </c>
      <c r="AT3" s="6">
        <v>5.77</v>
      </c>
      <c r="AU3" s="6">
        <v>38.130000000000003</v>
      </c>
      <c r="AV3" s="5">
        <v>0.06</v>
      </c>
      <c r="AW3" s="5">
        <v>1.01</v>
      </c>
      <c r="AX3" s="6" t="s">
        <v>186</v>
      </c>
      <c r="AY3" s="6" t="s">
        <v>173</v>
      </c>
      <c r="AZ3" s="5">
        <v>0.99</v>
      </c>
      <c r="BA3" s="5">
        <v>91.36</v>
      </c>
      <c r="BB3" s="6">
        <v>5.93</v>
      </c>
      <c r="BC3" s="6">
        <v>8.11</v>
      </c>
      <c r="BD3" s="5">
        <v>9.32</v>
      </c>
      <c r="BE3" s="5">
        <v>17.43</v>
      </c>
      <c r="BF3" s="6">
        <v>2.2200000000000002</v>
      </c>
      <c r="BG3" s="6">
        <v>2.35</v>
      </c>
      <c r="BH3" s="5">
        <v>4.12</v>
      </c>
      <c r="BI3" s="5">
        <v>5.75</v>
      </c>
    </row>
    <row r="4" spans="1:61" x14ac:dyDescent="0.25">
      <c r="A4" s="2">
        <v>2</v>
      </c>
      <c r="B4" s="6">
        <v>0.67</v>
      </c>
      <c r="C4" s="6" t="s">
        <v>77</v>
      </c>
      <c r="D4" s="5">
        <v>4.5199999999999996</v>
      </c>
      <c r="E4" s="5">
        <v>5.25</v>
      </c>
      <c r="F4" s="6">
        <v>6.4</v>
      </c>
      <c r="G4" s="6">
        <v>14.68</v>
      </c>
      <c r="H4" s="5">
        <v>4.24</v>
      </c>
      <c r="I4" s="5">
        <v>4.51</v>
      </c>
      <c r="J4" s="6" t="s">
        <v>173</v>
      </c>
      <c r="K4" s="6">
        <v>6.8</v>
      </c>
      <c r="L4" s="5">
        <v>2.04</v>
      </c>
      <c r="M4" s="5">
        <v>3.07</v>
      </c>
      <c r="N4" s="6">
        <v>12.78</v>
      </c>
      <c r="O4" s="6">
        <v>1.69</v>
      </c>
      <c r="P4" s="5">
        <v>2.42</v>
      </c>
      <c r="Q4" s="5">
        <v>5.47</v>
      </c>
      <c r="R4" s="6">
        <v>12.35</v>
      </c>
      <c r="S4" s="6">
        <v>7.76</v>
      </c>
      <c r="T4" s="5">
        <v>0.28999999999999998</v>
      </c>
      <c r="U4" s="5">
        <v>5.31</v>
      </c>
      <c r="V4" s="6">
        <v>14.64</v>
      </c>
      <c r="W4" s="6">
        <v>3.11</v>
      </c>
      <c r="X4" s="5">
        <v>1.1499999999999999</v>
      </c>
      <c r="Y4" s="5">
        <v>7.19</v>
      </c>
      <c r="Z4" s="6">
        <v>5.93</v>
      </c>
      <c r="AA4" s="6">
        <v>5.63</v>
      </c>
      <c r="AB4" s="5">
        <v>12.61</v>
      </c>
      <c r="AC4" s="5">
        <v>11.76</v>
      </c>
      <c r="AD4" s="6">
        <v>6.01</v>
      </c>
      <c r="AE4" s="6">
        <v>2.4700000000000002</v>
      </c>
      <c r="AF4" s="5">
        <v>7.51</v>
      </c>
      <c r="AG4" s="5">
        <v>8.08</v>
      </c>
      <c r="AH4" s="6">
        <v>16.96</v>
      </c>
      <c r="AI4" s="6" t="s">
        <v>171</v>
      </c>
      <c r="AJ4" s="5">
        <v>7.21</v>
      </c>
      <c r="AK4" s="5">
        <v>43.09</v>
      </c>
      <c r="AL4" s="6">
        <v>6.29</v>
      </c>
      <c r="AM4" s="6">
        <v>6.36</v>
      </c>
      <c r="AN4" s="5" t="s">
        <v>158</v>
      </c>
      <c r="AO4" s="5">
        <v>4.2300000000000004</v>
      </c>
      <c r="AP4" s="6">
        <v>2.46</v>
      </c>
      <c r="AQ4" s="6">
        <v>9.66</v>
      </c>
      <c r="AR4" s="5">
        <v>0.43</v>
      </c>
      <c r="AS4" s="5">
        <v>0.69</v>
      </c>
      <c r="AT4" s="6">
        <v>10.45</v>
      </c>
      <c r="AU4" s="6" t="s">
        <v>172</v>
      </c>
      <c r="AV4" s="5">
        <v>1.41</v>
      </c>
      <c r="AW4" s="5">
        <v>2.29</v>
      </c>
      <c r="AX4" s="6">
        <v>8.99</v>
      </c>
      <c r="AY4" s="6">
        <v>5.83</v>
      </c>
      <c r="AZ4" s="5">
        <v>10.1</v>
      </c>
      <c r="BA4" s="5">
        <v>55.49</v>
      </c>
      <c r="BB4" s="6">
        <v>4.9800000000000004</v>
      </c>
      <c r="BC4" s="6">
        <v>2.15</v>
      </c>
      <c r="BD4" s="5">
        <v>11.93</v>
      </c>
      <c r="BE4" s="5">
        <v>29.14</v>
      </c>
      <c r="BF4" s="6">
        <v>1.93</v>
      </c>
      <c r="BG4" s="6">
        <v>1.94</v>
      </c>
      <c r="BH4" s="5">
        <v>4.3099999999999996</v>
      </c>
      <c r="BI4" s="5">
        <v>2.77</v>
      </c>
    </row>
    <row r="5" spans="1:61" x14ac:dyDescent="0.25">
      <c r="A5" s="2">
        <v>3</v>
      </c>
      <c r="B5" s="6">
        <v>2.1800000000000002</v>
      </c>
      <c r="C5" s="6" t="s">
        <v>212</v>
      </c>
      <c r="D5" s="5">
        <v>11.31</v>
      </c>
      <c r="E5" s="5">
        <v>10.63</v>
      </c>
      <c r="F5" s="6">
        <v>16.28</v>
      </c>
      <c r="G5" s="6" t="s">
        <v>105</v>
      </c>
      <c r="H5" s="5">
        <v>5.77</v>
      </c>
      <c r="I5" s="5">
        <v>9.18</v>
      </c>
      <c r="J5" s="6" t="s">
        <v>73</v>
      </c>
      <c r="K5" s="6">
        <v>9.35</v>
      </c>
      <c r="L5" s="5">
        <v>2.54</v>
      </c>
      <c r="M5" s="5">
        <v>2.23</v>
      </c>
      <c r="N5" s="6">
        <v>9.9700000000000006</v>
      </c>
      <c r="O5" s="6">
        <v>7.85</v>
      </c>
      <c r="P5" s="5">
        <v>7.53</v>
      </c>
      <c r="Q5" s="5">
        <v>15.25</v>
      </c>
      <c r="R5" s="6">
        <v>5.97</v>
      </c>
      <c r="S5" s="6">
        <v>14.24</v>
      </c>
      <c r="T5" s="5">
        <v>0.96</v>
      </c>
      <c r="U5" s="5">
        <v>18.47</v>
      </c>
      <c r="V5" s="6">
        <v>1.71</v>
      </c>
      <c r="W5" s="6">
        <v>15.36</v>
      </c>
      <c r="X5" s="5">
        <v>2.0699999999999998</v>
      </c>
      <c r="Y5" s="5">
        <v>52.08</v>
      </c>
      <c r="Z5" s="6">
        <v>4.78</v>
      </c>
      <c r="AA5" s="6">
        <v>4.1900000000000004</v>
      </c>
      <c r="AB5" s="5">
        <v>10.29</v>
      </c>
      <c r="AC5" s="5">
        <v>10.210000000000001</v>
      </c>
      <c r="AD5" s="6">
        <v>9.3000000000000007</v>
      </c>
      <c r="AE5" s="6">
        <v>6.44</v>
      </c>
      <c r="AF5" s="5">
        <v>5.38</v>
      </c>
      <c r="AG5" s="5">
        <v>6</v>
      </c>
      <c r="AH5" s="6">
        <v>13.94</v>
      </c>
      <c r="AI5" s="6" t="s">
        <v>210</v>
      </c>
      <c r="AJ5" s="5">
        <v>6.58</v>
      </c>
      <c r="AK5" s="5">
        <v>38.08</v>
      </c>
      <c r="AL5" s="6">
        <v>7.73</v>
      </c>
      <c r="AM5" s="6">
        <v>8.64</v>
      </c>
      <c r="AN5" s="5" t="s">
        <v>211</v>
      </c>
      <c r="AO5" s="5">
        <v>0.81</v>
      </c>
      <c r="AP5" s="6">
        <v>9.5399999999999991</v>
      </c>
      <c r="AQ5" s="6">
        <v>4.95</v>
      </c>
      <c r="AR5" s="5">
        <v>1.21</v>
      </c>
      <c r="AS5" s="5">
        <v>3.92</v>
      </c>
      <c r="AT5" s="6">
        <v>7.94</v>
      </c>
      <c r="AU5" s="6">
        <v>29.36</v>
      </c>
      <c r="AV5" s="5">
        <v>3.02</v>
      </c>
      <c r="AW5" s="5">
        <v>3.55</v>
      </c>
      <c r="AX5" s="6">
        <v>2.81</v>
      </c>
      <c r="AY5" s="6">
        <v>0.23</v>
      </c>
      <c r="AZ5" s="5">
        <v>5.86</v>
      </c>
      <c r="BA5" s="5">
        <v>23.08</v>
      </c>
      <c r="BB5" s="6">
        <v>2.37</v>
      </c>
      <c r="BC5" s="6">
        <v>5.51</v>
      </c>
      <c r="BD5" s="5">
        <v>10.78</v>
      </c>
      <c r="BE5" s="5">
        <v>23.23</v>
      </c>
      <c r="BF5" s="6">
        <v>2.21</v>
      </c>
      <c r="BG5" s="6">
        <v>1.92</v>
      </c>
      <c r="BH5" s="5">
        <v>5.51</v>
      </c>
      <c r="BI5" s="5">
        <v>3.32</v>
      </c>
    </row>
    <row r="6" spans="1:61" x14ac:dyDescent="0.25">
      <c r="A6" s="2">
        <v>4</v>
      </c>
      <c r="B6" s="6">
        <v>0.62</v>
      </c>
      <c r="C6" s="6" t="s">
        <v>162</v>
      </c>
      <c r="D6" s="5">
        <v>7.2</v>
      </c>
      <c r="E6" s="5">
        <v>7.78</v>
      </c>
      <c r="F6" s="6">
        <v>5.36</v>
      </c>
      <c r="G6" s="6">
        <v>11.74</v>
      </c>
      <c r="H6" s="5">
        <v>5.57</v>
      </c>
      <c r="I6" s="5">
        <v>6.9</v>
      </c>
      <c r="J6" s="6" t="s">
        <v>163</v>
      </c>
      <c r="K6" s="6">
        <v>2.79</v>
      </c>
      <c r="L6" s="5">
        <v>3.41</v>
      </c>
      <c r="M6" s="5">
        <v>2.27</v>
      </c>
      <c r="N6" s="6" t="s">
        <v>164</v>
      </c>
      <c r="O6" s="6">
        <v>11.38</v>
      </c>
      <c r="P6" s="5">
        <v>4.76</v>
      </c>
      <c r="Q6" s="5">
        <v>21.44</v>
      </c>
      <c r="R6" s="6">
        <v>13.05</v>
      </c>
      <c r="S6" s="6">
        <v>8.84</v>
      </c>
      <c r="T6" s="5">
        <v>0.05</v>
      </c>
      <c r="U6" s="5">
        <v>1.7</v>
      </c>
      <c r="V6" s="6">
        <v>8.8800000000000008</v>
      </c>
      <c r="W6" s="6">
        <v>8.7799999999999994</v>
      </c>
      <c r="X6" s="5">
        <v>1.1299999999999999</v>
      </c>
      <c r="Y6" s="5">
        <v>16.43</v>
      </c>
      <c r="Z6" s="6">
        <v>5.93</v>
      </c>
      <c r="AA6" s="6">
        <v>4.6500000000000004</v>
      </c>
      <c r="AB6" s="5">
        <v>17.190000000000001</v>
      </c>
      <c r="AC6" s="5">
        <v>20.350000000000001</v>
      </c>
      <c r="AD6" s="6">
        <v>9.8800000000000008</v>
      </c>
      <c r="AE6" s="6">
        <v>5.49</v>
      </c>
      <c r="AF6" s="5">
        <v>5.92</v>
      </c>
      <c r="AG6" s="5">
        <v>7.56</v>
      </c>
      <c r="AH6" s="6">
        <v>4.96</v>
      </c>
      <c r="AI6" s="6">
        <v>1.22</v>
      </c>
      <c r="AJ6" s="5">
        <v>12.13</v>
      </c>
      <c r="AK6" s="5">
        <v>66.25</v>
      </c>
      <c r="AL6" s="6">
        <v>9.9600000000000009</v>
      </c>
      <c r="AM6" s="6">
        <v>9.98</v>
      </c>
      <c r="AN6" s="5">
        <v>4.8499999999999996</v>
      </c>
      <c r="AO6" s="5">
        <v>6.01</v>
      </c>
      <c r="AP6" s="6">
        <v>5.71</v>
      </c>
      <c r="AQ6" s="6">
        <v>6.48</v>
      </c>
      <c r="AR6" s="5">
        <v>15.62</v>
      </c>
      <c r="AS6" s="5">
        <v>14.21</v>
      </c>
      <c r="AT6" s="6">
        <v>13.66</v>
      </c>
      <c r="AU6" s="6">
        <v>7.05</v>
      </c>
      <c r="AV6" s="5">
        <v>0.46</v>
      </c>
      <c r="AW6" s="5">
        <v>1.17</v>
      </c>
      <c r="AX6" s="6">
        <v>4.8099999999999996</v>
      </c>
      <c r="AY6" s="6">
        <v>3.03</v>
      </c>
      <c r="AZ6" s="5">
        <v>11.01</v>
      </c>
      <c r="BA6" s="5">
        <v>50.37</v>
      </c>
      <c r="BB6" s="6">
        <v>7.52</v>
      </c>
      <c r="BC6" s="6">
        <v>7.16</v>
      </c>
      <c r="BD6" s="5">
        <v>7.4</v>
      </c>
      <c r="BE6" s="5">
        <v>9.94</v>
      </c>
      <c r="BF6" s="6">
        <v>1.88</v>
      </c>
      <c r="BG6" s="6">
        <v>1.79</v>
      </c>
      <c r="BH6" s="5">
        <v>3.78</v>
      </c>
      <c r="BI6" s="5">
        <v>2.84</v>
      </c>
    </row>
    <row r="7" spans="1:61" x14ac:dyDescent="0.25">
      <c r="A7" s="2">
        <v>5</v>
      </c>
      <c r="B7" s="6">
        <v>0.76</v>
      </c>
      <c r="C7" s="6" t="s">
        <v>74</v>
      </c>
      <c r="D7" s="5">
        <v>2.4500000000000002</v>
      </c>
      <c r="E7" s="5" t="s">
        <v>75</v>
      </c>
      <c r="F7" s="6">
        <v>5.63</v>
      </c>
      <c r="G7" s="6">
        <v>17.37</v>
      </c>
      <c r="H7" s="5">
        <v>5.56</v>
      </c>
      <c r="I7" s="5">
        <v>7.02</v>
      </c>
      <c r="J7" s="6">
        <v>3.54</v>
      </c>
      <c r="K7" s="6">
        <v>1.19</v>
      </c>
      <c r="L7" s="5">
        <v>1.66</v>
      </c>
      <c r="M7" s="5">
        <v>2.36</v>
      </c>
      <c r="N7" s="6">
        <v>22.93</v>
      </c>
      <c r="O7" s="6" t="s">
        <v>76</v>
      </c>
      <c r="P7" s="5" t="s">
        <v>77</v>
      </c>
      <c r="Q7" s="5">
        <v>6.66</v>
      </c>
      <c r="R7" s="6">
        <v>12.22</v>
      </c>
      <c r="S7" s="6">
        <v>9.27</v>
      </c>
      <c r="T7" s="5">
        <v>0.85</v>
      </c>
      <c r="U7" s="5">
        <v>16.37</v>
      </c>
      <c r="V7" s="6">
        <v>14.59</v>
      </c>
      <c r="W7" s="6">
        <v>3.04</v>
      </c>
      <c r="X7" s="5">
        <v>0.09</v>
      </c>
      <c r="Y7" s="5">
        <v>24.79</v>
      </c>
      <c r="Z7" s="6">
        <v>5.72</v>
      </c>
      <c r="AA7" s="6">
        <v>5.34</v>
      </c>
      <c r="AB7" s="5">
        <v>5.6</v>
      </c>
      <c r="AC7" s="5">
        <v>4.71</v>
      </c>
      <c r="AD7" s="6">
        <v>7.03</v>
      </c>
      <c r="AE7" s="6">
        <v>1.58</v>
      </c>
      <c r="AF7" s="5">
        <v>6.7</v>
      </c>
      <c r="AG7" s="5">
        <v>8.1</v>
      </c>
      <c r="AH7" s="6">
        <v>12.18</v>
      </c>
      <c r="AI7" s="6" t="s">
        <v>72</v>
      </c>
      <c r="AJ7" s="5">
        <v>9.65</v>
      </c>
      <c r="AK7" s="5">
        <v>64.17</v>
      </c>
      <c r="AL7" s="6">
        <v>7.73</v>
      </c>
      <c r="AM7" s="6">
        <v>8.75</v>
      </c>
      <c r="AN7" s="5" t="s">
        <v>73</v>
      </c>
      <c r="AO7" s="5">
        <v>0.66</v>
      </c>
      <c r="AP7" s="6">
        <v>8.8000000000000007</v>
      </c>
      <c r="AQ7" s="6">
        <v>4.5199999999999996</v>
      </c>
      <c r="AR7" s="5">
        <v>7.41</v>
      </c>
      <c r="AS7" s="5">
        <v>9.83</v>
      </c>
      <c r="AT7" s="6">
        <v>6.41</v>
      </c>
      <c r="AU7" s="6">
        <v>28.17</v>
      </c>
      <c r="AV7" s="5">
        <v>0.38</v>
      </c>
      <c r="AW7" s="5">
        <v>1.1399999999999999</v>
      </c>
      <c r="AX7" s="6">
        <v>5.74</v>
      </c>
      <c r="AY7" s="6">
        <v>5.05</v>
      </c>
      <c r="AZ7" s="5">
        <v>3.52</v>
      </c>
      <c r="BA7" s="5">
        <v>74.5</v>
      </c>
      <c r="BB7" s="6">
        <v>12.47</v>
      </c>
      <c r="BC7" s="6">
        <v>12.73</v>
      </c>
      <c r="BD7" s="5">
        <v>14.12</v>
      </c>
      <c r="BE7" s="5">
        <v>31.98</v>
      </c>
      <c r="BF7" s="6">
        <v>2.0699999999999998</v>
      </c>
      <c r="BG7" s="6">
        <v>2.11</v>
      </c>
      <c r="BH7" s="5">
        <v>3.43</v>
      </c>
      <c r="BI7" s="5">
        <v>3.71</v>
      </c>
    </row>
    <row r="8" spans="1:61" x14ac:dyDescent="0.25">
      <c r="A8" s="2">
        <v>6</v>
      </c>
      <c r="B8" s="6">
        <v>0.8</v>
      </c>
      <c r="C8" s="6">
        <v>4.0199999999999996</v>
      </c>
      <c r="D8" s="5">
        <v>8.43</v>
      </c>
      <c r="E8" s="5">
        <v>6.3</v>
      </c>
      <c r="F8" s="6">
        <v>8.74</v>
      </c>
      <c r="G8" s="6">
        <v>12.7</v>
      </c>
      <c r="H8" s="5">
        <v>1.84</v>
      </c>
      <c r="I8" s="5">
        <v>2.0299999999999998</v>
      </c>
      <c r="J8" s="6">
        <v>0.62</v>
      </c>
      <c r="K8" s="6">
        <v>15.34</v>
      </c>
      <c r="L8" s="5">
        <v>3.5</v>
      </c>
      <c r="M8" s="5">
        <v>0.16</v>
      </c>
      <c r="N8" s="6">
        <v>8.02</v>
      </c>
      <c r="O8" s="6">
        <v>6.14</v>
      </c>
      <c r="P8" s="5">
        <v>6.3</v>
      </c>
      <c r="Q8" s="5">
        <v>21.63</v>
      </c>
      <c r="R8" s="6">
        <v>11.16</v>
      </c>
      <c r="S8" s="6">
        <v>9.86</v>
      </c>
      <c r="T8" s="5">
        <v>0.25</v>
      </c>
      <c r="U8" s="5">
        <v>5.12</v>
      </c>
      <c r="V8" s="6">
        <v>3.55</v>
      </c>
      <c r="W8" s="6">
        <v>8.3800000000000008</v>
      </c>
      <c r="X8" s="5">
        <v>2.8</v>
      </c>
      <c r="Y8" s="5">
        <v>35.450000000000003</v>
      </c>
      <c r="Z8" s="6">
        <v>5.67</v>
      </c>
      <c r="AA8" s="6">
        <v>4.74</v>
      </c>
      <c r="AB8" s="5">
        <v>13.85</v>
      </c>
      <c r="AC8" s="5">
        <v>18.37</v>
      </c>
      <c r="AD8" s="6">
        <v>11.96</v>
      </c>
      <c r="AE8" s="6">
        <v>8.0399999999999991</v>
      </c>
      <c r="AF8" s="5">
        <v>7.29</v>
      </c>
      <c r="AG8" s="5">
        <v>8.4</v>
      </c>
      <c r="AH8" s="6">
        <v>7.13</v>
      </c>
      <c r="AI8" s="6">
        <v>1.72</v>
      </c>
      <c r="AJ8" s="5">
        <v>12.45</v>
      </c>
      <c r="AK8" s="5">
        <v>84.26</v>
      </c>
      <c r="AL8" s="6">
        <v>10.87</v>
      </c>
      <c r="AM8" s="6">
        <v>12.09</v>
      </c>
      <c r="AN8" s="5" t="s">
        <v>53</v>
      </c>
      <c r="AO8" s="5">
        <v>2.17</v>
      </c>
      <c r="AP8" s="6">
        <v>8.66</v>
      </c>
      <c r="AQ8" s="6">
        <v>7.15</v>
      </c>
      <c r="AR8" s="5">
        <v>17.57</v>
      </c>
      <c r="AS8" s="5">
        <v>19.55</v>
      </c>
      <c r="AT8" s="6" t="s">
        <v>54</v>
      </c>
      <c r="AU8" s="6">
        <v>59.62</v>
      </c>
      <c r="AV8" s="5">
        <v>0.46</v>
      </c>
      <c r="AW8" s="5">
        <v>1.41</v>
      </c>
      <c r="AX8" s="6">
        <v>3.87</v>
      </c>
      <c r="AY8" s="6">
        <v>5.98</v>
      </c>
      <c r="AZ8" s="5">
        <v>4.42</v>
      </c>
      <c r="BA8" s="5">
        <v>65.099999999999994</v>
      </c>
      <c r="BB8" s="6">
        <v>7.08</v>
      </c>
      <c r="BC8" s="6">
        <v>6.45</v>
      </c>
      <c r="BD8" s="5">
        <v>8.94</v>
      </c>
      <c r="BE8" s="5">
        <v>20.43</v>
      </c>
      <c r="BF8" s="6">
        <v>3.22</v>
      </c>
      <c r="BG8" s="6">
        <v>3.47</v>
      </c>
      <c r="BH8" s="5">
        <v>5.15</v>
      </c>
      <c r="BI8" s="5">
        <v>3.16</v>
      </c>
    </row>
    <row r="9" spans="1:61" x14ac:dyDescent="0.25">
      <c r="A9" s="2">
        <v>7</v>
      </c>
      <c r="B9" s="6">
        <v>1.93</v>
      </c>
      <c r="C9" s="6" t="s">
        <v>175</v>
      </c>
      <c r="D9" s="5">
        <v>2.1800000000000002</v>
      </c>
      <c r="E9" s="5">
        <v>7.08</v>
      </c>
      <c r="F9" s="6">
        <v>12.37</v>
      </c>
      <c r="G9" s="6">
        <v>12.88</v>
      </c>
      <c r="H9" s="5">
        <v>10.14</v>
      </c>
      <c r="I9" s="5">
        <v>9.61</v>
      </c>
      <c r="J9" s="6" t="s">
        <v>176</v>
      </c>
      <c r="K9" s="6">
        <v>16.03</v>
      </c>
      <c r="L9" s="5">
        <v>2.5299999999999998</v>
      </c>
      <c r="M9" s="5">
        <v>1.22</v>
      </c>
      <c r="N9" s="6">
        <v>4.97</v>
      </c>
      <c r="O9" s="6">
        <v>6.76</v>
      </c>
      <c r="P9" s="5">
        <v>7.26</v>
      </c>
      <c r="Q9" s="5">
        <v>23.93</v>
      </c>
      <c r="R9" s="6">
        <v>15.9</v>
      </c>
      <c r="S9" s="6">
        <v>3.25</v>
      </c>
      <c r="T9" s="5">
        <v>0.89</v>
      </c>
      <c r="U9" s="5">
        <v>19.079999999999998</v>
      </c>
      <c r="V9" s="6">
        <v>16.059999999999999</v>
      </c>
      <c r="W9" s="6">
        <v>1.54</v>
      </c>
      <c r="X9" s="5">
        <v>2.15</v>
      </c>
      <c r="Y9" s="5">
        <v>25.28</v>
      </c>
      <c r="Z9" s="6">
        <v>6</v>
      </c>
      <c r="AA9" s="6">
        <v>5.53</v>
      </c>
      <c r="AB9" s="5">
        <v>13.62</v>
      </c>
      <c r="AC9" s="5">
        <v>16.23</v>
      </c>
      <c r="AD9" s="6">
        <v>14.43</v>
      </c>
      <c r="AE9" s="6">
        <v>8.42</v>
      </c>
      <c r="AF9" s="5">
        <v>5.8</v>
      </c>
      <c r="AG9" s="5">
        <v>5.79</v>
      </c>
      <c r="AH9" s="6">
        <v>15.85</v>
      </c>
      <c r="AI9" s="6" t="s">
        <v>174</v>
      </c>
      <c r="AJ9" s="5">
        <v>7.51</v>
      </c>
      <c r="AK9" s="5">
        <v>38.4</v>
      </c>
      <c r="AL9" s="6">
        <v>7.97</v>
      </c>
      <c r="AM9" s="6">
        <v>8.27</v>
      </c>
      <c r="AN9" s="5">
        <v>2.04</v>
      </c>
      <c r="AO9" s="5">
        <v>5.05</v>
      </c>
      <c r="AP9" s="6">
        <v>1.02</v>
      </c>
      <c r="AQ9" s="6">
        <v>11.19</v>
      </c>
      <c r="AR9" s="5">
        <v>3.44</v>
      </c>
      <c r="AS9" s="5">
        <v>4.08</v>
      </c>
      <c r="AT9" s="6">
        <v>2.96</v>
      </c>
      <c r="AU9" s="6">
        <v>42.79</v>
      </c>
      <c r="AV9" s="5">
        <v>2.91</v>
      </c>
      <c r="AW9" s="5">
        <v>3.94</v>
      </c>
      <c r="AX9" s="6">
        <v>4.83</v>
      </c>
      <c r="AY9" s="6">
        <v>10.99</v>
      </c>
      <c r="AZ9" s="5">
        <v>8.5500000000000007</v>
      </c>
      <c r="BA9" s="5">
        <v>78.06</v>
      </c>
      <c r="BB9" s="6">
        <v>16.96</v>
      </c>
      <c r="BC9" s="6">
        <v>16.64</v>
      </c>
      <c r="BD9" s="5">
        <v>13.88</v>
      </c>
      <c r="BE9" s="5">
        <v>29.05</v>
      </c>
      <c r="BF9" s="6">
        <v>2.91</v>
      </c>
      <c r="BG9" s="6">
        <v>2.92</v>
      </c>
      <c r="BH9" s="5">
        <v>4.45</v>
      </c>
      <c r="BI9" s="5">
        <v>5.58</v>
      </c>
    </row>
    <row r="10" spans="1:61" x14ac:dyDescent="0.25">
      <c r="A10" s="2">
        <v>8</v>
      </c>
      <c r="B10" s="6">
        <v>0.53</v>
      </c>
      <c r="C10" s="6">
        <v>1.93</v>
      </c>
      <c r="D10" s="5">
        <v>6.38</v>
      </c>
      <c r="E10" s="5">
        <v>2.57</v>
      </c>
      <c r="F10" s="6">
        <v>11.11</v>
      </c>
      <c r="G10" s="6">
        <v>11.42</v>
      </c>
      <c r="H10" s="5">
        <v>7.59</v>
      </c>
      <c r="I10" s="5">
        <v>8.6300000000000008</v>
      </c>
      <c r="J10" s="6" t="s">
        <v>70</v>
      </c>
      <c r="K10" s="6">
        <v>13.13</v>
      </c>
      <c r="L10" s="5">
        <v>1.87</v>
      </c>
      <c r="M10" s="5">
        <v>1.63</v>
      </c>
      <c r="N10" s="6">
        <v>18.11</v>
      </c>
      <c r="O10" s="6" t="s">
        <v>71</v>
      </c>
      <c r="P10" s="5">
        <v>10.45</v>
      </c>
      <c r="Q10" s="5">
        <v>24.72</v>
      </c>
      <c r="R10" s="6">
        <v>14.93</v>
      </c>
      <c r="S10" s="6">
        <v>4.78</v>
      </c>
      <c r="T10" s="5">
        <v>0.7</v>
      </c>
      <c r="U10" s="5">
        <v>13.64</v>
      </c>
      <c r="V10" s="6">
        <v>6.68</v>
      </c>
      <c r="W10" s="6">
        <v>13.08</v>
      </c>
      <c r="X10" s="5">
        <v>0.4</v>
      </c>
      <c r="Y10" s="5">
        <v>19.04</v>
      </c>
      <c r="Z10" s="6">
        <v>4.71</v>
      </c>
      <c r="AA10" s="6">
        <v>4.26</v>
      </c>
      <c r="AB10" s="5">
        <v>18.27</v>
      </c>
      <c r="AC10" s="5">
        <v>20.94</v>
      </c>
      <c r="AD10" s="6">
        <v>14.14</v>
      </c>
      <c r="AE10" s="6">
        <v>8.27</v>
      </c>
      <c r="AF10" s="5">
        <v>7.01</v>
      </c>
      <c r="AG10" s="5">
        <v>7.34</v>
      </c>
      <c r="AH10" s="6">
        <v>19.88</v>
      </c>
      <c r="AI10" s="6" t="s">
        <v>69</v>
      </c>
      <c r="AJ10" s="5">
        <v>9.19</v>
      </c>
      <c r="AK10" s="5">
        <v>52.11</v>
      </c>
      <c r="AL10" s="6">
        <v>8.94</v>
      </c>
      <c r="AM10" s="6">
        <v>9.59</v>
      </c>
      <c r="AN10" s="5">
        <v>6.78</v>
      </c>
      <c r="AO10" s="5">
        <v>5.94</v>
      </c>
      <c r="AP10" s="6">
        <v>9.85</v>
      </c>
      <c r="AQ10" s="6">
        <v>5.64</v>
      </c>
      <c r="AR10" s="5">
        <v>8.2200000000000006</v>
      </c>
      <c r="AS10" s="5">
        <v>9.43</v>
      </c>
      <c r="AT10" s="6">
        <v>14.41</v>
      </c>
      <c r="AU10" s="6">
        <v>4.32</v>
      </c>
      <c r="AV10" s="5">
        <v>2.0499999999999998</v>
      </c>
      <c r="AW10" s="5">
        <v>3.39</v>
      </c>
      <c r="AX10" s="6">
        <v>8.4600000000000009</v>
      </c>
      <c r="AY10" s="6">
        <v>5.47</v>
      </c>
      <c r="AZ10" s="5">
        <v>14.59</v>
      </c>
      <c r="BA10" s="5">
        <v>29</v>
      </c>
      <c r="BB10" s="6">
        <v>7.9</v>
      </c>
      <c r="BC10" s="6">
        <v>6.48</v>
      </c>
      <c r="BD10" s="5">
        <v>10.26</v>
      </c>
      <c r="BE10" s="5">
        <v>23.8</v>
      </c>
      <c r="BF10" s="6">
        <v>2.2799999999999998</v>
      </c>
      <c r="BG10" s="6">
        <v>2.4</v>
      </c>
      <c r="BH10" s="5">
        <v>5.57</v>
      </c>
      <c r="BI10" s="5">
        <v>3.38</v>
      </c>
    </row>
    <row r="11" spans="1:61" x14ac:dyDescent="0.25">
      <c r="A11" s="2">
        <v>9</v>
      </c>
      <c r="B11" s="6">
        <v>1.52</v>
      </c>
      <c r="C11" s="6" t="s">
        <v>40</v>
      </c>
      <c r="D11" s="5">
        <v>8.43</v>
      </c>
      <c r="E11" s="5">
        <v>5.65</v>
      </c>
      <c r="F11" s="6">
        <v>14.33</v>
      </c>
      <c r="G11" s="6">
        <v>6.62</v>
      </c>
      <c r="H11" s="5">
        <v>0.75</v>
      </c>
      <c r="I11" s="5">
        <v>3.72</v>
      </c>
      <c r="J11" s="6">
        <v>2.2200000000000002</v>
      </c>
      <c r="K11" s="6">
        <v>2.4</v>
      </c>
      <c r="L11" s="5">
        <v>3.99</v>
      </c>
      <c r="M11" s="5">
        <v>1.24</v>
      </c>
      <c r="N11" s="6">
        <v>12.81</v>
      </c>
      <c r="O11" s="6">
        <v>1.2</v>
      </c>
      <c r="P11" s="5">
        <v>0.96</v>
      </c>
      <c r="Q11" s="5">
        <v>8.3699999999999992</v>
      </c>
      <c r="R11" s="6">
        <v>12.67</v>
      </c>
      <c r="S11" s="6">
        <v>7.1</v>
      </c>
      <c r="T11" s="5">
        <v>0.05</v>
      </c>
      <c r="U11" s="5">
        <v>4.8899999999999997</v>
      </c>
      <c r="V11" s="6">
        <v>8.51</v>
      </c>
      <c r="W11" s="6">
        <v>6.55</v>
      </c>
      <c r="X11" s="5" t="s">
        <v>41</v>
      </c>
      <c r="Y11" s="5">
        <v>11.37</v>
      </c>
      <c r="Z11" s="6">
        <v>5.59</v>
      </c>
      <c r="AA11" s="6">
        <v>4.66</v>
      </c>
      <c r="AB11" s="5">
        <v>6.09</v>
      </c>
      <c r="AC11" s="5">
        <v>6.71</v>
      </c>
      <c r="AD11" s="6">
        <v>14.72</v>
      </c>
      <c r="AE11" s="6">
        <v>11.01</v>
      </c>
      <c r="AF11" s="5">
        <v>3.67</v>
      </c>
      <c r="AG11" s="5">
        <v>4.03</v>
      </c>
      <c r="AH11" s="6">
        <v>11.04</v>
      </c>
      <c r="AI11" s="6" t="s">
        <v>35</v>
      </c>
      <c r="AJ11" s="5">
        <v>12.16</v>
      </c>
      <c r="AK11" s="5">
        <v>87.37</v>
      </c>
      <c r="AL11" s="6">
        <v>7.41</v>
      </c>
      <c r="AM11" s="6">
        <v>7.77</v>
      </c>
      <c r="AN11" s="5" t="s">
        <v>36</v>
      </c>
      <c r="AO11" s="5">
        <v>1.9</v>
      </c>
      <c r="AP11" s="6">
        <v>4.1900000000000004</v>
      </c>
      <c r="AQ11" s="6">
        <v>9.19</v>
      </c>
      <c r="AR11" s="5">
        <v>12.03</v>
      </c>
      <c r="AS11" s="5">
        <v>12.01</v>
      </c>
      <c r="AT11" s="6">
        <v>17.829999999999998</v>
      </c>
      <c r="AU11" s="6">
        <v>1.4</v>
      </c>
      <c r="AV11" s="5">
        <v>0.12</v>
      </c>
      <c r="AW11" s="5" t="s">
        <v>37</v>
      </c>
      <c r="AX11" s="6" t="s">
        <v>38</v>
      </c>
      <c r="AY11" s="6" t="s">
        <v>39</v>
      </c>
      <c r="AZ11" s="5">
        <v>9.77</v>
      </c>
      <c r="BA11" s="5">
        <v>41.77</v>
      </c>
      <c r="BB11" s="6">
        <v>10.47</v>
      </c>
      <c r="BC11" s="6">
        <v>12.04</v>
      </c>
      <c r="BD11" s="5">
        <v>9.39</v>
      </c>
      <c r="BE11" s="5">
        <v>20.27</v>
      </c>
      <c r="BF11" s="6">
        <v>2.62</v>
      </c>
      <c r="BG11" s="6">
        <v>2.5499999999999998</v>
      </c>
      <c r="BH11" s="5">
        <v>5.88</v>
      </c>
      <c r="BI11" s="5">
        <v>2.11</v>
      </c>
    </row>
    <row r="12" spans="1:61" x14ac:dyDescent="0.25">
      <c r="A12" s="2">
        <v>10</v>
      </c>
      <c r="B12" s="6">
        <v>0.49</v>
      </c>
      <c r="C12" s="6">
        <v>7.94</v>
      </c>
      <c r="D12" s="5">
        <v>1.1399999999999999</v>
      </c>
      <c r="E12" s="5">
        <v>3.69</v>
      </c>
      <c r="F12" s="6">
        <v>6.62</v>
      </c>
      <c r="G12" s="6">
        <v>16.5</v>
      </c>
      <c r="H12" s="5" t="s">
        <v>163</v>
      </c>
      <c r="I12" s="5">
        <v>2.0699999999999998</v>
      </c>
      <c r="J12" s="6">
        <v>6.35</v>
      </c>
      <c r="K12" s="6" t="s">
        <v>223</v>
      </c>
      <c r="L12" s="5" t="s">
        <v>224</v>
      </c>
      <c r="M12" s="5">
        <v>3.61</v>
      </c>
      <c r="N12" s="6" t="s">
        <v>225</v>
      </c>
      <c r="O12" s="6">
        <v>14.93</v>
      </c>
      <c r="P12" s="5">
        <v>5.92</v>
      </c>
      <c r="Q12" s="5">
        <v>28.54</v>
      </c>
      <c r="R12" s="6">
        <v>12.7</v>
      </c>
      <c r="S12" s="6">
        <v>5.83</v>
      </c>
      <c r="T12" s="5">
        <v>0.13</v>
      </c>
      <c r="U12" s="5">
        <v>4.74</v>
      </c>
      <c r="V12" s="6">
        <v>11.43</v>
      </c>
      <c r="W12" s="6">
        <v>5.7</v>
      </c>
      <c r="X12" s="5">
        <v>0.92</v>
      </c>
      <c r="Y12" s="5">
        <v>19.52</v>
      </c>
      <c r="Z12" s="6">
        <v>6.3</v>
      </c>
      <c r="AA12" s="6">
        <v>5.08</v>
      </c>
      <c r="AB12" s="5">
        <v>0.64</v>
      </c>
      <c r="AC12" s="5">
        <v>6.19</v>
      </c>
      <c r="AD12" s="6">
        <v>11.08</v>
      </c>
      <c r="AE12" s="6">
        <v>6.91</v>
      </c>
      <c r="AF12" s="5">
        <v>9.4</v>
      </c>
      <c r="AG12" s="5">
        <v>9.02</v>
      </c>
      <c r="AH12" s="6">
        <v>18.27</v>
      </c>
      <c r="AI12" s="6" t="s">
        <v>220</v>
      </c>
      <c r="AJ12" s="5">
        <v>11.38</v>
      </c>
      <c r="AK12" s="5">
        <v>87.79</v>
      </c>
      <c r="AL12" s="6">
        <v>8.2799999999999994</v>
      </c>
      <c r="AM12" s="6">
        <v>9.77</v>
      </c>
      <c r="AN12" s="5">
        <v>1.85</v>
      </c>
      <c r="AO12" s="5">
        <v>4.03</v>
      </c>
      <c r="AP12" s="6">
        <v>11.08</v>
      </c>
      <c r="AQ12" s="6">
        <v>3.87</v>
      </c>
      <c r="AR12" s="5">
        <v>11.71</v>
      </c>
      <c r="AS12" s="5">
        <v>15.1</v>
      </c>
      <c r="AT12" s="6">
        <v>9.42</v>
      </c>
      <c r="AU12" s="6">
        <v>21.2</v>
      </c>
      <c r="AV12" s="5">
        <v>2.16</v>
      </c>
      <c r="AW12" s="5">
        <v>3.3</v>
      </c>
      <c r="AX12" s="6" t="s">
        <v>221</v>
      </c>
      <c r="AY12" s="6" t="s">
        <v>222</v>
      </c>
      <c r="AZ12" s="5">
        <v>13.09</v>
      </c>
      <c r="BA12" s="5">
        <v>39.93</v>
      </c>
      <c r="BB12" s="6">
        <v>7.15</v>
      </c>
      <c r="BC12" s="6">
        <v>8.1300000000000008</v>
      </c>
      <c r="BD12" s="5">
        <v>9.32</v>
      </c>
      <c r="BE12" s="5">
        <v>21.78</v>
      </c>
      <c r="BF12" s="6">
        <v>2.5</v>
      </c>
      <c r="BG12" s="6">
        <v>2.5</v>
      </c>
      <c r="BH12" s="5">
        <v>4.17</v>
      </c>
      <c r="BI12" s="5">
        <v>6.21</v>
      </c>
    </row>
    <row r="13" spans="1:61" x14ac:dyDescent="0.25">
      <c r="A13" s="2">
        <v>11</v>
      </c>
      <c r="B13" s="6">
        <v>1.32</v>
      </c>
      <c r="C13" s="6" t="s">
        <v>165</v>
      </c>
      <c r="D13" s="5">
        <v>1.53</v>
      </c>
      <c r="E13" s="5" t="s">
        <v>140</v>
      </c>
      <c r="F13" s="6">
        <v>5.43</v>
      </c>
      <c r="G13" s="6">
        <v>13.14</v>
      </c>
      <c r="H13" s="5">
        <v>8.75</v>
      </c>
      <c r="I13" s="5">
        <v>9.81</v>
      </c>
      <c r="J13" s="6" t="s">
        <v>166</v>
      </c>
      <c r="K13" s="6">
        <v>8.06</v>
      </c>
      <c r="L13" s="5">
        <v>0.9</v>
      </c>
      <c r="M13" s="5">
        <v>3.1</v>
      </c>
      <c r="N13" s="6" t="s">
        <v>167</v>
      </c>
      <c r="O13" s="6">
        <v>16.309999999999999</v>
      </c>
      <c r="P13" s="5">
        <v>10.68</v>
      </c>
      <c r="Q13" s="5">
        <v>29.12</v>
      </c>
      <c r="R13" s="6">
        <v>8.7200000000000006</v>
      </c>
      <c r="S13" s="6">
        <v>6.43</v>
      </c>
      <c r="T13" s="5">
        <v>0.6</v>
      </c>
      <c r="U13" s="5">
        <v>10.95</v>
      </c>
      <c r="V13" s="6">
        <v>5.99</v>
      </c>
      <c r="W13" s="6">
        <v>8.16</v>
      </c>
      <c r="X13" s="5">
        <v>3.65</v>
      </c>
      <c r="Y13" s="5">
        <v>50.45</v>
      </c>
      <c r="Z13" s="6">
        <v>5.95</v>
      </c>
      <c r="AA13" s="6">
        <v>5.18</v>
      </c>
      <c r="AB13" s="5">
        <v>9.93</v>
      </c>
      <c r="AC13" s="5">
        <v>12.11</v>
      </c>
      <c r="AD13" s="6">
        <v>6.16</v>
      </c>
      <c r="AE13" s="6">
        <v>0.87</v>
      </c>
      <c r="AF13" s="5">
        <v>5.52</v>
      </c>
      <c r="AG13" s="5">
        <v>3.11</v>
      </c>
      <c r="AH13" s="6">
        <v>5.94</v>
      </c>
      <c r="AI13" s="6">
        <v>5.56</v>
      </c>
      <c r="AJ13" s="5">
        <v>8.56</v>
      </c>
      <c r="AK13" s="5">
        <v>45.82</v>
      </c>
      <c r="AL13" s="6">
        <v>7.4</v>
      </c>
      <c r="AM13" s="6">
        <v>8.77</v>
      </c>
      <c r="AN13" s="5">
        <v>3.55</v>
      </c>
      <c r="AO13" s="5">
        <v>5.31</v>
      </c>
      <c r="AP13" s="6">
        <v>11.06</v>
      </c>
      <c r="AQ13" s="6">
        <v>6.78</v>
      </c>
      <c r="AR13" s="5">
        <v>4.74</v>
      </c>
      <c r="AS13" s="5">
        <v>8.4700000000000006</v>
      </c>
      <c r="AT13" s="6">
        <v>1.74</v>
      </c>
      <c r="AU13" s="6">
        <v>19.02</v>
      </c>
      <c r="AV13" s="5">
        <v>0.43</v>
      </c>
      <c r="AW13" s="5">
        <v>2.1</v>
      </c>
      <c r="AX13" s="6">
        <v>10.44</v>
      </c>
      <c r="AY13" s="6">
        <v>14.46</v>
      </c>
      <c r="AZ13" s="5">
        <v>14.33</v>
      </c>
      <c r="BA13" s="5">
        <v>33.880000000000003</v>
      </c>
      <c r="BB13" s="6">
        <v>4.29</v>
      </c>
      <c r="BC13" s="6">
        <v>6.12</v>
      </c>
      <c r="BD13" s="5">
        <v>13.59</v>
      </c>
      <c r="BE13" s="5">
        <v>27.27</v>
      </c>
      <c r="BF13" s="6">
        <v>2.91</v>
      </c>
      <c r="BG13" s="6">
        <v>2.89</v>
      </c>
      <c r="BH13" s="5">
        <v>4.24</v>
      </c>
      <c r="BI13" s="5">
        <v>4.6100000000000003</v>
      </c>
    </row>
    <row r="14" spans="1:61" x14ac:dyDescent="0.25">
      <c r="A14" s="2">
        <v>12</v>
      </c>
      <c r="B14" s="6">
        <v>1.98</v>
      </c>
      <c r="C14" s="6" t="s">
        <v>47</v>
      </c>
      <c r="D14" s="5" t="s">
        <v>48</v>
      </c>
      <c r="E14" s="5">
        <v>1.3</v>
      </c>
      <c r="F14" s="6">
        <v>9.1300000000000008</v>
      </c>
      <c r="G14" s="6">
        <v>8.2899999999999991</v>
      </c>
      <c r="H14" s="5">
        <v>4.01</v>
      </c>
      <c r="I14" s="5">
        <v>4.09</v>
      </c>
      <c r="J14" s="6" t="s">
        <v>38</v>
      </c>
      <c r="K14" s="6">
        <v>23.66</v>
      </c>
      <c r="L14" s="5">
        <v>0.71</v>
      </c>
      <c r="M14" s="5">
        <v>3.48</v>
      </c>
      <c r="N14" s="6">
        <v>8.61</v>
      </c>
      <c r="O14" s="6">
        <v>6.76</v>
      </c>
      <c r="P14" s="5">
        <v>6.07</v>
      </c>
      <c r="Q14" s="5">
        <v>32.18</v>
      </c>
      <c r="R14" s="6">
        <v>16.75</v>
      </c>
      <c r="S14" s="6">
        <v>2.25</v>
      </c>
      <c r="T14" s="5">
        <v>0.89</v>
      </c>
      <c r="U14" s="5">
        <v>17.21</v>
      </c>
      <c r="V14" s="6">
        <v>10.18</v>
      </c>
      <c r="W14" s="6">
        <v>6</v>
      </c>
      <c r="X14" s="5">
        <v>2.33</v>
      </c>
      <c r="Y14" s="5">
        <v>53.38</v>
      </c>
      <c r="Z14" s="6">
        <v>5.78</v>
      </c>
      <c r="AA14" s="6">
        <v>4.88</v>
      </c>
      <c r="AB14" s="5">
        <v>15.5</v>
      </c>
      <c r="AC14" s="5">
        <v>15.9</v>
      </c>
      <c r="AD14" s="6">
        <v>7.34</v>
      </c>
      <c r="AE14" s="6">
        <v>9.9499999999999993</v>
      </c>
      <c r="AF14" s="5">
        <v>5.85</v>
      </c>
      <c r="AG14" s="5">
        <v>5.75</v>
      </c>
      <c r="AH14" s="6">
        <v>18.27</v>
      </c>
      <c r="AI14" s="6" t="s">
        <v>46</v>
      </c>
      <c r="AJ14" s="5">
        <v>10.92</v>
      </c>
      <c r="AK14" s="5">
        <v>54.96</v>
      </c>
      <c r="AL14" s="6">
        <v>9.49</v>
      </c>
      <c r="AM14" s="6">
        <v>10.24</v>
      </c>
      <c r="AN14" s="5">
        <v>4.3</v>
      </c>
      <c r="AO14" s="5">
        <v>3.75</v>
      </c>
      <c r="AP14" s="6">
        <v>4.5999999999999996</v>
      </c>
      <c r="AQ14" s="6">
        <v>8.09</v>
      </c>
      <c r="AR14" s="5">
        <v>12.51</v>
      </c>
      <c r="AS14" s="5">
        <v>13.61</v>
      </c>
      <c r="AT14" s="6">
        <v>18.920000000000002</v>
      </c>
      <c r="AU14" s="6">
        <v>13.01</v>
      </c>
      <c r="AV14" s="5">
        <v>0.16</v>
      </c>
      <c r="AW14" s="5">
        <v>1.39</v>
      </c>
      <c r="AX14" s="6">
        <v>5.0599999999999996</v>
      </c>
      <c r="AY14" s="6">
        <v>9.8000000000000007</v>
      </c>
      <c r="AZ14" s="5">
        <v>11.26</v>
      </c>
      <c r="BA14" s="5">
        <v>72.52</v>
      </c>
      <c r="BB14" s="6">
        <v>9.24</v>
      </c>
      <c r="BC14" s="6">
        <v>9.5299999999999994</v>
      </c>
      <c r="BD14" s="5">
        <v>11.77</v>
      </c>
      <c r="BE14" s="5">
        <v>25.82</v>
      </c>
      <c r="BF14" s="6">
        <v>2.59</v>
      </c>
      <c r="BG14" s="6">
        <v>2.4900000000000002</v>
      </c>
      <c r="BH14" s="5">
        <v>2.75</v>
      </c>
      <c r="BI14" s="5">
        <v>7.06</v>
      </c>
    </row>
    <row r="15" spans="1:61" x14ac:dyDescent="0.25">
      <c r="A15" s="2">
        <v>13</v>
      </c>
      <c r="B15" s="6">
        <v>0.51</v>
      </c>
      <c r="C15" s="6">
        <v>4.5</v>
      </c>
      <c r="D15" s="5">
        <v>1.2</v>
      </c>
      <c r="E15" s="5">
        <v>1.51</v>
      </c>
      <c r="F15" s="6">
        <v>7.02</v>
      </c>
      <c r="G15" s="6">
        <v>15.15</v>
      </c>
      <c r="H15" s="5">
        <v>7.47</v>
      </c>
      <c r="I15" s="5">
        <v>9.01</v>
      </c>
      <c r="J15" s="6">
        <v>3.78</v>
      </c>
      <c r="K15" s="6" t="s">
        <v>192</v>
      </c>
      <c r="L15" s="5">
        <v>2.35</v>
      </c>
      <c r="M15" s="5">
        <v>1.93</v>
      </c>
      <c r="N15" s="6">
        <v>8.43</v>
      </c>
      <c r="O15" s="6">
        <v>6.38</v>
      </c>
      <c r="P15" s="5" t="s">
        <v>100</v>
      </c>
      <c r="Q15" s="5">
        <v>5.26</v>
      </c>
      <c r="R15" s="6">
        <v>19.41</v>
      </c>
      <c r="S15" s="6">
        <v>1.32</v>
      </c>
      <c r="T15" s="5">
        <v>0.06</v>
      </c>
      <c r="U15" s="5">
        <v>5.93</v>
      </c>
      <c r="V15" s="6">
        <v>8.1199999999999992</v>
      </c>
      <c r="W15" s="6">
        <v>11.17</v>
      </c>
      <c r="X15" s="5">
        <v>1.22</v>
      </c>
      <c r="Y15" s="5">
        <v>22.49</v>
      </c>
      <c r="Z15" s="6">
        <v>6.14</v>
      </c>
      <c r="AA15" s="6">
        <v>5.64</v>
      </c>
      <c r="AB15" s="5">
        <v>18.11</v>
      </c>
      <c r="AC15" s="5">
        <v>14.6</v>
      </c>
      <c r="AD15" s="6">
        <v>9.43</v>
      </c>
      <c r="AE15" s="6">
        <v>2.56</v>
      </c>
      <c r="AF15" s="5">
        <v>9.2799999999999994</v>
      </c>
      <c r="AG15" s="5">
        <v>10.220000000000001</v>
      </c>
      <c r="AH15" s="6">
        <v>6.3</v>
      </c>
      <c r="AI15" s="6" t="s">
        <v>191</v>
      </c>
      <c r="AJ15" s="5">
        <v>7.89</v>
      </c>
      <c r="AK15" s="5">
        <v>57.97</v>
      </c>
      <c r="AL15" s="6">
        <v>8.02</v>
      </c>
      <c r="AM15" s="6">
        <v>8.34</v>
      </c>
      <c r="AN15" s="5">
        <v>1.06</v>
      </c>
      <c r="AO15" s="5">
        <v>3.67</v>
      </c>
      <c r="AP15" s="6">
        <v>9.4700000000000006</v>
      </c>
      <c r="AQ15" s="6">
        <v>2.2200000000000002</v>
      </c>
      <c r="AR15" s="5">
        <v>4.28</v>
      </c>
      <c r="AS15" s="5">
        <v>4.9000000000000004</v>
      </c>
      <c r="AT15" s="6">
        <v>0.33</v>
      </c>
      <c r="AU15" s="6">
        <v>60.5</v>
      </c>
      <c r="AV15" s="5">
        <v>0.66</v>
      </c>
      <c r="AW15" s="5">
        <v>1.64</v>
      </c>
      <c r="AX15" s="6">
        <v>13.09</v>
      </c>
      <c r="AY15" s="6">
        <v>8.7200000000000006</v>
      </c>
      <c r="AZ15" s="5">
        <v>10.58</v>
      </c>
      <c r="BA15" s="5">
        <v>29.8</v>
      </c>
      <c r="BB15" s="6">
        <v>7.14</v>
      </c>
      <c r="BC15" s="6">
        <v>6.01</v>
      </c>
      <c r="BD15" s="5">
        <v>8.24</v>
      </c>
      <c r="BE15" s="5">
        <v>24.34</v>
      </c>
      <c r="BF15" s="6">
        <v>2.2799999999999998</v>
      </c>
      <c r="BG15" s="6">
        <v>2.56</v>
      </c>
      <c r="BH15" s="5">
        <v>4.13</v>
      </c>
      <c r="BI15" s="5">
        <v>6.66</v>
      </c>
    </row>
    <row r="16" spans="1:61" x14ac:dyDescent="0.25">
      <c r="A16" s="2">
        <v>14</v>
      </c>
      <c r="B16" s="6">
        <v>0.4</v>
      </c>
      <c r="C16" s="6" t="s">
        <v>87</v>
      </c>
      <c r="D16" s="5">
        <v>6.79</v>
      </c>
      <c r="E16" s="5">
        <v>4.71</v>
      </c>
      <c r="F16" s="6">
        <v>11.78</v>
      </c>
      <c r="G16" s="6">
        <v>6.83</v>
      </c>
      <c r="H16" s="5">
        <v>9.69</v>
      </c>
      <c r="I16" s="5">
        <v>10.09</v>
      </c>
      <c r="J16" s="6">
        <v>1.7</v>
      </c>
      <c r="K16" s="6" t="s">
        <v>88</v>
      </c>
      <c r="L16" s="5">
        <v>3.37</v>
      </c>
      <c r="M16" s="5">
        <v>0.9</v>
      </c>
      <c r="N16" s="6">
        <v>15.72</v>
      </c>
      <c r="O16" s="6" t="s">
        <v>89</v>
      </c>
      <c r="P16" s="5">
        <v>4.41</v>
      </c>
      <c r="Q16" s="5">
        <v>21.89</v>
      </c>
      <c r="R16" s="6">
        <v>14.2</v>
      </c>
      <c r="S16" s="6">
        <v>5.33</v>
      </c>
      <c r="T16" s="5">
        <v>0.08</v>
      </c>
      <c r="U16" s="5">
        <v>5.01</v>
      </c>
      <c r="V16" s="6">
        <v>12.26</v>
      </c>
      <c r="W16" s="6">
        <v>4.9800000000000004</v>
      </c>
      <c r="X16" s="5">
        <v>3.87</v>
      </c>
      <c r="Y16" s="5">
        <v>49.45</v>
      </c>
      <c r="Z16" s="6">
        <v>5.22</v>
      </c>
      <c r="AA16" s="6">
        <v>5.53</v>
      </c>
      <c r="AB16" s="5">
        <v>8.3800000000000008</v>
      </c>
      <c r="AC16" s="5">
        <v>10.55</v>
      </c>
      <c r="AD16" s="6">
        <v>14.96</v>
      </c>
      <c r="AE16" s="6">
        <v>8.66</v>
      </c>
      <c r="AF16" s="5">
        <v>6.44</v>
      </c>
      <c r="AG16" s="5">
        <v>6.66</v>
      </c>
      <c r="AH16" s="6">
        <v>9.92</v>
      </c>
      <c r="AI16" s="6" t="s">
        <v>85</v>
      </c>
      <c r="AJ16" s="5">
        <v>7.81</v>
      </c>
      <c r="AK16" s="5">
        <v>50.08</v>
      </c>
      <c r="AL16" s="6">
        <v>7.47</v>
      </c>
      <c r="AM16" s="6">
        <v>7.22</v>
      </c>
      <c r="AN16" s="5" t="s">
        <v>86</v>
      </c>
      <c r="AO16" s="5">
        <v>3.71</v>
      </c>
      <c r="AP16" s="6">
        <v>5.73</v>
      </c>
      <c r="AQ16" s="6">
        <v>7.41</v>
      </c>
      <c r="AR16" s="5">
        <v>3.32</v>
      </c>
      <c r="AS16" s="5">
        <v>2.34</v>
      </c>
      <c r="AT16" s="6">
        <v>12.61</v>
      </c>
      <c r="AU16" s="6">
        <v>12.91</v>
      </c>
      <c r="AV16" s="5">
        <v>1.85</v>
      </c>
      <c r="AW16" s="5">
        <v>1.55</v>
      </c>
      <c r="AX16" s="6">
        <v>12.6</v>
      </c>
      <c r="AY16" s="6">
        <v>19.29</v>
      </c>
      <c r="AZ16" s="5">
        <v>7.39</v>
      </c>
      <c r="BA16" s="5">
        <v>57.85</v>
      </c>
      <c r="BB16" s="6">
        <v>10.32</v>
      </c>
      <c r="BC16" s="6">
        <v>12.04</v>
      </c>
      <c r="BD16" s="5">
        <v>10.16</v>
      </c>
      <c r="BE16" s="5">
        <v>29.3</v>
      </c>
      <c r="BF16" s="6">
        <v>2.04</v>
      </c>
      <c r="BG16" s="6">
        <v>2.17</v>
      </c>
      <c r="BH16" s="5">
        <v>4.8600000000000003</v>
      </c>
      <c r="BI16" s="5">
        <v>2.08</v>
      </c>
    </row>
    <row r="17" spans="1:61" x14ac:dyDescent="0.25">
      <c r="A17" s="2">
        <v>15</v>
      </c>
      <c r="B17" s="6">
        <v>0.81</v>
      </c>
      <c r="C17" s="6" t="s">
        <v>65</v>
      </c>
      <c r="D17" s="5">
        <v>3.39</v>
      </c>
      <c r="E17" s="5">
        <v>4.0599999999999996</v>
      </c>
      <c r="F17" s="6">
        <v>20.25</v>
      </c>
      <c r="G17" s="6" t="s">
        <v>66</v>
      </c>
      <c r="H17" s="5">
        <v>7.6</v>
      </c>
      <c r="I17" s="5">
        <v>7.74</v>
      </c>
      <c r="J17" s="6">
        <v>3.7</v>
      </c>
      <c r="K17" s="6" t="s">
        <v>67</v>
      </c>
      <c r="L17" s="5">
        <v>2.71</v>
      </c>
      <c r="M17" s="5">
        <v>2</v>
      </c>
      <c r="N17" s="6" t="s">
        <v>64</v>
      </c>
      <c r="O17" s="6">
        <v>16.55</v>
      </c>
      <c r="P17" s="5">
        <v>5.15</v>
      </c>
      <c r="Q17" s="5">
        <v>21.54</v>
      </c>
      <c r="R17" s="6">
        <v>12.77</v>
      </c>
      <c r="S17" s="6">
        <v>5.31</v>
      </c>
      <c r="T17" s="5">
        <v>0.94</v>
      </c>
      <c r="U17" s="5">
        <v>22.49</v>
      </c>
      <c r="V17" s="6">
        <v>6.31</v>
      </c>
      <c r="W17" s="6">
        <v>7.92</v>
      </c>
      <c r="X17" s="5">
        <v>2.08</v>
      </c>
      <c r="Y17" s="5">
        <v>14.67</v>
      </c>
      <c r="Z17" s="6">
        <v>5.17</v>
      </c>
      <c r="AA17" s="6">
        <v>4.49</v>
      </c>
      <c r="AB17" s="5">
        <v>0.93</v>
      </c>
      <c r="AC17" s="5" t="s">
        <v>68</v>
      </c>
      <c r="AD17" s="6">
        <v>9.39</v>
      </c>
      <c r="AE17" s="6">
        <v>1.86</v>
      </c>
      <c r="AF17" s="5">
        <v>3.95</v>
      </c>
      <c r="AG17" s="5">
        <v>3.3</v>
      </c>
      <c r="AH17" s="6">
        <v>21.38</v>
      </c>
      <c r="AI17" s="6" t="s">
        <v>63</v>
      </c>
      <c r="AJ17" s="5">
        <v>11.26</v>
      </c>
      <c r="AK17" s="5">
        <v>78.22</v>
      </c>
      <c r="AL17" s="6">
        <v>8.9700000000000006</v>
      </c>
      <c r="AM17" s="6">
        <v>9.58</v>
      </c>
      <c r="AN17" s="5" t="s">
        <v>64</v>
      </c>
      <c r="AO17" s="5">
        <v>4.1900000000000004</v>
      </c>
      <c r="AP17" s="6">
        <v>5.1100000000000003</v>
      </c>
      <c r="AQ17" s="6">
        <v>7.7</v>
      </c>
      <c r="AR17" s="5">
        <v>12.44</v>
      </c>
      <c r="AS17" s="5">
        <v>13.12</v>
      </c>
      <c r="AT17" s="6">
        <v>11.95</v>
      </c>
      <c r="AU17" s="6">
        <v>4.07</v>
      </c>
      <c r="AV17" s="5">
        <v>0.49</v>
      </c>
      <c r="AW17" s="5">
        <v>0.9</v>
      </c>
      <c r="AX17" s="6">
        <v>4.5599999999999996</v>
      </c>
      <c r="AY17" s="6">
        <v>1.35</v>
      </c>
      <c r="AZ17" s="5">
        <v>19.39</v>
      </c>
      <c r="BA17" s="5">
        <v>17.87</v>
      </c>
      <c r="BB17" s="6">
        <v>13</v>
      </c>
      <c r="BC17" s="6">
        <v>9.74</v>
      </c>
      <c r="BD17" s="5">
        <v>15.86</v>
      </c>
      <c r="BE17" s="5">
        <v>31.57</v>
      </c>
      <c r="BF17" s="6">
        <v>2.48</v>
      </c>
      <c r="BG17" s="6">
        <v>2.46</v>
      </c>
      <c r="BH17" s="5">
        <v>3.77</v>
      </c>
      <c r="BI17" s="5">
        <v>6.02</v>
      </c>
    </row>
    <row r="18" spans="1:61" x14ac:dyDescent="0.25">
      <c r="A18" s="2">
        <v>16</v>
      </c>
      <c r="B18" s="6">
        <v>1.35</v>
      </c>
      <c r="C18" s="6" t="s">
        <v>120</v>
      </c>
      <c r="D18" s="5">
        <v>8.24</v>
      </c>
      <c r="E18" s="5">
        <v>9.43</v>
      </c>
      <c r="F18" s="6">
        <v>15.75</v>
      </c>
      <c r="G18" s="6">
        <v>6.39</v>
      </c>
      <c r="H18" s="5">
        <v>3.15</v>
      </c>
      <c r="I18" s="5">
        <v>3.95</v>
      </c>
      <c r="J18" s="6">
        <v>4.91</v>
      </c>
      <c r="K18" s="6" t="s">
        <v>121</v>
      </c>
      <c r="L18" s="5">
        <v>2.75</v>
      </c>
      <c r="M18" s="5">
        <v>0.56000000000000005</v>
      </c>
      <c r="N18" s="6">
        <v>4.57</v>
      </c>
      <c r="O18" s="6">
        <v>5.5</v>
      </c>
      <c r="P18" s="5">
        <v>2.87</v>
      </c>
      <c r="Q18" s="5">
        <v>10.68</v>
      </c>
      <c r="R18" s="6">
        <v>17.559999999999999</v>
      </c>
      <c r="S18" s="6">
        <v>3.74</v>
      </c>
      <c r="T18" s="5">
        <v>0.37</v>
      </c>
      <c r="U18" s="5">
        <v>11.53</v>
      </c>
      <c r="V18" s="6">
        <v>7.41</v>
      </c>
      <c r="W18" s="6">
        <v>10.09</v>
      </c>
      <c r="X18" s="5">
        <v>2.1</v>
      </c>
      <c r="Y18" s="5">
        <v>47.39</v>
      </c>
      <c r="Z18" s="6">
        <v>5.7</v>
      </c>
      <c r="AA18" s="6">
        <v>5.48</v>
      </c>
      <c r="AB18" s="5">
        <v>19.47</v>
      </c>
      <c r="AC18" s="5">
        <v>18.420000000000002</v>
      </c>
      <c r="AD18" s="6">
        <v>12.32</v>
      </c>
      <c r="AE18" s="6">
        <v>5.85</v>
      </c>
      <c r="AF18" s="5">
        <v>8.08</v>
      </c>
      <c r="AG18" s="5">
        <v>9.3699999999999992</v>
      </c>
      <c r="AH18" s="6">
        <v>17.41</v>
      </c>
      <c r="AI18" s="6" t="s">
        <v>118</v>
      </c>
      <c r="AJ18" s="5">
        <v>7.85</v>
      </c>
      <c r="AK18" s="5">
        <v>60.26</v>
      </c>
      <c r="AL18" s="6">
        <v>6.53</v>
      </c>
      <c r="AM18" s="6">
        <v>6.14</v>
      </c>
      <c r="AN18" s="5">
        <v>0.56000000000000005</v>
      </c>
      <c r="AO18" s="5">
        <v>2.25</v>
      </c>
      <c r="AP18" s="6">
        <v>7.66</v>
      </c>
      <c r="AQ18" s="6">
        <v>5.93</v>
      </c>
      <c r="AR18" s="5">
        <v>2.0499999999999998</v>
      </c>
      <c r="AS18" s="5">
        <v>0.79</v>
      </c>
      <c r="AT18" s="6">
        <v>16.93</v>
      </c>
      <c r="AU18" s="6" t="s">
        <v>119</v>
      </c>
      <c r="AV18" s="5">
        <v>0.62</v>
      </c>
      <c r="AW18" s="5">
        <v>2.12</v>
      </c>
      <c r="AX18" s="6">
        <v>3.57</v>
      </c>
      <c r="AY18" s="6">
        <v>3.33</v>
      </c>
      <c r="AZ18" s="5">
        <v>2</v>
      </c>
      <c r="BA18" s="5">
        <v>96.97</v>
      </c>
      <c r="BB18" s="6">
        <v>8.49</v>
      </c>
      <c r="BC18" s="6">
        <v>7.84</v>
      </c>
      <c r="BD18" s="5">
        <v>14.73</v>
      </c>
      <c r="BE18" s="5">
        <v>30.12</v>
      </c>
      <c r="BF18" s="6">
        <v>2.8</v>
      </c>
      <c r="BG18" s="6">
        <v>2.5499999999999998</v>
      </c>
      <c r="BH18" s="5">
        <v>5.84</v>
      </c>
      <c r="BI18" s="5">
        <v>2.23</v>
      </c>
    </row>
    <row r="19" spans="1:61" x14ac:dyDescent="0.25">
      <c r="A19" s="2">
        <v>17</v>
      </c>
      <c r="B19" s="6">
        <v>1.75</v>
      </c>
      <c r="C19" s="6" t="s">
        <v>153</v>
      </c>
      <c r="D19" s="5">
        <v>2.6</v>
      </c>
      <c r="E19" s="5" t="s">
        <v>154</v>
      </c>
      <c r="F19" s="6">
        <v>14.97</v>
      </c>
      <c r="G19" s="6" t="s">
        <v>155</v>
      </c>
      <c r="H19" s="5">
        <v>4.1500000000000004</v>
      </c>
      <c r="I19" s="5">
        <v>5.24</v>
      </c>
      <c r="J19" s="6">
        <v>1.56</v>
      </c>
      <c r="K19" s="6">
        <v>16.07</v>
      </c>
      <c r="L19" s="5">
        <v>2.2200000000000002</v>
      </c>
      <c r="M19" s="5">
        <v>3.22</v>
      </c>
      <c r="N19" s="6">
        <v>5.09</v>
      </c>
      <c r="O19" s="6">
        <v>7.4</v>
      </c>
      <c r="P19" s="5">
        <v>11.25</v>
      </c>
      <c r="Q19" s="5">
        <v>29.38</v>
      </c>
      <c r="R19" s="6">
        <v>12.75</v>
      </c>
      <c r="S19" s="6">
        <v>2.21</v>
      </c>
      <c r="T19" s="5">
        <v>0.77</v>
      </c>
      <c r="U19" s="5">
        <v>14.46</v>
      </c>
      <c r="V19" s="6">
        <v>7.57</v>
      </c>
      <c r="W19" s="6">
        <v>8.16</v>
      </c>
      <c r="X19" s="5">
        <v>1.96</v>
      </c>
      <c r="Y19" s="5">
        <v>20.91</v>
      </c>
      <c r="Z19" s="6">
        <v>5.56</v>
      </c>
      <c r="AA19" s="6">
        <v>4.43</v>
      </c>
      <c r="AB19" s="5">
        <v>4.78</v>
      </c>
      <c r="AC19" s="5">
        <v>6.86</v>
      </c>
      <c r="AD19" s="6">
        <v>8.24</v>
      </c>
      <c r="AE19" s="6">
        <v>4.9800000000000004</v>
      </c>
      <c r="AF19" s="5">
        <v>3.74</v>
      </c>
      <c r="AG19" s="5">
        <v>1.22</v>
      </c>
      <c r="AH19" s="6">
        <v>12.47</v>
      </c>
      <c r="AI19" s="6" t="s">
        <v>152</v>
      </c>
      <c r="AJ19" s="5">
        <v>9</v>
      </c>
      <c r="AK19" s="5">
        <v>62</v>
      </c>
      <c r="AL19" s="6">
        <v>8.0399999999999991</v>
      </c>
      <c r="AM19" s="6">
        <v>7.94</v>
      </c>
      <c r="AN19" s="5">
        <v>3.26</v>
      </c>
      <c r="AO19" s="5">
        <v>5.77</v>
      </c>
      <c r="AP19" s="6">
        <v>11.31</v>
      </c>
      <c r="AQ19" s="6">
        <v>4.58</v>
      </c>
      <c r="AR19" s="5">
        <v>6.54</v>
      </c>
      <c r="AS19" s="5">
        <v>5.68</v>
      </c>
      <c r="AT19" s="6">
        <v>5.78</v>
      </c>
      <c r="AU19" s="6">
        <v>31.61</v>
      </c>
      <c r="AV19" s="5">
        <v>2.85</v>
      </c>
      <c r="AW19" s="5">
        <v>3.33</v>
      </c>
      <c r="AX19" s="6">
        <v>5.94</v>
      </c>
      <c r="AY19" s="6">
        <v>1.46</v>
      </c>
      <c r="AZ19" s="5">
        <v>12.78</v>
      </c>
      <c r="BA19" s="5">
        <v>32.380000000000003</v>
      </c>
      <c r="BB19" s="6">
        <v>15.85</v>
      </c>
      <c r="BC19" s="6">
        <v>13.7</v>
      </c>
      <c r="BD19" s="5">
        <v>12.64</v>
      </c>
      <c r="BE19" s="5">
        <v>31.3</v>
      </c>
      <c r="BF19" s="6">
        <v>2.13</v>
      </c>
      <c r="BG19" s="6">
        <v>1.91</v>
      </c>
      <c r="BH19" s="5">
        <v>6.11</v>
      </c>
      <c r="BI19" s="5">
        <v>1.39</v>
      </c>
    </row>
    <row r="20" spans="1:61" x14ac:dyDescent="0.25">
      <c r="A20" s="2">
        <v>18</v>
      </c>
      <c r="B20" s="6">
        <v>1.89</v>
      </c>
      <c r="C20" s="6" t="s">
        <v>43</v>
      </c>
      <c r="D20" s="5">
        <v>9.1300000000000008</v>
      </c>
      <c r="E20" s="5">
        <v>5.13</v>
      </c>
      <c r="F20" s="6">
        <v>10.06</v>
      </c>
      <c r="G20" s="6">
        <v>12.36</v>
      </c>
      <c r="H20" s="5">
        <v>4.62</v>
      </c>
      <c r="I20" s="5">
        <v>7.84</v>
      </c>
      <c r="J20" s="6">
        <v>6.24</v>
      </c>
      <c r="K20" s="6" t="s">
        <v>44</v>
      </c>
      <c r="L20" s="5">
        <v>3.72</v>
      </c>
      <c r="M20" s="5">
        <v>0.44</v>
      </c>
      <c r="N20" s="6" t="s">
        <v>45</v>
      </c>
      <c r="O20" s="6">
        <v>18.95</v>
      </c>
      <c r="P20" s="5">
        <v>3.03</v>
      </c>
      <c r="Q20" s="5">
        <v>22.56</v>
      </c>
      <c r="R20" s="6">
        <v>13.52</v>
      </c>
      <c r="S20" s="6">
        <v>6.82</v>
      </c>
      <c r="T20" s="5">
        <v>0.76</v>
      </c>
      <c r="U20" s="5">
        <v>13.16</v>
      </c>
      <c r="V20" s="6">
        <v>1.55</v>
      </c>
      <c r="W20" s="6">
        <v>13.14</v>
      </c>
      <c r="X20" s="5">
        <v>2.63</v>
      </c>
      <c r="Y20" s="5">
        <v>44.11</v>
      </c>
      <c r="Z20" s="6">
        <v>5.12</v>
      </c>
      <c r="AA20" s="6">
        <v>4.5599999999999996</v>
      </c>
      <c r="AB20" s="5">
        <v>16.59</v>
      </c>
      <c r="AC20" s="5">
        <v>14.51</v>
      </c>
      <c r="AD20" s="6">
        <v>13.58</v>
      </c>
      <c r="AE20" s="6">
        <v>9.15</v>
      </c>
      <c r="AF20" s="5">
        <v>0.43</v>
      </c>
      <c r="AG20" s="5">
        <v>1.1399999999999999</v>
      </c>
      <c r="AH20" s="6">
        <v>10.72</v>
      </c>
      <c r="AI20" s="6" t="s">
        <v>42</v>
      </c>
      <c r="AJ20" s="5">
        <v>11.12</v>
      </c>
      <c r="AK20" s="5">
        <v>89.11</v>
      </c>
      <c r="AL20" s="6">
        <v>8.08</v>
      </c>
      <c r="AM20" s="6">
        <v>7.99</v>
      </c>
      <c r="AN20" s="5">
        <v>3.8</v>
      </c>
      <c r="AO20" s="5">
        <v>4.72</v>
      </c>
      <c r="AP20" s="6">
        <v>3.04</v>
      </c>
      <c r="AQ20" s="6">
        <v>11.94</v>
      </c>
      <c r="AR20" s="5">
        <v>10.89</v>
      </c>
      <c r="AS20" s="5">
        <v>9.66</v>
      </c>
      <c r="AT20" s="6">
        <v>1.21</v>
      </c>
      <c r="AU20" s="6">
        <v>30.14</v>
      </c>
      <c r="AV20" s="5">
        <v>3.96</v>
      </c>
      <c r="AW20" s="5">
        <v>3.8</v>
      </c>
      <c r="AX20" s="6">
        <v>9.2799999999999994</v>
      </c>
      <c r="AY20" s="6">
        <v>1.27</v>
      </c>
      <c r="AZ20" s="5">
        <v>16.260000000000002</v>
      </c>
      <c r="BA20" s="5">
        <v>32.44</v>
      </c>
      <c r="BB20" s="6">
        <v>5.69</v>
      </c>
      <c r="BC20" s="6">
        <v>5.97</v>
      </c>
      <c r="BD20" s="5">
        <v>10.27</v>
      </c>
      <c r="BE20" s="5">
        <v>28.41</v>
      </c>
      <c r="BF20" s="6">
        <v>3.14</v>
      </c>
      <c r="BG20" s="6">
        <v>3.04</v>
      </c>
      <c r="BH20" s="5">
        <v>4.47</v>
      </c>
      <c r="BI20" s="5">
        <v>4.2300000000000004</v>
      </c>
    </row>
    <row r="21" spans="1:61" x14ac:dyDescent="0.25">
      <c r="A21" s="2">
        <v>19</v>
      </c>
      <c r="B21" s="6">
        <v>2.98</v>
      </c>
      <c r="C21" s="6" t="s">
        <v>99</v>
      </c>
      <c r="D21" s="5">
        <v>2.14</v>
      </c>
      <c r="E21" s="5">
        <v>2.36</v>
      </c>
      <c r="F21" s="6">
        <v>8.11</v>
      </c>
      <c r="G21" s="6">
        <v>14.57</v>
      </c>
      <c r="H21" s="5">
        <v>6.96</v>
      </c>
      <c r="I21" s="5">
        <v>8.9700000000000006</v>
      </c>
      <c r="J21" s="6">
        <v>0.33</v>
      </c>
      <c r="K21" s="6" t="s">
        <v>100</v>
      </c>
      <c r="L21" s="5">
        <v>1.77</v>
      </c>
      <c r="M21" s="5">
        <v>2.12</v>
      </c>
      <c r="N21" s="6">
        <v>1.51</v>
      </c>
      <c r="O21" s="6">
        <v>12.68</v>
      </c>
      <c r="P21" s="5">
        <v>4.2699999999999996</v>
      </c>
      <c r="Q21" s="5">
        <v>15.35</v>
      </c>
      <c r="R21" s="6">
        <v>17.079999999999998</v>
      </c>
      <c r="S21" s="6">
        <v>2.2000000000000002</v>
      </c>
      <c r="T21" s="5">
        <v>0.56000000000000005</v>
      </c>
      <c r="U21" s="5">
        <v>10.57</v>
      </c>
      <c r="V21" s="6">
        <v>11.51</v>
      </c>
      <c r="W21" s="6">
        <v>3.39</v>
      </c>
      <c r="X21" s="5">
        <v>1.67</v>
      </c>
      <c r="Y21" s="5">
        <v>30.95</v>
      </c>
      <c r="Z21" s="6">
        <v>5.59</v>
      </c>
      <c r="AA21" s="6">
        <v>5.17</v>
      </c>
      <c r="AB21" s="5">
        <v>20.170000000000002</v>
      </c>
      <c r="AC21" s="5">
        <v>19.2</v>
      </c>
      <c r="AD21" s="6">
        <v>7.85</v>
      </c>
      <c r="AE21" s="6">
        <v>7.81</v>
      </c>
      <c r="AF21" s="5">
        <v>4.1900000000000004</v>
      </c>
      <c r="AG21" s="5">
        <v>4.26</v>
      </c>
      <c r="AH21" s="6">
        <v>12.56</v>
      </c>
      <c r="AI21" s="6" t="s">
        <v>97</v>
      </c>
      <c r="AJ21" s="5">
        <v>7.35</v>
      </c>
      <c r="AK21" s="5">
        <v>44.06</v>
      </c>
      <c r="AL21" s="6">
        <v>8.14</v>
      </c>
      <c r="AM21" s="6">
        <v>7.55</v>
      </c>
      <c r="AN21" s="5" t="s">
        <v>98</v>
      </c>
      <c r="AO21" s="5">
        <v>1.92</v>
      </c>
      <c r="AP21" s="6">
        <v>5.41</v>
      </c>
      <c r="AQ21" s="6">
        <v>9.9700000000000006</v>
      </c>
      <c r="AR21" s="5">
        <v>3.35</v>
      </c>
      <c r="AS21" s="5">
        <v>1.34</v>
      </c>
      <c r="AT21" s="6">
        <v>8.4700000000000006</v>
      </c>
      <c r="AU21" s="6">
        <v>42.23</v>
      </c>
      <c r="AV21" s="5">
        <v>0.15</v>
      </c>
      <c r="AW21" s="5">
        <v>1.27</v>
      </c>
      <c r="AX21" s="6">
        <v>9.89</v>
      </c>
      <c r="AY21" s="6">
        <v>5.82</v>
      </c>
      <c r="AZ21" s="5">
        <v>13.99</v>
      </c>
      <c r="BA21" s="5">
        <v>49.89</v>
      </c>
      <c r="BB21" s="6">
        <v>7.17</v>
      </c>
      <c r="BC21" s="6">
        <v>7.01</v>
      </c>
      <c r="BD21" s="5">
        <v>8.11</v>
      </c>
      <c r="BE21" s="5">
        <v>18.399999999999999</v>
      </c>
      <c r="BF21" s="6">
        <v>2.44</v>
      </c>
      <c r="BG21" s="6">
        <v>2.08</v>
      </c>
      <c r="BH21" s="5">
        <v>4</v>
      </c>
      <c r="BI21" s="5">
        <v>5.5</v>
      </c>
    </row>
    <row r="22" spans="1:61" x14ac:dyDescent="0.25">
      <c r="A22" s="2">
        <v>20</v>
      </c>
      <c r="B22" s="6">
        <v>0.59</v>
      </c>
      <c r="C22" s="6">
        <v>9.51</v>
      </c>
      <c r="D22" s="5">
        <v>2.75</v>
      </c>
      <c r="E22" s="5" t="s">
        <v>77</v>
      </c>
      <c r="F22" s="6">
        <v>10.64</v>
      </c>
      <c r="G22" s="6">
        <v>5</v>
      </c>
      <c r="H22" s="5">
        <v>2.02</v>
      </c>
      <c r="I22" s="5">
        <v>2.6</v>
      </c>
      <c r="J22" s="6">
        <v>0.06</v>
      </c>
      <c r="K22" s="6">
        <v>8.77</v>
      </c>
      <c r="L22" s="5">
        <v>3.11</v>
      </c>
      <c r="M22" s="5">
        <v>1.41</v>
      </c>
      <c r="N22" s="6" t="s">
        <v>177</v>
      </c>
      <c r="O22" s="6">
        <v>12</v>
      </c>
      <c r="P22" s="5">
        <v>8.23</v>
      </c>
      <c r="Q22" s="5">
        <v>30.34</v>
      </c>
      <c r="R22" s="6">
        <v>14.05</v>
      </c>
      <c r="S22" s="6">
        <v>5.55</v>
      </c>
      <c r="T22" s="5">
        <v>0.1</v>
      </c>
      <c r="U22" s="5">
        <v>5.12</v>
      </c>
      <c r="V22" s="6">
        <v>6.72</v>
      </c>
      <c r="W22" s="6">
        <v>9.35</v>
      </c>
      <c r="X22" s="5">
        <v>1.27</v>
      </c>
      <c r="Y22" s="5">
        <v>40.880000000000003</v>
      </c>
      <c r="Z22" s="6">
        <v>5.84</v>
      </c>
      <c r="AA22" s="6">
        <v>5.61</v>
      </c>
      <c r="AB22" s="5">
        <v>12.2</v>
      </c>
      <c r="AC22" s="5">
        <v>13.87</v>
      </c>
      <c r="AD22" s="6">
        <v>13.85</v>
      </c>
      <c r="AE22" s="6">
        <v>7.53</v>
      </c>
      <c r="AF22" s="5">
        <v>2.31</v>
      </c>
      <c r="AG22" s="5">
        <v>2.57</v>
      </c>
      <c r="AH22" s="6">
        <v>1.55</v>
      </c>
      <c r="AI22" s="6">
        <v>6.18</v>
      </c>
      <c r="AJ22" s="5">
        <v>8.17</v>
      </c>
      <c r="AK22" s="5">
        <v>53.81</v>
      </c>
      <c r="AL22" s="6">
        <v>7.94</v>
      </c>
      <c r="AM22" s="6">
        <v>8.41</v>
      </c>
      <c r="AN22" s="5">
        <v>0.76</v>
      </c>
      <c r="AO22" s="5">
        <v>1.96</v>
      </c>
      <c r="AP22" s="6">
        <v>5.77</v>
      </c>
      <c r="AQ22" s="6">
        <v>7.77</v>
      </c>
      <c r="AR22" s="5">
        <v>4.7300000000000004</v>
      </c>
      <c r="AS22" s="5">
        <v>5.77</v>
      </c>
      <c r="AT22" s="6">
        <v>15.88</v>
      </c>
      <c r="AU22" s="6">
        <v>1.6</v>
      </c>
      <c r="AV22" s="5">
        <v>1.53</v>
      </c>
      <c r="AW22" s="5">
        <v>1.8</v>
      </c>
      <c r="AX22" s="6">
        <v>2.58</v>
      </c>
      <c r="AY22" s="6">
        <v>4.54</v>
      </c>
      <c r="AZ22" s="5">
        <v>15.27</v>
      </c>
      <c r="BA22" s="5">
        <v>55.17</v>
      </c>
      <c r="BB22" s="6">
        <v>15.78</v>
      </c>
      <c r="BC22" s="6">
        <v>15.6</v>
      </c>
      <c r="BD22" s="5">
        <v>11.45</v>
      </c>
      <c r="BE22" s="5">
        <v>29.38</v>
      </c>
      <c r="BF22" s="6">
        <v>2.67</v>
      </c>
      <c r="BG22" s="6">
        <v>2.67</v>
      </c>
      <c r="BH22" s="5">
        <v>5.98</v>
      </c>
      <c r="BI22" s="5">
        <v>2.4500000000000002</v>
      </c>
    </row>
    <row r="23" spans="1:61" x14ac:dyDescent="0.25">
      <c r="A23" s="2">
        <v>21</v>
      </c>
      <c r="B23" s="6">
        <v>1</v>
      </c>
      <c r="C23" s="6" t="s">
        <v>80</v>
      </c>
      <c r="D23" s="5">
        <v>7.29</v>
      </c>
      <c r="E23" s="5">
        <v>4.26</v>
      </c>
      <c r="F23" s="6">
        <v>15.6</v>
      </c>
      <c r="G23" s="6">
        <v>3.36</v>
      </c>
      <c r="H23" s="5">
        <v>3.78</v>
      </c>
      <c r="I23" s="5">
        <v>5.22</v>
      </c>
      <c r="J23" s="6">
        <v>0.41</v>
      </c>
      <c r="K23" s="6">
        <v>8.06</v>
      </c>
      <c r="L23" s="5">
        <v>2.88</v>
      </c>
      <c r="M23" s="5">
        <v>1.81</v>
      </c>
      <c r="N23" s="6">
        <v>9.42</v>
      </c>
      <c r="O23" s="6">
        <v>6.11</v>
      </c>
      <c r="P23" s="5">
        <v>2.69</v>
      </c>
      <c r="Q23" s="5">
        <v>6.56</v>
      </c>
      <c r="R23" s="6">
        <v>16.440000000000001</v>
      </c>
      <c r="S23" s="6">
        <v>1.78</v>
      </c>
      <c r="T23" s="5">
        <v>0.21</v>
      </c>
      <c r="U23" s="5">
        <v>9.57</v>
      </c>
      <c r="V23" s="6">
        <v>2.2799999999999998</v>
      </c>
      <c r="W23" s="6">
        <v>9.83</v>
      </c>
      <c r="X23" s="5" t="s">
        <v>81</v>
      </c>
      <c r="Y23" s="5">
        <v>15.02</v>
      </c>
      <c r="Z23" s="6">
        <v>5.59</v>
      </c>
      <c r="AA23" s="6">
        <v>5.1100000000000003</v>
      </c>
      <c r="AB23" s="5">
        <v>17.59</v>
      </c>
      <c r="AC23" s="5">
        <v>17.62</v>
      </c>
      <c r="AD23" s="6">
        <v>7.38</v>
      </c>
      <c r="AE23" s="6">
        <v>3.08</v>
      </c>
      <c r="AF23" s="5">
        <v>2.97</v>
      </c>
      <c r="AG23" s="5">
        <v>2.4</v>
      </c>
      <c r="AH23" s="6">
        <v>22.55</v>
      </c>
      <c r="AI23" s="6" t="s">
        <v>78</v>
      </c>
      <c r="AJ23" s="5">
        <v>7.53</v>
      </c>
      <c r="AK23" s="5">
        <v>50.46</v>
      </c>
      <c r="AL23" s="6">
        <v>7</v>
      </c>
      <c r="AM23" s="6">
        <v>7.93</v>
      </c>
      <c r="AN23" s="5" t="s">
        <v>79</v>
      </c>
      <c r="AO23" s="5">
        <v>0.95</v>
      </c>
      <c r="AP23" s="6">
        <v>12.17</v>
      </c>
      <c r="AQ23" s="6">
        <v>4.5199999999999996</v>
      </c>
      <c r="AR23" s="5">
        <v>2.08</v>
      </c>
      <c r="AS23" s="5">
        <v>4.7699999999999996</v>
      </c>
      <c r="AT23" s="6">
        <v>10.09</v>
      </c>
      <c r="AU23" s="6">
        <v>23.2</v>
      </c>
      <c r="AV23" s="5">
        <v>2.77</v>
      </c>
      <c r="AW23" s="5">
        <v>4.22</v>
      </c>
      <c r="AX23" s="6">
        <v>4.97</v>
      </c>
      <c r="AY23" s="6">
        <v>1.02</v>
      </c>
      <c r="AZ23" s="5">
        <v>8.57</v>
      </c>
      <c r="BA23" s="5">
        <v>85.41</v>
      </c>
      <c r="BB23" s="6">
        <v>2.21</v>
      </c>
      <c r="BC23" s="6">
        <v>1.19</v>
      </c>
      <c r="BD23" s="5">
        <v>14.37</v>
      </c>
      <c r="BE23" s="5">
        <v>38.479999999999997</v>
      </c>
      <c r="BF23" s="6">
        <v>3.08</v>
      </c>
      <c r="BG23" s="6">
        <v>3.03</v>
      </c>
      <c r="BH23" s="5">
        <v>3.36</v>
      </c>
      <c r="BI23" s="5">
        <v>4.13</v>
      </c>
    </row>
    <row r="24" spans="1:61" x14ac:dyDescent="0.25">
      <c r="A24" s="2">
        <v>22</v>
      </c>
      <c r="B24" s="6">
        <v>0.83</v>
      </c>
      <c r="C24" s="6">
        <v>0.94</v>
      </c>
      <c r="D24" s="5">
        <v>1.76</v>
      </c>
      <c r="E24" s="5">
        <v>2.76</v>
      </c>
      <c r="F24" s="6">
        <v>12.32</v>
      </c>
      <c r="G24" s="6">
        <v>9.68</v>
      </c>
      <c r="H24" s="5">
        <v>2.44</v>
      </c>
      <c r="I24" s="5">
        <v>2.38</v>
      </c>
      <c r="J24" s="6">
        <v>1.1299999999999999</v>
      </c>
      <c r="K24" s="6">
        <v>6.89</v>
      </c>
      <c r="L24" s="5">
        <v>0.45</v>
      </c>
      <c r="M24" s="5">
        <v>3.65</v>
      </c>
      <c r="N24" s="6">
        <v>9.3000000000000007</v>
      </c>
      <c r="O24" s="6">
        <v>1.1499999999999999</v>
      </c>
      <c r="P24" s="5">
        <v>3.29</v>
      </c>
      <c r="Q24" s="5">
        <v>23.02</v>
      </c>
      <c r="R24" s="6">
        <v>11.07</v>
      </c>
      <c r="S24" s="6">
        <v>7.62</v>
      </c>
      <c r="T24" s="5">
        <v>0.67</v>
      </c>
      <c r="U24" s="5">
        <v>15.26</v>
      </c>
      <c r="V24" s="6">
        <v>14.93</v>
      </c>
      <c r="W24" s="6">
        <v>4.87</v>
      </c>
      <c r="X24" s="5">
        <v>2.1800000000000002</v>
      </c>
      <c r="Y24" s="5">
        <v>42.99</v>
      </c>
      <c r="Z24" s="6">
        <v>6.16</v>
      </c>
      <c r="AA24" s="6">
        <v>5.77</v>
      </c>
      <c r="AB24" s="5">
        <v>8.1999999999999993</v>
      </c>
      <c r="AC24" s="5">
        <v>8.42</v>
      </c>
      <c r="AD24" s="6">
        <v>14.48</v>
      </c>
      <c r="AE24" s="6">
        <v>10.79</v>
      </c>
      <c r="AF24" s="5">
        <v>4.51</v>
      </c>
      <c r="AG24" s="5">
        <v>4.2300000000000004</v>
      </c>
      <c r="AH24" s="6">
        <v>1.6</v>
      </c>
      <c r="AI24" s="6">
        <v>0.93</v>
      </c>
      <c r="AJ24" s="5">
        <v>12.03</v>
      </c>
      <c r="AK24" s="5">
        <v>72.03</v>
      </c>
      <c r="AL24" s="6">
        <v>9.91</v>
      </c>
      <c r="AM24" s="6">
        <v>10.28</v>
      </c>
      <c r="AN24" s="5">
        <v>3.32</v>
      </c>
      <c r="AO24" s="5">
        <v>4.05</v>
      </c>
      <c r="AP24" s="6">
        <v>1.53</v>
      </c>
      <c r="AQ24" s="6">
        <v>10.130000000000001</v>
      </c>
      <c r="AR24" s="5">
        <v>15.35</v>
      </c>
      <c r="AS24" s="5">
        <v>15.04</v>
      </c>
      <c r="AT24" s="6">
        <v>8.94</v>
      </c>
      <c r="AU24" s="6">
        <v>3.91</v>
      </c>
      <c r="AV24" s="5">
        <v>0.39</v>
      </c>
      <c r="AW24" s="5">
        <v>0.7</v>
      </c>
      <c r="AX24" s="6">
        <v>4.76</v>
      </c>
      <c r="AY24" s="6">
        <v>3.38</v>
      </c>
      <c r="AZ24" s="5">
        <v>4.87</v>
      </c>
      <c r="BA24" s="5">
        <v>49.35</v>
      </c>
      <c r="BB24" s="6">
        <v>5.49</v>
      </c>
      <c r="BC24" s="6">
        <v>2.85</v>
      </c>
      <c r="BD24" s="5">
        <v>11.23</v>
      </c>
      <c r="BE24" s="5">
        <v>26.45</v>
      </c>
      <c r="BF24" s="6">
        <v>3.32</v>
      </c>
      <c r="BG24" s="6">
        <v>3.34</v>
      </c>
      <c r="BH24" s="5">
        <v>5.52</v>
      </c>
      <c r="BI24" s="5">
        <v>3.15</v>
      </c>
    </row>
    <row r="25" spans="1:61" x14ac:dyDescent="0.25">
      <c r="A25" s="2">
        <v>23</v>
      </c>
      <c r="B25" s="6">
        <v>0.91</v>
      </c>
      <c r="C25" s="6">
        <v>3.96</v>
      </c>
      <c r="D25" s="5">
        <v>2.33</v>
      </c>
      <c r="E25" s="5">
        <v>0.68</v>
      </c>
      <c r="F25" s="6">
        <v>7.66</v>
      </c>
      <c r="G25" s="6">
        <v>8.82</v>
      </c>
      <c r="H25" s="5">
        <v>1.03</v>
      </c>
      <c r="I25" s="5">
        <v>2.15</v>
      </c>
      <c r="J25" s="6">
        <v>4.32</v>
      </c>
      <c r="K25" s="6" t="s">
        <v>198</v>
      </c>
      <c r="L25" s="5">
        <v>0.2</v>
      </c>
      <c r="M25" s="5">
        <v>3.39</v>
      </c>
      <c r="N25" s="6">
        <v>8.75</v>
      </c>
      <c r="O25" s="6">
        <v>9.43</v>
      </c>
      <c r="P25" s="5">
        <v>8.23</v>
      </c>
      <c r="Q25" s="5">
        <v>30.34</v>
      </c>
      <c r="R25" s="6">
        <v>10.25</v>
      </c>
      <c r="S25" s="6">
        <v>12.83</v>
      </c>
      <c r="T25" s="5">
        <v>1</v>
      </c>
      <c r="U25" s="5">
        <v>17.940000000000001</v>
      </c>
      <c r="V25" s="6">
        <v>14</v>
      </c>
      <c r="W25" s="6">
        <v>6.63</v>
      </c>
      <c r="X25" s="5" t="s">
        <v>199</v>
      </c>
      <c r="Y25" s="5">
        <v>7.77</v>
      </c>
      <c r="Z25" s="6">
        <v>5.53</v>
      </c>
      <c r="AA25" s="6">
        <v>5.3</v>
      </c>
      <c r="AB25" s="5">
        <v>17.14</v>
      </c>
      <c r="AC25" s="5">
        <v>15.25</v>
      </c>
      <c r="AD25" s="6">
        <v>12.56</v>
      </c>
      <c r="AE25" s="6">
        <v>9.35</v>
      </c>
      <c r="AF25" s="5">
        <v>0.21</v>
      </c>
      <c r="AG25" s="5">
        <v>2.5499999999999998</v>
      </c>
      <c r="AH25" s="6">
        <v>13.98</v>
      </c>
      <c r="AI25" s="6" t="s">
        <v>197</v>
      </c>
      <c r="AJ25" s="5">
        <v>9.66</v>
      </c>
      <c r="AK25" s="5">
        <v>77.790000000000006</v>
      </c>
      <c r="AL25" s="6">
        <v>8.43</v>
      </c>
      <c r="AM25" s="6">
        <v>9.01</v>
      </c>
      <c r="AN25" s="5">
        <v>1.1399999999999999</v>
      </c>
      <c r="AO25" s="5">
        <v>2.94</v>
      </c>
      <c r="AP25" s="6">
        <v>8.26</v>
      </c>
      <c r="AQ25" s="6">
        <v>3.57</v>
      </c>
      <c r="AR25" s="5">
        <v>8.44</v>
      </c>
      <c r="AS25" s="5">
        <v>9.44</v>
      </c>
      <c r="AT25" s="6">
        <v>4.09</v>
      </c>
      <c r="AU25" s="6">
        <v>41.63</v>
      </c>
      <c r="AV25" s="5">
        <v>2.23</v>
      </c>
      <c r="AW25" s="5">
        <v>2.4300000000000002</v>
      </c>
      <c r="AX25" s="6">
        <v>2.92</v>
      </c>
      <c r="AY25" s="6">
        <v>2.4</v>
      </c>
      <c r="AZ25" s="5">
        <v>17.07</v>
      </c>
      <c r="BA25" s="5">
        <v>12.66</v>
      </c>
      <c r="BB25" s="6">
        <v>11.81</v>
      </c>
      <c r="BC25" s="6">
        <v>11.55</v>
      </c>
      <c r="BD25" s="5">
        <v>10.67</v>
      </c>
      <c r="BE25" s="5">
        <v>18.89</v>
      </c>
      <c r="BF25" s="6">
        <v>2.4</v>
      </c>
      <c r="BG25" s="6">
        <v>2.44</v>
      </c>
      <c r="BH25" s="5">
        <v>3.9</v>
      </c>
      <c r="BI25" s="5">
        <v>6.55</v>
      </c>
    </row>
    <row r="26" spans="1:61" x14ac:dyDescent="0.25">
      <c r="A26" s="2">
        <v>24</v>
      </c>
      <c r="B26" s="6">
        <v>1.28</v>
      </c>
      <c r="C26" s="6" t="s">
        <v>146</v>
      </c>
      <c r="D26" s="5">
        <v>4.49</v>
      </c>
      <c r="E26" s="5">
        <v>2.99</v>
      </c>
      <c r="F26" s="6">
        <v>9.82</v>
      </c>
      <c r="G26" s="6">
        <v>16.11</v>
      </c>
      <c r="H26" s="5">
        <v>3.44</v>
      </c>
      <c r="I26" s="5">
        <v>3.56</v>
      </c>
      <c r="J26" s="6">
        <v>8.26</v>
      </c>
      <c r="K26" s="6" t="s">
        <v>147</v>
      </c>
      <c r="L26" s="5">
        <v>2.72</v>
      </c>
      <c r="M26" s="5">
        <v>1.88</v>
      </c>
      <c r="N26" s="6">
        <v>5.84</v>
      </c>
      <c r="O26" s="6">
        <v>8.9600000000000009</v>
      </c>
      <c r="P26" s="5">
        <v>4.66</v>
      </c>
      <c r="Q26" s="5">
        <v>14.96</v>
      </c>
      <c r="R26" s="6">
        <v>18.84</v>
      </c>
      <c r="S26" s="6">
        <v>1.27</v>
      </c>
      <c r="T26" s="5">
        <v>0.52</v>
      </c>
      <c r="U26" s="5">
        <v>11.71</v>
      </c>
      <c r="V26" s="6">
        <v>0.52</v>
      </c>
      <c r="W26" s="6">
        <v>12.64</v>
      </c>
      <c r="X26" s="5">
        <v>1.02</v>
      </c>
      <c r="Y26" s="5">
        <v>29.88</v>
      </c>
      <c r="Z26" s="6">
        <v>5.83</v>
      </c>
      <c r="AA26" s="6">
        <v>5.78</v>
      </c>
      <c r="AB26" s="5">
        <v>17.09</v>
      </c>
      <c r="AC26" s="5">
        <v>14.34</v>
      </c>
      <c r="AD26" s="6">
        <v>8.7799999999999994</v>
      </c>
      <c r="AE26" s="6">
        <v>5.68</v>
      </c>
      <c r="AF26" s="5">
        <v>8.6999999999999993</v>
      </c>
      <c r="AG26" s="5">
        <v>9.27</v>
      </c>
      <c r="AH26" s="6">
        <v>20.81</v>
      </c>
      <c r="AI26" s="6" t="s">
        <v>142</v>
      </c>
      <c r="AJ26" s="5">
        <v>8.3800000000000008</v>
      </c>
      <c r="AK26" s="5">
        <v>69.92</v>
      </c>
      <c r="AL26" s="6">
        <v>7.17</v>
      </c>
      <c r="AM26" s="6">
        <v>7.23</v>
      </c>
      <c r="AN26" s="5" t="s">
        <v>143</v>
      </c>
      <c r="AO26" s="5">
        <v>1.23</v>
      </c>
      <c r="AP26" s="6">
        <v>3.42</v>
      </c>
      <c r="AQ26" s="6">
        <v>9.7100000000000009</v>
      </c>
      <c r="AR26" s="5">
        <v>4.04</v>
      </c>
      <c r="AS26" s="5">
        <v>3.93</v>
      </c>
      <c r="AT26" s="6">
        <v>0.76</v>
      </c>
      <c r="AU26" s="6">
        <v>59.16</v>
      </c>
      <c r="AV26" s="5">
        <v>1.81</v>
      </c>
      <c r="AW26" s="5">
        <v>3.73</v>
      </c>
      <c r="AX26" s="6" t="s">
        <v>144</v>
      </c>
      <c r="AY26" s="6" t="s">
        <v>145</v>
      </c>
      <c r="AZ26" s="5">
        <v>1.37</v>
      </c>
      <c r="BA26" s="5">
        <v>70.239999999999995</v>
      </c>
      <c r="BB26" s="6">
        <v>14.5</v>
      </c>
      <c r="BC26" s="6">
        <v>12.51</v>
      </c>
      <c r="BD26" s="5">
        <v>8.84</v>
      </c>
      <c r="BE26" s="5">
        <v>20.54</v>
      </c>
      <c r="BF26" s="6">
        <v>2.15</v>
      </c>
      <c r="BG26" s="6">
        <v>2.12</v>
      </c>
      <c r="BH26" s="5">
        <v>4.22</v>
      </c>
      <c r="BI26" s="5">
        <v>4.72</v>
      </c>
    </row>
    <row r="27" spans="1:61" x14ac:dyDescent="0.25">
      <c r="A27" s="2">
        <v>25</v>
      </c>
      <c r="B27" s="6">
        <v>0.5</v>
      </c>
      <c r="C27" s="6" t="s">
        <v>161</v>
      </c>
      <c r="D27" s="5">
        <v>8</v>
      </c>
      <c r="E27" s="5">
        <v>8.57</v>
      </c>
      <c r="F27" s="6">
        <v>5.77</v>
      </c>
      <c r="G27" s="6">
        <v>17.97</v>
      </c>
      <c r="H27" s="5">
        <v>6.96</v>
      </c>
      <c r="I27" s="5">
        <v>7.92</v>
      </c>
      <c r="J27" s="6">
        <v>3.28</v>
      </c>
      <c r="K27" s="6">
        <v>1.4</v>
      </c>
      <c r="L27" s="5">
        <v>1.28</v>
      </c>
      <c r="M27" s="5">
        <v>3.18</v>
      </c>
      <c r="N27" s="6">
        <v>7.47</v>
      </c>
      <c r="O27" s="6">
        <v>1.21</v>
      </c>
      <c r="P27" s="5">
        <v>7.07</v>
      </c>
      <c r="Q27" s="5">
        <v>21.34</v>
      </c>
      <c r="R27" s="6">
        <v>7.71</v>
      </c>
      <c r="S27" s="6">
        <v>10.28</v>
      </c>
      <c r="T27" s="5">
        <v>0.82</v>
      </c>
      <c r="U27" s="5">
        <v>13.54</v>
      </c>
      <c r="V27" s="6">
        <v>4.68</v>
      </c>
      <c r="W27" s="6">
        <v>12.53</v>
      </c>
      <c r="X27" s="5">
        <v>0.53</v>
      </c>
      <c r="Y27" s="5">
        <v>18.95</v>
      </c>
      <c r="Z27" s="6">
        <v>5.25</v>
      </c>
      <c r="AA27" s="6">
        <v>4.5199999999999996</v>
      </c>
      <c r="AB27" s="5">
        <v>6.2</v>
      </c>
      <c r="AC27" s="5">
        <v>5.5</v>
      </c>
      <c r="AD27" s="6">
        <v>13.73</v>
      </c>
      <c r="AE27" s="6">
        <v>12.01</v>
      </c>
      <c r="AF27" s="5">
        <v>4.0999999999999996</v>
      </c>
      <c r="AG27" s="5">
        <v>3.4</v>
      </c>
      <c r="AH27" s="6">
        <v>15.63</v>
      </c>
      <c r="AI27" s="6" t="s">
        <v>159</v>
      </c>
      <c r="AJ27" s="5">
        <v>10.53</v>
      </c>
      <c r="AK27" s="5">
        <v>76.45</v>
      </c>
      <c r="AL27" s="6">
        <v>7.7</v>
      </c>
      <c r="AM27" s="6">
        <v>8</v>
      </c>
      <c r="AN27" s="5">
        <v>2.46</v>
      </c>
      <c r="AO27" s="5">
        <v>3.77</v>
      </c>
      <c r="AP27" s="6">
        <v>1.62</v>
      </c>
      <c r="AQ27" s="6">
        <v>14.61</v>
      </c>
      <c r="AR27" s="5">
        <v>7.01</v>
      </c>
      <c r="AS27" s="5">
        <v>5.25</v>
      </c>
      <c r="AT27" s="6">
        <v>4.6500000000000004</v>
      </c>
      <c r="AU27" s="6">
        <v>50.04</v>
      </c>
      <c r="AV27" s="5">
        <v>1.02</v>
      </c>
      <c r="AW27" s="5">
        <v>1.73</v>
      </c>
      <c r="AX27" s="6">
        <v>12.72</v>
      </c>
      <c r="AY27" s="6">
        <v>13.56</v>
      </c>
      <c r="AZ27" s="5">
        <v>19.25</v>
      </c>
      <c r="BA27" s="5" t="s">
        <v>160</v>
      </c>
      <c r="BB27" s="6">
        <v>8.08</v>
      </c>
      <c r="BC27" s="6">
        <v>8.23</v>
      </c>
      <c r="BD27" s="5">
        <v>13.34</v>
      </c>
      <c r="BE27" s="5">
        <v>28.46</v>
      </c>
      <c r="BF27" s="6">
        <v>2.23</v>
      </c>
      <c r="BG27" s="6">
        <v>2.38</v>
      </c>
      <c r="BH27" s="5">
        <v>3.66</v>
      </c>
      <c r="BI27" s="5">
        <v>2.99</v>
      </c>
    </row>
    <row r="28" spans="1:61" x14ac:dyDescent="0.25">
      <c r="A28" s="2">
        <v>26</v>
      </c>
      <c r="B28" s="6">
        <v>0.78</v>
      </c>
      <c r="C28" s="6" t="s">
        <v>95</v>
      </c>
      <c r="D28" s="5">
        <v>6.03</v>
      </c>
      <c r="E28" s="5">
        <v>4.1399999999999997</v>
      </c>
      <c r="F28" s="6">
        <v>8.48</v>
      </c>
      <c r="G28" s="6">
        <v>15.96</v>
      </c>
      <c r="H28" s="5">
        <v>3.75</v>
      </c>
      <c r="I28" s="5">
        <v>4.1399999999999997</v>
      </c>
      <c r="J28" s="6">
        <v>4.0599999999999996</v>
      </c>
      <c r="K28" s="6">
        <v>1.68</v>
      </c>
      <c r="L28" s="5">
        <v>3.14</v>
      </c>
      <c r="M28" s="5">
        <v>1.66</v>
      </c>
      <c r="N28" s="6" t="s">
        <v>131</v>
      </c>
      <c r="O28" s="6">
        <v>18.28</v>
      </c>
      <c r="P28" s="5" t="s">
        <v>132</v>
      </c>
      <c r="Q28" s="5">
        <v>11.45</v>
      </c>
      <c r="R28" s="6">
        <v>17.600000000000001</v>
      </c>
      <c r="S28" s="6">
        <v>2.9</v>
      </c>
      <c r="T28" s="5">
        <v>0.05</v>
      </c>
      <c r="U28" s="5">
        <v>7.71</v>
      </c>
      <c r="V28" s="6">
        <v>6.37</v>
      </c>
      <c r="W28" s="6">
        <v>6.09</v>
      </c>
      <c r="X28" s="5">
        <v>4.62</v>
      </c>
      <c r="Y28" s="5">
        <v>52.71</v>
      </c>
      <c r="Z28" s="6">
        <v>4.8899999999999997</v>
      </c>
      <c r="AA28" s="6">
        <v>4.79</v>
      </c>
      <c r="AB28" s="5">
        <v>8.56</v>
      </c>
      <c r="AC28" s="5">
        <v>5.13</v>
      </c>
      <c r="AD28" s="6">
        <v>4.95</v>
      </c>
      <c r="AE28" s="6" t="s">
        <v>133</v>
      </c>
      <c r="AF28" s="5">
        <v>8.57</v>
      </c>
      <c r="AG28" s="5">
        <v>9.3699999999999992</v>
      </c>
      <c r="AH28" s="6">
        <v>8.4499999999999993</v>
      </c>
      <c r="AI28" s="6">
        <v>0.38</v>
      </c>
      <c r="AJ28" s="5">
        <v>10.029999999999999</v>
      </c>
      <c r="AK28" s="5">
        <v>71.040000000000006</v>
      </c>
      <c r="AL28" s="6">
        <v>6.81</v>
      </c>
      <c r="AM28" s="6">
        <v>5.83</v>
      </c>
      <c r="AN28" s="5">
        <v>2.57</v>
      </c>
      <c r="AO28" s="5">
        <v>5.67</v>
      </c>
      <c r="AP28" s="6">
        <v>12.58</v>
      </c>
      <c r="AQ28" s="6">
        <v>2.88</v>
      </c>
      <c r="AR28" s="5">
        <v>6.87</v>
      </c>
      <c r="AS28" s="5">
        <v>3.35</v>
      </c>
      <c r="AT28" s="6">
        <v>18.86</v>
      </c>
      <c r="AU28" s="6" t="s">
        <v>130</v>
      </c>
      <c r="AV28" s="5">
        <v>3.56</v>
      </c>
      <c r="AW28" s="5">
        <v>4.4000000000000004</v>
      </c>
      <c r="AX28" s="6">
        <v>2.0699999999999998</v>
      </c>
      <c r="AY28" s="6">
        <v>5.5</v>
      </c>
      <c r="AZ28" s="5">
        <v>5.92</v>
      </c>
      <c r="BA28" s="5">
        <v>62.54</v>
      </c>
      <c r="BB28" s="6">
        <v>4.55</v>
      </c>
      <c r="BC28" s="6">
        <v>4.9000000000000004</v>
      </c>
      <c r="BD28" s="5">
        <v>14.82</v>
      </c>
      <c r="BE28" s="5">
        <v>36.880000000000003</v>
      </c>
      <c r="BF28" s="6">
        <v>2.36</v>
      </c>
      <c r="BG28" s="6">
        <v>2.04</v>
      </c>
      <c r="BH28" s="5">
        <v>4.58</v>
      </c>
      <c r="BI28" s="5">
        <v>4.46</v>
      </c>
    </row>
    <row r="29" spans="1:61" x14ac:dyDescent="0.25">
      <c r="A29" s="2">
        <v>27</v>
      </c>
      <c r="B29" s="6">
        <v>0.15</v>
      </c>
      <c r="C29" s="6" t="s">
        <v>127</v>
      </c>
      <c r="D29" s="5">
        <v>5.03</v>
      </c>
      <c r="E29" s="5">
        <v>8.58</v>
      </c>
      <c r="F29" s="6">
        <v>16.48</v>
      </c>
      <c r="G29" s="6">
        <v>4.49</v>
      </c>
      <c r="H29" s="5">
        <v>7.4</v>
      </c>
      <c r="I29" s="5">
        <v>7.04</v>
      </c>
      <c r="J29" s="6">
        <v>2.2400000000000002</v>
      </c>
      <c r="K29" s="6" t="s">
        <v>128</v>
      </c>
      <c r="L29" s="5">
        <v>1.76</v>
      </c>
      <c r="M29" s="5">
        <v>2.59</v>
      </c>
      <c r="N29" s="6">
        <v>1.64</v>
      </c>
      <c r="O29" s="6">
        <v>7.34</v>
      </c>
      <c r="P29" s="5">
        <v>4.8</v>
      </c>
      <c r="Q29" s="5">
        <v>29.13</v>
      </c>
      <c r="R29" s="6">
        <v>16.420000000000002</v>
      </c>
      <c r="S29" s="6">
        <v>2.2599999999999998</v>
      </c>
      <c r="T29" s="5">
        <v>0.2</v>
      </c>
      <c r="U29" s="5">
        <v>8.66</v>
      </c>
      <c r="V29" s="6">
        <v>8.34</v>
      </c>
      <c r="W29" s="6">
        <v>7.83</v>
      </c>
      <c r="X29" s="5">
        <v>0.36</v>
      </c>
      <c r="Y29" s="5">
        <v>16.8</v>
      </c>
      <c r="Z29" s="6">
        <v>5.28</v>
      </c>
      <c r="AA29" s="6">
        <v>5.09</v>
      </c>
      <c r="AB29" s="5">
        <v>0.44</v>
      </c>
      <c r="AC29" s="5" t="s">
        <v>129</v>
      </c>
      <c r="AD29" s="6">
        <v>5.95</v>
      </c>
      <c r="AE29" s="6">
        <v>0.75</v>
      </c>
      <c r="AF29" s="5">
        <v>7.93</v>
      </c>
      <c r="AG29" s="5">
        <v>7.64</v>
      </c>
      <c r="AH29" s="6">
        <v>17.239999999999998</v>
      </c>
      <c r="AI29" s="6" t="s">
        <v>126</v>
      </c>
      <c r="AJ29" s="5">
        <v>6.54</v>
      </c>
      <c r="AK29" s="5">
        <v>45.9</v>
      </c>
      <c r="AL29" s="6">
        <v>7.4</v>
      </c>
      <c r="AM29" s="6">
        <v>8.23</v>
      </c>
      <c r="AN29" s="5">
        <v>0.85</v>
      </c>
      <c r="AO29" s="5">
        <v>3.07</v>
      </c>
      <c r="AP29" s="6">
        <v>3.26</v>
      </c>
      <c r="AQ29" s="6">
        <v>11.52</v>
      </c>
      <c r="AR29" s="5">
        <v>0.67</v>
      </c>
      <c r="AS29" s="5">
        <v>3.18</v>
      </c>
      <c r="AT29" s="6">
        <v>9.3800000000000008</v>
      </c>
      <c r="AU29" s="6">
        <v>28.24</v>
      </c>
      <c r="AV29" s="5">
        <v>2.2200000000000002</v>
      </c>
      <c r="AW29" s="5">
        <v>1.98</v>
      </c>
      <c r="AX29" s="6">
        <v>9.5500000000000007</v>
      </c>
      <c r="AY29" s="6">
        <v>10.86</v>
      </c>
      <c r="AZ29" s="5">
        <v>14.58</v>
      </c>
      <c r="BA29" s="5">
        <v>43.49</v>
      </c>
      <c r="BB29" s="6">
        <v>4.8099999999999996</v>
      </c>
      <c r="BC29" s="6">
        <v>2.86</v>
      </c>
      <c r="BD29" s="5">
        <v>12.19</v>
      </c>
      <c r="BE29" s="5">
        <v>26.12</v>
      </c>
      <c r="BF29" s="6">
        <v>3.08</v>
      </c>
      <c r="BG29" s="6">
        <v>2.99</v>
      </c>
      <c r="BH29" s="5">
        <v>6.98</v>
      </c>
      <c r="BI29" s="5">
        <v>3.76</v>
      </c>
    </row>
    <row r="30" spans="1:61" x14ac:dyDescent="0.25">
      <c r="A30" s="2">
        <v>28</v>
      </c>
      <c r="B30" s="6">
        <v>1.67</v>
      </c>
      <c r="C30" s="6" t="s">
        <v>83</v>
      </c>
      <c r="D30" s="5">
        <v>1.7</v>
      </c>
      <c r="E30" s="5">
        <v>2.4500000000000002</v>
      </c>
      <c r="F30" s="6">
        <v>11.39</v>
      </c>
      <c r="G30" s="6">
        <v>10.55</v>
      </c>
      <c r="H30" s="5">
        <v>7.94</v>
      </c>
      <c r="I30" s="5">
        <v>8.4600000000000009</v>
      </c>
      <c r="J30" s="6">
        <v>6.64</v>
      </c>
      <c r="K30" s="6" t="s">
        <v>84</v>
      </c>
      <c r="L30" s="5">
        <v>2.41</v>
      </c>
      <c r="M30" s="5">
        <v>2.0699999999999998</v>
      </c>
      <c r="N30" s="6">
        <v>3.67</v>
      </c>
      <c r="O30" s="6">
        <v>9.18</v>
      </c>
      <c r="P30" s="5">
        <v>0.61</v>
      </c>
      <c r="Q30" s="5">
        <v>11.92</v>
      </c>
      <c r="R30" s="6">
        <v>13.33</v>
      </c>
      <c r="S30" s="6">
        <v>6.94</v>
      </c>
      <c r="T30" s="5">
        <v>0.46</v>
      </c>
      <c r="U30" s="5">
        <v>10.56</v>
      </c>
      <c r="V30" s="6">
        <v>5.7</v>
      </c>
      <c r="W30" s="6">
        <v>9.5299999999999994</v>
      </c>
      <c r="X30" s="5">
        <v>0.28000000000000003</v>
      </c>
      <c r="Y30" s="5">
        <v>18.16</v>
      </c>
      <c r="Z30" s="6">
        <v>5.67</v>
      </c>
      <c r="AA30" s="6">
        <v>5.21</v>
      </c>
      <c r="AB30" s="5">
        <v>8.9700000000000006</v>
      </c>
      <c r="AC30" s="5">
        <v>10.71</v>
      </c>
      <c r="AD30" s="6">
        <v>7.28</v>
      </c>
      <c r="AE30" s="6">
        <v>2.57</v>
      </c>
      <c r="AF30" s="5">
        <v>9.3699999999999992</v>
      </c>
      <c r="AG30" s="5">
        <v>10.039999999999999</v>
      </c>
      <c r="AH30" s="6">
        <v>7.02</v>
      </c>
      <c r="AI30" s="6">
        <v>3.56</v>
      </c>
      <c r="AJ30" s="5">
        <v>7.28</v>
      </c>
      <c r="AK30" s="5">
        <v>60.32</v>
      </c>
      <c r="AL30" s="6">
        <v>8.1300000000000008</v>
      </c>
      <c r="AM30" s="6">
        <v>9.35</v>
      </c>
      <c r="AN30" s="5">
        <v>1.35</v>
      </c>
      <c r="AO30" s="5">
        <v>3</v>
      </c>
      <c r="AP30" s="6">
        <v>11.25</v>
      </c>
      <c r="AQ30" s="6">
        <v>2.06</v>
      </c>
      <c r="AR30" s="5">
        <v>3.2</v>
      </c>
      <c r="AS30" s="5">
        <v>6.66</v>
      </c>
      <c r="AT30" s="6">
        <v>8.4499999999999993</v>
      </c>
      <c r="AU30" s="6">
        <v>26.03</v>
      </c>
      <c r="AV30" s="5">
        <v>1.1000000000000001</v>
      </c>
      <c r="AW30" s="5">
        <v>1.57</v>
      </c>
      <c r="AX30" s="6">
        <v>7.73</v>
      </c>
      <c r="AY30" s="6">
        <v>4.3</v>
      </c>
      <c r="AZ30" s="5">
        <v>1.63</v>
      </c>
      <c r="BA30" s="5">
        <v>85.02</v>
      </c>
      <c r="BB30" s="6">
        <v>1.89</v>
      </c>
      <c r="BC30" s="6" t="s">
        <v>82</v>
      </c>
      <c r="BD30" s="5">
        <v>11.79</v>
      </c>
      <c r="BE30" s="5">
        <v>27.51</v>
      </c>
      <c r="BF30" s="6">
        <v>2.72</v>
      </c>
      <c r="BG30" s="6">
        <v>2.36</v>
      </c>
      <c r="BH30" s="5">
        <v>4.37</v>
      </c>
      <c r="BI30" s="5">
        <v>4.8499999999999996</v>
      </c>
    </row>
    <row r="31" spans="1:61" x14ac:dyDescent="0.25">
      <c r="A31" s="2">
        <v>29</v>
      </c>
      <c r="B31" s="6">
        <v>1.62</v>
      </c>
      <c r="C31" s="6" t="s">
        <v>179</v>
      </c>
      <c r="D31" s="5">
        <v>7.6</v>
      </c>
      <c r="E31" s="5">
        <v>1.92</v>
      </c>
      <c r="F31" s="6">
        <v>2.0699999999999998</v>
      </c>
      <c r="G31" s="6">
        <v>20.85</v>
      </c>
      <c r="H31" s="5">
        <v>11.28</v>
      </c>
      <c r="I31" s="5">
        <v>10.91</v>
      </c>
      <c r="J31" s="6">
        <v>1.39</v>
      </c>
      <c r="K31" s="6">
        <v>11.05</v>
      </c>
      <c r="L31" s="5">
        <v>3.68</v>
      </c>
      <c r="M31" s="5">
        <v>0.86</v>
      </c>
      <c r="N31" s="6">
        <v>18.739999999999998</v>
      </c>
      <c r="O31" s="6" t="s">
        <v>180</v>
      </c>
      <c r="P31" s="5">
        <v>4.76</v>
      </c>
      <c r="Q31" s="5">
        <v>7.82</v>
      </c>
      <c r="R31" s="6">
        <v>8.8800000000000008</v>
      </c>
      <c r="S31" s="6">
        <v>8.1</v>
      </c>
      <c r="T31" s="5">
        <v>7.0000000000000007E-2</v>
      </c>
      <c r="U31" s="5">
        <v>1.72</v>
      </c>
      <c r="V31" s="6">
        <v>14.4</v>
      </c>
      <c r="W31" s="6">
        <v>6.36</v>
      </c>
      <c r="X31" s="5">
        <v>3.51</v>
      </c>
      <c r="Y31" s="5">
        <v>47.42</v>
      </c>
      <c r="Z31" s="6">
        <v>6.56</v>
      </c>
      <c r="AA31" s="6">
        <v>6.01</v>
      </c>
      <c r="AB31" s="5">
        <v>17.79</v>
      </c>
      <c r="AC31" s="5">
        <v>18.96</v>
      </c>
      <c r="AD31" s="6">
        <v>6.2</v>
      </c>
      <c r="AE31" s="6">
        <v>2.0299999999999998</v>
      </c>
      <c r="AF31" s="5">
        <v>5.39</v>
      </c>
      <c r="AG31" s="5">
        <v>4.08</v>
      </c>
      <c r="AH31" s="6">
        <v>25.64</v>
      </c>
      <c r="AI31" s="6" t="s">
        <v>178</v>
      </c>
      <c r="AJ31" s="5">
        <v>9.84</v>
      </c>
      <c r="AK31" s="5">
        <v>63.47</v>
      </c>
      <c r="AL31" s="6">
        <v>7.79</v>
      </c>
      <c r="AM31" s="6">
        <v>9.57</v>
      </c>
      <c r="AN31" s="5">
        <v>0.03</v>
      </c>
      <c r="AO31" s="5">
        <v>3.5</v>
      </c>
      <c r="AP31" s="6">
        <v>8.6300000000000008</v>
      </c>
      <c r="AQ31" s="6">
        <v>4.05</v>
      </c>
      <c r="AR31" s="5">
        <v>7.89</v>
      </c>
      <c r="AS31" s="5">
        <v>12.55</v>
      </c>
      <c r="AT31" s="6">
        <v>6.53</v>
      </c>
      <c r="AU31" s="6">
        <v>27.59</v>
      </c>
      <c r="AV31" s="5">
        <v>2.82</v>
      </c>
      <c r="AW31" s="5">
        <v>3.73</v>
      </c>
      <c r="AX31" s="6">
        <v>10.75</v>
      </c>
      <c r="AY31" s="6">
        <v>17.46</v>
      </c>
      <c r="AZ31" s="5">
        <v>5.54</v>
      </c>
      <c r="BA31" s="5">
        <v>74.08</v>
      </c>
      <c r="BB31" s="6">
        <v>7.54</v>
      </c>
      <c r="BC31" s="6">
        <v>7.95</v>
      </c>
      <c r="BD31" s="5">
        <v>11.84</v>
      </c>
      <c r="BE31" s="5">
        <v>25.75</v>
      </c>
      <c r="BF31" s="6">
        <v>2.79</v>
      </c>
      <c r="BG31" s="6">
        <v>2.7</v>
      </c>
      <c r="BH31" s="5">
        <v>4.18</v>
      </c>
      <c r="BI31" s="5">
        <v>6.02</v>
      </c>
    </row>
    <row r="32" spans="1:61" x14ac:dyDescent="0.25">
      <c r="A32" s="2">
        <v>30</v>
      </c>
      <c r="B32" s="6">
        <v>1.1599999999999999</v>
      </c>
      <c r="C32" s="6" t="s">
        <v>215</v>
      </c>
      <c r="D32" s="5">
        <v>3</v>
      </c>
      <c r="E32" s="5">
        <v>6.14</v>
      </c>
      <c r="F32" s="6">
        <v>9</v>
      </c>
      <c r="G32" s="6">
        <v>13.26</v>
      </c>
      <c r="H32" s="5">
        <v>2.6</v>
      </c>
      <c r="I32" s="5">
        <v>3.97</v>
      </c>
      <c r="J32" s="6">
        <v>4.3099999999999996</v>
      </c>
      <c r="K32" s="6" t="s">
        <v>216</v>
      </c>
      <c r="L32" s="5">
        <v>1</v>
      </c>
      <c r="M32" s="5">
        <v>3.32</v>
      </c>
      <c r="N32" s="6">
        <v>10.56</v>
      </c>
      <c r="O32" s="6">
        <v>6.82</v>
      </c>
      <c r="P32" s="5">
        <v>3.12</v>
      </c>
      <c r="Q32" s="5">
        <v>11.32</v>
      </c>
      <c r="R32" s="6">
        <v>10.29</v>
      </c>
      <c r="S32" s="6">
        <v>9.27</v>
      </c>
      <c r="T32" s="5">
        <v>0.77</v>
      </c>
      <c r="U32" s="5">
        <v>15.23</v>
      </c>
      <c r="V32" s="6">
        <v>4.78</v>
      </c>
      <c r="W32" s="6">
        <v>9.39</v>
      </c>
      <c r="X32" s="5">
        <v>1.89</v>
      </c>
      <c r="Y32" s="5">
        <v>40.020000000000003</v>
      </c>
      <c r="Z32" s="6">
        <v>5.6</v>
      </c>
      <c r="AA32" s="6">
        <v>5.5</v>
      </c>
      <c r="AB32" s="5">
        <v>1.39</v>
      </c>
      <c r="AC32" s="5" t="s">
        <v>217</v>
      </c>
      <c r="AD32" s="6">
        <v>13.25</v>
      </c>
      <c r="AE32" s="6">
        <v>10.54</v>
      </c>
      <c r="AF32" s="5">
        <v>5.73</v>
      </c>
      <c r="AG32" s="5">
        <v>5.97</v>
      </c>
      <c r="AH32" s="6">
        <v>9.06</v>
      </c>
      <c r="AI32" s="6" t="s">
        <v>213</v>
      </c>
      <c r="AJ32" s="5">
        <v>11.11</v>
      </c>
      <c r="AK32" s="5">
        <v>77.989999999999995</v>
      </c>
      <c r="AL32" s="6">
        <v>8.75</v>
      </c>
      <c r="AM32" s="6">
        <v>8.9</v>
      </c>
      <c r="AN32" s="5">
        <v>3.99</v>
      </c>
      <c r="AO32" s="5">
        <v>4.26</v>
      </c>
      <c r="AP32" s="6">
        <v>3.11</v>
      </c>
      <c r="AQ32" s="6">
        <v>5.38</v>
      </c>
      <c r="AR32" s="5">
        <v>11.82</v>
      </c>
      <c r="AS32" s="5">
        <v>11.2</v>
      </c>
      <c r="AT32" s="6">
        <v>20.239999999999998</v>
      </c>
      <c r="AU32" s="6" t="s">
        <v>214</v>
      </c>
      <c r="AV32" s="5">
        <v>0.97</v>
      </c>
      <c r="AW32" s="5">
        <v>2.29</v>
      </c>
      <c r="AX32" s="6">
        <v>5.97</v>
      </c>
      <c r="AY32" s="6">
        <v>5.78</v>
      </c>
      <c r="AZ32" s="5">
        <v>19.88</v>
      </c>
      <c r="BA32" s="5">
        <v>2.17</v>
      </c>
      <c r="BB32" s="6">
        <v>9.9</v>
      </c>
      <c r="BC32" s="6">
        <v>10.29</v>
      </c>
      <c r="BD32" s="5">
        <v>11.29</v>
      </c>
      <c r="BE32" s="5">
        <v>25.6</v>
      </c>
      <c r="BF32" s="6">
        <v>2.41</v>
      </c>
      <c r="BG32" s="6">
        <v>2.25</v>
      </c>
      <c r="BH32" s="5">
        <v>2.67</v>
      </c>
      <c r="BI32" s="5">
        <v>7.76</v>
      </c>
    </row>
    <row r="33" spans="1:61" x14ac:dyDescent="0.25">
      <c r="A33" s="2">
        <v>31</v>
      </c>
      <c r="B33" s="6">
        <v>1.51</v>
      </c>
      <c r="C33" s="6" t="s">
        <v>115</v>
      </c>
      <c r="D33" s="5">
        <v>10.93</v>
      </c>
      <c r="E33" s="5">
        <v>13.88</v>
      </c>
      <c r="F33" s="6">
        <v>15.5</v>
      </c>
      <c r="G33" s="6" t="s">
        <v>116</v>
      </c>
      <c r="H33" s="5">
        <v>1.55</v>
      </c>
      <c r="I33" s="5">
        <v>4.09</v>
      </c>
      <c r="J33" s="6">
        <v>5.73</v>
      </c>
      <c r="K33" s="6" t="s">
        <v>117</v>
      </c>
      <c r="L33" s="5">
        <v>0.63</v>
      </c>
      <c r="M33" s="5">
        <v>3.82</v>
      </c>
      <c r="N33" s="6">
        <v>15.4</v>
      </c>
      <c r="O33" s="6">
        <v>1.2</v>
      </c>
      <c r="P33" s="5">
        <v>11.28</v>
      </c>
      <c r="Q33" s="5">
        <v>28.59</v>
      </c>
      <c r="R33" s="6">
        <v>14.74</v>
      </c>
      <c r="S33" s="6">
        <v>8.0500000000000007</v>
      </c>
      <c r="T33" s="5">
        <v>0.87</v>
      </c>
      <c r="U33" s="5">
        <v>17.77</v>
      </c>
      <c r="V33" s="6">
        <v>3.21</v>
      </c>
      <c r="W33" s="6">
        <v>12.44</v>
      </c>
      <c r="X33" s="5">
        <v>0.81</v>
      </c>
      <c r="Y33" s="5">
        <v>14.65</v>
      </c>
      <c r="Z33" s="6">
        <v>6.35</v>
      </c>
      <c r="AA33" s="6">
        <v>5.48</v>
      </c>
      <c r="AB33" s="5">
        <v>11.75</v>
      </c>
      <c r="AC33" s="5">
        <v>11.91</v>
      </c>
      <c r="AD33" s="6">
        <v>5.37</v>
      </c>
      <c r="AE33" s="6">
        <v>3.58</v>
      </c>
      <c r="AF33" s="5">
        <v>3.92</v>
      </c>
      <c r="AG33" s="5">
        <v>6.09</v>
      </c>
      <c r="AH33" s="6">
        <v>16.190000000000001</v>
      </c>
      <c r="AI33" s="6" t="s">
        <v>110</v>
      </c>
      <c r="AJ33" s="5">
        <v>8.19</v>
      </c>
      <c r="AK33" s="5">
        <v>71.55</v>
      </c>
      <c r="AL33" s="6">
        <v>8.1</v>
      </c>
      <c r="AM33" s="6">
        <v>6.55</v>
      </c>
      <c r="AN33" s="5" t="s">
        <v>111</v>
      </c>
      <c r="AO33" s="5">
        <v>2.76</v>
      </c>
      <c r="AP33" s="6">
        <v>11.99</v>
      </c>
      <c r="AQ33" s="6">
        <v>3.31</v>
      </c>
      <c r="AR33" s="5">
        <v>4.9800000000000004</v>
      </c>
      <c r="AS33" s="5" t="s">
        <v>112</v>
      </c>
      <c r="AT33" s="6">
        <v>6.62</v>
      </c>
      <c r="AU33" s="6">
        <v>22.13</v>
      </c>
      <c r="AV33" s="5">
        <v>0.78</v>
      </c>
      <c r="AW33" s="5">
        <v>1.43</v>
      </c>
      <c r="AX33" s="6">
        <v>5.21</v>
      </c>
      <c r="AY33" s="6">
        <v>0.61</v>
      </c>
      <c r="AZ33" s="5">
        <v>6.68</v>
      </c>
      <c r="BA33" s="5">
        <v>79.03</v>
      </c>
      <c r="BB33" s="6" t="s">
        <v>113</v>
      </c>
      <c r="BC33" s="6" t="s">
        <v>114</v>
      </c>
      <c r="BD33" s="5">
        <v>12.93</v>
      </c>
      <c r="BE33" s="5">
        <v>27.78</v>
      </c>
      <c r="BF33" s="6">
        <v>2.33</v>
      </c>
      <c r="BG33" s="6">
        <v>2.27</v>
      </c>
      <c r="BH33" s="5">
        <v>3.64</v>
      </c>
      <c r="BI33" s="5">
        <v>6.88</v>
      </c>
    </row>
    <row r="34" spans="1:61" x14ac:dyDescent="0.25">
      <c r="A34" s="2">
        <v>32</v>
      </c>
      <c r="B34" s="6">
        <v>0.39</v>
      </c>
      <c r="C34" s="6">
        <v>2.08</v>
      </c>
      <c r="D34" s="5">
        <v>3.45</v>
      </c>
      <c r="E34" s="5">
        <v>7.35</v>
      </c>
      <c r="F34" s="6">
        <v>7.83</v>
      </c>
      <c r="G34" s="6">
        <v>14.55</v>
      </c>
      <c r="H34" s="5">
        <v>8.68</v>
      </c>
      <c r="I34" s="5">
        <v>11.95</v>
      </c>
      <c r="J34" s="6">
        <v>4.3499999999999996</v>
      </c>
      <c r="K34" s="6" t="s">
        <v>230</v>
      </c>
      <c r="L34" s="5">
        <v>2.4300000000000002</v>
      </c>
      <c r="M34" s="5">
        <v>2.34</v>
      </c>
      <c r="N34" s="6">
        <v>6.45</v>
      </c>
      <c r="O34" s="6">
        <v>7.57</v>
      </c>
      <c r="P34" s="5">
        <v>1.62</v>
      </c>
      <c r="Q34" s="5">
        <v>5.32</v>
      </c>
      <c r="R34" s="6">
        <v>12.96</v>
      </c>
      <c r="S34" s="6">
        <v>6.91</v>
      </c>
      <c r="T34" s="5">
        <v>0.1</v>
      </c>
      <c r="U34" s="5">
        <v>4.3499999999999996</v>
      </c>
      <c r="V34" s="6">
        <v>10.24</v>
      </c>
      <c r="W34" s="6">
        <v>8.0500000000000007</v>
      </c>
      <c r="X34" s="5">
        <v>1.38</v>
      </c>
      <c r="Y34" s="5">
        <v>17.63</v>
      </c>
      <c r="Z34" s="6">
        <v>5.37</v>
      </c>
      <c r="AA34" s="6">
        <v>5.39</v>
      </c>
      <c r="AB34" s="5" t="s">
        <v>82</v>
      </c>
      <c r="AC34" s="5" t="s">
        <v>209</v>
      </c>
      <c r="AD34" s="6">
        <v>13.65</v>
      </c>
      <c r="AE34" s="6">
        <v>6.88</v>
      </c>
      <c r="AF34" s="5">
        <v>0.39</v>
      </c>
      <c r="AG34" s="5">
        <v>0.81</v>
      </c>
      <c r="AH34" s="6">
        <v>25.08</v>
      </c>
      <c r="AI34" s="6" t="s">
        <v>226</v>
      </c>
      <c r="AJ34" s="5">
        <v>12.04</v>
      </c>
      <c r="AK34" s="5">
        <v>79.099999999999994</v>
      </c>
      <c r="AL34" s="6">
        <v>9.4499999999999993</v>
      </c>
      <c r="AM34" s="6">
        <v>8.83</v>
      </c>
      <c r="AN34" s="5">
        <v>0.9</v>
      </c>
      <c r="AO34" s="5">
        <v>4.28</v>
      </c>
      <c r="AP34" s="6">
        <v>8.74</v>
      </c>
      <c r="AQ34" s="6" t="s">
        <v>227</v>
      </c>
      <c r="AR34" s="5">
        <v>14.72</v>
      </c>
      <c r="AS34" s="5">
        <v>11.49</v>
      </c>
      <c r="AT34" s="6">
        <v>16.18</v>
      </c>
      <c r="AU34" s="6" t="s">
        <v>228</v>
      </c>
      <c r="AV34" s="5">
        <v>3.79</v>
      </c>
      <c r="AW34" s="5">
        <v>4.49</v>
      </c>
      <c r="AX34" s="6">
        <v>8.82</v>
      </c>
      <c r="AY34" s="6">
        <v>4.82</v>
      </c>
      <c r="AZ34" s="5">
        <v>17.66</v>
      </c>
      <c r="BA34" s="5" t="s">
        <v>229</v>
      </c>
      <c r="BB34" s="6">
        <v>4.95</v>
      </c>
      <c r="BC34" s="6">
        <v>7.13</v>
      </c>
      <c r="BD34" s="5">
        <v>11.64</v>
      </c>
      <c r="BE34" s="5">
        <v>29.06</v>
      </c>
      <c r="BF34" s="6">
        <v>2.56</v>
      </c>
      <c r="BG34" s="6">
        <v>2.38</v>
      </c>
      <c r="BH34" s="5">
        <v>7.34</v>
      </c>
      <c r="BI34" s="5">
        <v>1.07</v>
      </c>
    </row>
    <row r="35" spans="1:61" x14ac:dyDescent="0.25">
      <c r="A35" s="2">
        <v>33</v>
      </c>
      <c r="B35" s="6">
        <v>1.36</v>
      </c>
      <c r="C35" s="6" t="s">
        <v>138</v>
      </c>
      <c r="D35" s="5" t="s">
        <v>139</v>
      </c>
      <c r="E35" s="5" t="s">
        <v>140</v>
      </c>
      <c r="F35" s="6">
        <v>14.12</v>
      </c>
      <c r="G35" s="6">
        <v>12.11</v>
      </c>
      <c r="H35" s="5">
        <v>5.22</v>
      </c>
      <c r="I35" s="5">
        <v>6.13</v>
      </c>
      <c r="J35" s="6" t="s">
        <v>141</v>
      </c>
      <c r="K35" s="6">
        <v>22.12</v>
      </c>
      <c r="L35" s="5">
        <v>4.05</v>
      </c>
      <c r="M35" s="5">
        <v>1.06</v>
      </c>
      <c r="N35" s="6">
        <v>2.2599999999999998</v>
      </c>
      <c r="O35" s="6">
        <v>16.059999999999999</v>
      </c>
      <c r="P35" s="5">
        <v>6.28</v>
      </c>
      <c r="Q35" s="5">
        <v>23.97</v>
      </c>
      <c r="R35" s="6">
        <v>6.86</v>
      </c>
      <c r="S35" s="6">
        <v>12.08</v>
      </c>
      <c r="T35" s="5">
        <v>0.12</v>
      </c>
      <c r="U35" s="5">
        <v>7.31</v>
      </c>
      <c r="V35" s="6">
        <v>4.13</v>
      </c>
      <c r="W35" s="6">
        <v>16.350000000000001</v>
      </c>
      <c r="X35" s="5">
        <v>5.18</v>
      </c>
      <c r="Y35" s="5">
        <v>46.51</v>
      </c>
      <c r="Z35" s="6">
        <v>5.12</v>
      </c>
      <c r="AA35" s="6">
        <v>4.58</v>
      </c>
      <c r="AB35" s="5">
        <v>5.98</v>
      </c>
      <c r="AC35" s="5">
        <v>1.51</v>
      </c>
      <c r="AD35" s="6">
        <v>7.04</v>
      </c>
      <c r="AE35" s="6">
        <v>5.57</v>
      </c>
      <c r="AF35" s="5">
        <v>1.37</v>
      </c>
      <c r="AG35" s="5">
        <v>1.24</v>
      </c>
      <c r="AH35" s="6">
        <v>13.44</v>
      </c>
      <c r="AI35" s="6" t="s">
        <v>137</v>
      </c>
      <c r="AJ35" s="5">
        <v>10.42</v>
      </c>
      <c r="AK35" s="5">
        <v>50.39</v>
      </c>
      <c r="AL35" s="6">
        <v>6.6</v>
      </c>
      <c r="AM35" s="6">
        <v>6.72</v>
      </c>
      <c r="AN35" s="5">
        <v>7.22</v>
      </c>
      <c r="AO35" s="5">
        <v>9.16</v>
      </c>
      <c r="AP35" s="6">
        <v>5.79</v>
      </c>
      <c r="AQ35" s="6">
        <v>4.3899999999999997</v>
      </c>
      <c r="AR35" s="5">
        <v>7.36</v>
      </c>
      <c r="AS35" s="5">
        <v>7.11</v>
      </c>
      <c r="AT35" s="6">
        <v>14.36</v>
      </c>
      <c r="AU35" s="6">
        <v>5.45</v>
      </c>
      <c r="AV35" s="5">
        <v>1.81</v>
      </c>
      <c r="AW35" s="5">
        <v>2.0299999999999998</v>
      </c>
      <c r="AX35" s="6">
        <v>4.5</v>
      </c>
      <c r="AY35" s="6">
        <v>3.45</v>
      </c>
      <c r="AZ35" s="5">
        <v>2.2999999999999998</v>
      </c>
      <c r="BA35" s="5">
        <v>69.44</v>
      </c>
      <c r="BB35" s="6">
        <v>0.17</v>
      </c>
      <c r="BC35" s="6" t="s">
        <v>123</v>
      </c>
      <c r="BD35" s="5">
        <v>8.6</v>
      </c>
      <c r="BE35" s="5">
        <v>20.7</v>
      </c>
      <c r="BF35" s="6">
        <v>2.78</v>
      </c>
      <c r="BG35" s="6">
        <v>2.7</v>
      </c>
      <c r="BH35" s="5">
        <v>2.25</v>
      </c>
      <c r="BI35" s="5">
        <v>5.79</v>
      </c>
    </row>
    <row r="36" spans="1:61" x14ac:dyDescent="0.25">
      <c r="A36" s="2">
        <v>34</v>
      </c>
      <c r="B36" s="6">
        <v>1.44</v>
      </c>
      <c r="C36" s="6" t="s">
        <v>168</v>
      </c>
      <c r="D36" s="5">
        <v>7.23</v>
      </c>
      <c r="E36" s="5">
        <v>7.05</v>
      </c>
      <c r="F36" s="6">
        <v>10.39</v>
      </c>
      <c r="G36" s="6">
        <v>13.36</v>
      </c>
      <c r="H36" s="5">
        <v>9.8000000000000007</v>
      </c>
      <c r="I36" s="5">
        <v>10.119999999999999</v>
      </c>
      <c r="J36" s="6">
        <v>2.09</v>
      </c>
      <c r="K36" s="6" t="s">
        <v>169</v>
      </c>
      <c r="L36" s="5">
        <v>1.55</v>
      </c>
      <c r="M36" s="5">
        <v>2.52</v>
      </c>
      <c r="N36" s="6">
        <v>4.99</v>
      </c>
      <c r="O36" s="6">
        <v>15.22</v>
      </c>
      <c r="P36" s="5">
        <v>0.9</v>
      </c>
      <c r="Q36" s="5">
        <v>17.309999999999999</v>
      </c>
      <c r="R36" s="6">
        <v>11.19</v>
      </c>
      <c r="S36" s="6">
        <v>8.36</v>
      </c>
      <c r="T36" s="5">
        <v>0.95</v>
      </c>
      <c r="U36" s="5">
        <v>17.329999999999998</v>
      </c>
      <c r="V36" s="6">
        <v>14.68</v>
      </c>
      <c r="W36" s="6" t="s">
        <v>170</v>
      </c>
      <c r="X36" s="5">
        <v>0.81</v>
      </c>
      <c r="Y36" s="5">
        <v>13.33</v>
      </c>
      <c r="Z36" s="6">
        <v>4.8899999999999997</v>
      </c>
      <c r="AA36" s="6">
        <v>4.16</v>
      </c>
      <c r="AB36" s="5">
        <v>10.44</v>
      </c>
      <c r="AC36" s="5">
        <v>12.04</v>
      </c>
      <c r="AD36" s="6">
        <v>10.31</v>
      </c>
      <c r="AE36" s="6">
        <v>5.58</v>
      </c>
      <c r="AF36" s="5">
        <v>4.1100000000000003</v>
      </c>
      <c r="AG36" s="5">
        <v>4.34</v>
      </c>
      <c r="AH36" s="6">
        <v>9.08</v>
      </c>
      <c r="AI36" s="6" t="s">
        <v>114</v>
      </c>
      <c r="AJ36" s="5">
        <v>9.8800000000000008</v>
      </c>
      <c r="AK36" s="5">
        <v>72.430000000000007</v>
      </c>
      <c r="AL36" s="6">
        <v>9.1300000000000008</v>
      </c>
      <c r="AM36" s="6">
        <v>9.5399999999999991</v>
      </c>
      <c r="AN36" s="5">
        <v>2.57</v>
      </c>
      <c r="AO36" s="5">
        <v>4.74</v>
      </c>
      <c r="AP36" s="6">
        <v>10.35</v>
      </c>
      <c r="AQ36" s="6">
        <v>2.15</v>
      </c>
      <c r="AR36" s="5">
        <v>9.8699999999999992</v>
      </c>
      <c r="AS36" s="5">
        <v>10.24</v>
      </c>
      <c r="AT36" s="6">
        <v>4.2</v>
      </c>
      <c r="AU36" s="6">
        <v>47</v>
      </c>
      <c r="AV36" s="5">
        <v>0.46</v>
      </c>
      <c r="AW36" s="5">
        <v>0.94</v>
      </c>
      <c r="AX36" s="6">
        <v>12.76</v>
      </c>
      <c r="AY36" s="6">
        <v>14.49</v>
      </c>
      <c r="AZ36" s="5">
        <v>16.350000000000001</v>
      </c>
      <c r="BA36" s="5">
        <v>33.909999999999997</v>
      </c>
      <c r="BB36" s="6">
        <v>11.5</v>
      </c>
      <c r="BC36" s="6">
        <v>10.83</v>
      </c>
      <c r="BD36" s="5">
        <v>12.19</v>
      </c>
      <c r="BE36" s="5">
        <v>29.04</v>
      </c>
      <c r="BF36" s="6">
        <v>2.54</v>
      </c>
      <c r="BG36" s="6">
        <v>2.75</v>
      </c>
      <c r="BH36" s="5">
        <v>6.5</v>
      </c>
      <c r="BI36" s="5">
        <v>2.08</v>
      </c>
    </row>
    <row r="37" spans="1:61" x14ac:dyDescent="0.25">
      <c r="A37" s="2">
        <v>35</v>
      </c>
      <c r="B37" s="6">
        <v>1.7</v>
      </c>
      <c r="C37" s="6" t="s">
        <v>135</v>
      </c>
      <c r="D37" s="5">
        <v>7.43</v>
      </c>
      <c r="E37" s="5">
        <v>1.83</v>
      </c>
      <c r="F37" s="6">
        <v>12.68</v>
      </c>
      <c r="G37" s="6">
        <v>11.42</v>
      </c>
      <c r="H37" s="5">
        <v>7.22</v>
      </c>
      <c r="I37" s="5">
        <v>7.93</v>
      </c>
      <c r="J37" s="6">
        <v>7.46</v>
      </c>
      <c r="K37" s="6" t="s">
        <v>136</v>
      </c>
      <c r="L37" s="5">
        <v>1.41</v>
      </c>
      <c r="M37" s="5">
        <v>3.42</v>
      </c>
      <c r="N37" s="6">
        <v>0.92</v>
      </c>
      <c r="O37" s="6">
        <v>6.67</v>
      </c>
      <c r="P37" s="5">
        <v>0.2</v>
      </c>
      <c r="Q37" s="5">
        <v>6.61</v>
      </c>
      <c r="R37" s="6">
        <v>10.130000000000001</v>
      </c>
      <c r="S37" s="6">
        <v>9.1</v>
      </c>
      <c r="T37" s="5">
        <v>0.56999999999999995</v>
      </c>
      <c r="U37" s="5">
        <v>10.26</v>
      </c>
      <c r="V37" s="6">
        <v>14.65</v>
      </c>
      <c r="W37" s="6">
        <v>7.9</v>
      </c>
      <c r="X37" s="5">
        <v>3.54</v>
      </c>
      <c r="Y37" s="5">
        <v>40.97</v>
      </c>
      <c r="Z37" s="6">
        <v>5.53</v>
      </c>
      <c r="AA37" s="6">
        <v>5.5</v>
      </c>
      <c r="AB37" s="5">
        <v>12.15</v>
      </c>
      <c r="AC37" s="5">
        <v>13.07</v>
      </c>
      <c r="AD37" s="6">
        <v>8.2100000000000009</v>
      </c>
      <c r="AE37" s="6">
        <v>4.79</v>
      </c>
      <c r="AF37" s="5">
        <v>2.88</v>
      </c>
      <c r="AG37" s="5">
        <v>2.92</v>
      </c>
      <c r="AH37" s="6">
        <v>26.12</v>
      </c>
      <c r="AI37" s="6" t="s">
        <v>134</v>
      </c>
      <c r="AJ37" s="5">
        <v>9.75</v>
      </c>
      <c r="AK37" s="5">
        <v>78.61</v>
      </c>
      <c r="AL37" s="6">
        <v>7.55</v>
      </c>
      <c r="AM37" s="6">
        <v>7.45</v>
      </c>
      <c r="AN37" s="5">
        <v>1.64</v>
      </c>
      <c r="AO37" s="5">
        <v>5.08</v>
      </c>
      <c r="AP37" s="6">
        <v>8.34</v>
      </c>
      <c r="AQ37" s="6">
        <v>3.57</v>
      </c>
      <c r="AR37" s="5">
        <v>7.37</v>
      </c>
      <c r="AS37" s="5">
        <v>6.42</v>
      </c>
      <c r="AT37" s="6">
        <v>6.02</v>
      </c>
      <c r="AU37" s="6">
        <v>31.23</v>
      </c>
      <c r="AV37" s="5">
        <v>1.27</v>
      </c>
      <c r="AW37" s="5">
        <v>2.4900000000000002</v>
      </c>
      <c r="AX37" s="6">
        <v>6.88</v>
      </c>
      <c r="AY37" s="6">
        <v>3</v>
      </c>
      <c r="AZ37" s="5">
        <v>9.5299999999999994</v>
      </c>
      <c r="BA37" s="5">
        <v>66.540000000000006</v>
      </c>
      <c r="BB37" s="6">
        <v>16.73</v>
      </c>
      <c r="BC37" s="6">
        <v>14.13</v>
      </c>
      <c r="BD37" s="5">
        <v>15.52</v>
      </c>
      <c r="BE37" s="5">
        <v>31.49</v>
      </c>
      <c r="BF37" s="6">
        <v>2.91</v>
      </c>
      <c r="BG37" s="6">
        <v>2.97</v>
      </c>
      <c r="BH37" s="5">
        <v>5.01</v>
      </c>
      <c r="BI37" s="5">
        <v>4.95</v>
      </c>
    </row>
    <row r="38" spans="1:61" x14ac:dyDescent="0.25">
      <c r="A38" s="2">
        <v>36</v>
      </c>
      <c r="B38" s="6" t="s">
        <v>51</v>
      </c>
      <c r="C38" s="6">
        <v>8.76</v>
      </c>
      <c r="D38" s="5">
        <v>2</v>
      </c>
      <c r="E38" s="5">
        <v>2.1</v>
      </c>
      <c r="F38" s="6">
        <v>6.99</v>
      </c>
      <c r="G38" s="6">
        <v>17.260000000000002</v>
      </c>
      <c r="H38" s="5">
        <v>4.9000000000000004</v>
      </c>
      <c r="I38" s="5">
        <v>7.43</v>
      </c>
      <c r="J38" s="6">
        <v>2.7</v>
      </c>
      <c r="K38" s="6" t="s">
        <v>52</v>
      </c>
      <c r="L38" s="5">
        <v>4.08</v>
      </c>
      <c r="M38" s="5">
        <v>1.34</v>
      </c>
      <c r="N38" s="6">
        <v>5.0199999999999996</v>
      </c>
      <c r="O38" s="6">
        <v>10.29</v>
      </c>
      <c r="P38" s="5">
        <v>5.01</v>
      </c>
      <c r="Q38" s="5">
        <v>11.6</v>
      </c>
      <c r="R38" s="6">
        <v>13.27</v>
      </c>
      <c r="S38" s="6">
        <v>5.32</v>
      </c>
      <c r="T38" s="5">
        <v>0.28999999999999998</v>
      </c>
      <c r="U38" s="5">
        <v>5.08</v>
      </c>
      <c r="V38" s="6">
        <v>12.28</v>
      </c>
      <c r="W38" s="6">
        <v>2.99</v>
      </c>
      <c r="X38" s="5">
        <v>0.36</v>
      </c>
      <c r="Y38" s="5">
        <v>12.76</v>
      </c>
      <c r="Z38" s="6">
        <v>5.29</v>
      </c>
      <c r="AA38" s="6">
        <v>4.0999999999999996</v>
      </c>
      <c r="AB38" s="5">
        <v>11.98</v>
      </c>
      <c r="AC38" s="5">
        <v>12.84</v>
      </c>
      <c r="AD38" s="6">
        <v>9.76</v>
      </c>
      <c r="AE38" s="6">
        <v>5.53</v>
      </c>
      <c r="AF38" s="5">
        <v>7.75</v>
      </c>
      <c r="AG38" s="5">
        <v>7.41</v>
      </c>
      <c r="AH38" s="6">
        <v>23.16</v>
      </c>
      <c r="AI38" s="6" t="s">
        <v>49</v>
      </c>
      <c r="AJ38" s="5">
        <v>11.7</v>
      </c>
      <c r="AK38" s="5">
        <v>71.489999999999995</v>
      </c>
      <c r="AL38" s="6">
        <v>8.5</v>
      </c>
      <c r="AM38" s="6">
        <v>6.71</v>
      </c>
      <c r="AN38" s="5" t="s">
        <v>50</v>
      </c>
      <c r="AO38" s="5">
        <v>0.66</v>
      </c>
      <c r="AP38" s="6">
        <v>9.83</v>
      </c>
      <c r="AQ38" s="6">
        <v>10.33</v>
      </c>
      <c r="AR38" s="5">
        <v>12.66</v>
      </c>
      <c r="AS38" s="5">
        <v>6.12</v>
      </c>
      <c r="AT38" s="6">
        <v>9.68</v>
      </c>
      <c r="AU38" s="6">
        <v>19.09</v>
      </c>
      <c r="AV38" s="5">
        <v>0.19</v>
      </c>
      <c r="AW38" s="5">
        <v>1.1499999999999999</v>
      </c>
      <c r="AX38" s="6">
        <v>12.19</v>
      </c>
      <c r="AY38" s="6">
        <v>10.91</v>
      </c>
      <c r="AZ38" s="5">
        <v>5.43</v>
      </c>
      <c r="BA38" s="5">
        <v>53.5</v>
      </c>
      <c r="BB38" s="6">
        <v>3.36</v>
      </c>
      <c r="BC38" s="6">
        <v>5.48</v>
      </c>
      <c r="BD38" s="5">
        <v>11.45</v>
      </c>
      <c r="BE38" s="5">
        <v>23.01</v>
      </c>
      <c r="BF38" s="6">
        <v>2.65</v>
      </c>
      <c r="BG38" s="6">
        <v>2.2599999999999998</v>
      </c>
      <c r="BH38" s="5">
        <v>4.16</v>
      </c>
      <c r="BI38" s="5">
        <v>5.08</v>
      </c>
    </row>
    <row r="39" spans="1:61" x14ac:dyDescent="0.25">
      <c r="A39" s="2">
        <v>37</v>
      </c>
      <c r="B39" s="6">
        <v>1.17</v>
      </c>
      <c r="C39" s="6" t="s">
        <v>201</v>
      </c>
      <c r="D39" s="5">
        <v>0.78</v>
      </c>
      <c r="E39" s="5" t="s">
        <v>202</v>
      </c>
      <c r="F39" s="6">
        <v>11.77</v>
      </c>
      <c r="G39" s="6">
        <v>8.06</v>
      </c>
      <c r="H39" s="5" t="s">
        <v>203</v>
      </c>
      <c r="I39" s="5">
        <v>0.34</v>
      </c>
      <c r="J39" s="6">
        <v>2.96</v>
      </c>
      <c r="K39" s="6" t="s">
        <v>204</v>
      </c>
      <c r="L39" s="5">
        <v>3.4</v>
      </c>
      <c r="M39" s="5">
        <v>1.63</v>
      </c>
      <c r="N39" s="6">
        <v>13.17</v>
      </c>
      <c r="O39" s="6">
        <v>4.3600000000000003</v>
      </c>
      <c r="P39" s="5">
        <v>2.69</v>
      </c>
      <c r="Q39" s="5">
        <v>12.63</v>
      </c>
      <c r="R39" s="6">
        <v>9.8000000000000007</v>
      </c>
      <c r="S39" s="6">
        <v>10.48</v>
      </c>
      <c r="T39" s="5">
        <v>0.21</v>
      </c>
      <c r="U39" s="5">
        <v>8.1</v>
      </c>
      <c r="V39" s="6">
        <v>9.65</v>
      </c>
      <c r="W39" s="6">
        <v>6.25</v>
      </c>
      <c r="X39" s="5">
        <v>1.93</v>
      </c>
      <c r="Y39" s="5">
        <v>27.23</v>
      </c>
      <c r="Z39" s="6">
        <v>5.0199999999999996</v>
      </c>
      <c r="AA39" s="6">
        <v>3.97</v>
      </c>
      <c r="AB39" s="5">
        <v>4.09</v>
      </c>
      <c r="AC39" s="5">
        <v>6.2</v>
      </c>
      <c r="AD39" s="6">
        <v>14.91</v>
      </c>
      <c r="AE39" s="6">
        <v>13.69</v>
      </c>
      <c r="AF39" s="5">
        <v>5.73</v>
      </c>
      <c r="AG39" s="5">
        <v>6.4</v>
      </c>
      <c r="AH39" s="6">
        <v>16.559999999999999</v>
      </c>
      <c r="AI39" s="6" t="s">
        <v>200</v>
      </c>
      <c r="AJ39" s="5">
        <v>11.26</v>
      </c>
      <c r="AK39" s="5">
        <v>81.53</v>
      </c>
      <c r="AL39" s="6">
        <v>9.06</v>
      </c>
      <c r="AM39" s="6">
        <v>10.84</v>
      </c>
      <c r="AN39" s="5">
        <v>0.43</v>
      </c>
      <c r="AO39" s="5">
        <v>3.86</v>
      </c>
      <c r="AP39" s="6">
        <v>6.7</v>
      </c>
      <c r="AQ39" s="6">
        <v>14.32</v>
      </c>
      <c r="AR39" s="5">
        <v>12.57</v>
      </c>
      <c r="AS39" s="5">
        <v>16.75</v>
      </c>
      <c r="AT39" s="6">
        <v>14.42</v>
      </c>
      <c r="AU39" s="6">
        <v>5.41</v>
      </c>
      <c r="AV39" s="5">
        <v>0.14000000000000001</v>
      </c>
      <c r="AW39" s="5">
        <v>2.0299999999999998</v>
      </c>
      <c r="AX39" s="6">
        <v>0.47</v>
      </c>
      <c r="AY39" s="6" t="s">
        <v>38</v>
      </c>
      <c r="AZ39" s="5">
        <v>12.4</v>
      </c>
      <c r="BA39" s="5">
        <v>36.9</v>
      </c>
      <c r="BB39" s="6">
        <v>3.39</v>
      </c>
      <c r="BC39" s="6">
        <v>2.2799999999999998</v>
      </c>
      <c r="BD39" s="5">
        <v>9.58</v>
      </c>
      <c r="BE39" s="5">
        <v>13.79</v>
      </c>
      <c r="BF39" s="6">
        <v>2.77</v>
      </c>
      <c r="BG39" s="6">
        <v>2.83</v>
      </c>
      <c r="BH39" s="5">
        <v>4.0599999999999996</v>
      </c>
      <c r="BI39" s="5">
        <v>4.07</v>
      </c>
    </row>
    <row r="40" spans="1:61" x14ac:dyDescent="0.25">
      <c r="A40" s="2">
        <v>38</v>
      </c>
      <c r="B40" s="6">
        <v>0.53</v>
      </c>
      <c r="C40" s="6">
        <v>12.94</v>
      </c>
      <c r="D40" s="5">
        <v>10.039999999999999</v>
      </c>
      <c r="E40" s="5">
        <v>13.09</v>
      </c>
      <c r="F40" s="6">
        <v>12.15</v>
      </c>
      <c r="G40" s="6">
        <v>6.52</v>
      </c>
      <c r="H40" s="5">
        <v>9.44</v>
      </c>
      <c r="I40" s="5">
        <v>11.88</v>
      </c>
      <c r="J40" s="6">
        <v>1.07</v>
      </c>
      <c r="K40" s="6">
        <v>5.0199999999999996</v>
      </c>
      <c r="L40" s="5">
        <v>0.08</v>
      </c>
      <c r="M40" s="5">
        <v>4.26</v>
      </c>
      <c r="N40" s="6">
        <v>7.72</v>
      </c>
      <c r="O40" s="6">
        <v>11.13</v>
      </c>
      <c r="P40" s="5">
        <v>3.63</v>
      </c>
      <c r="Q40" s="5">
        <v>19.670000000000002</v>
      </c>
      <c r="R40" s="6">
        <v>13.06</v>
      </c>
      <c r="S40" s="6">
        <v>3.21</v>
      </c>
      <c r="T40" s="5">
        <v>0.5</v>
      </c>
      <c r="U40" s="5">
        <v>13.24</v>
      </c>
      <c r="V40" s="6">
        <v>6.5</v>
      </c>
      <c r="W40" s="6">
        <v>10.84</v>
      </c>
      <c r="X40" s="5">
        <v>2.96</v>
      </c>
      <c r="Y40" s="5">
        <v>36.99</v>
      </c>
      <c r="Z40" s="6">
        <v>6.14</v>
      </c>
      <c r="AA40" s="6">
        <v>5.57</v>
      </c>
      <c r="AB40" s="5">
        <v>9.74</v>
      </c>
      <c r="AC40" s="5">
        <v>9.5399999999999991</v>
      </c>
      <c r="AD40" s="6">
        <v>9.01</v>
      </c>
      <c r="AE40" s="6">
        <v>6.45</v>
      </c>
      <c r="AF40" s="5">
        <v>3.53</v>
      </c>
      <c r="AG40" s="5">
        <v>1.79</v>
      </c>
      <c r="AH40" s="6">
        <v>6.59</v>
      </c>
      <c r="AI40" s="6">
        <v>2.87</v>
      </c>
      <c r="AJ40" s="5">
        <v>7.66</v>
      </c>
      <c r="AK40" s="5">
        <v>51.47</v>
      </c>
      <c r="AL40" s="6">
        <v>6.97</v>
      </c>
      <c r="AM40" s="6">
        <v>6.03</v>
      </c>
      <c r="AN40" s="5" t="s">
        <v>205</v>
      </c>
      <c r="AO40" s="5">
        <v>3.19</v>
      </c>
      <c r="AP40" s="6">
        <v>4.95</v>
      </c>
      <c r="AQ40" s="6">
        <v>10.64</v>
      </c>
      <c r="AR40" s="5">
        <v>2.31</v>
      </c>
      <c r="AS40" s="5" t="s">
        <v>206</v>
      </c>
      <c r="AT40" s="6">
        <v>11.86</v>
      </c>
      <c r="AU40" s="6">
        <v>23.36</v>
      </c>
      <c r="AV40" s="5">
        <v>0.67</v>
      </c>
      <c r="AW40" s="5">
        <v>1.78</v>
      </c>
      <c r="AX40" s="6">
        <v>6.4</v>
      </c>
      <c r="AY40" s="6">
        <v>9.19</v>
      </c>
      <c r="AZ40" s="5">
        <v>5.5</v>
      </c>
      <c r="BA40" s="5">
        <v>71.39</v>
      </c>
      <c r="BB40" s="6">
        <v>12.93</v>
      </c>
      <c r="BC40" s="6">
        <v>16.52</v>
      </c>
      <c r="BD40" s="5">
        <v>10.14</v>
      </c>
      <c r="BE40" s="5">
        <v>24.06</v>
      </c>
      <c r="BF40" s="6">
        <v>2.91</v>
      </c>
      <c r="BG40" s="6">
        <v>2.86</v>
      </c>
      <c r="BH40" s="5">
        <v>3.78</v>
      </c>
      <c r="BI40" s="5">
        <v>5.81</v>
      </c>
    </row>
    <row r="41" spans="1:61" x14ac:dyDescent="0.25">
      <c r="A41" s="2">
        <v>39</v>
      </c>
      <c r="B41" s="6">
        <v>0.24</v>
      </c>
      <c r="C41" s="6">
        <v>0.62</v>
      </c>
      <c r="D41" s="5" t="s">
        <v>56</v>
      </c>
      <c r="E41" s="5" t="s">
        <v>57</v>
      </c>
      <c r="F41" s="6">
        <v>10.4</v>
      </c>
      <c r="G41" s="6">
        <v>21.52</v>
      </c>
      <c r="H41" s="5">
        <v>7.21</v>
      </c>
      <c r="I41" s="5">
        <v>7.65</v>
      </c>
      <c r="J41" s="6">
        <v>5.68</v>
      </c>
      <c r="K41" s="6" t="s">
        <v>58</v>
      </c>
      <c r="L41" s="5">
        <v>0.92</v>
      </c>
      <c r="M41" s="5">
        <v>2.96</v>
      </c>
      <c r="N41" s="6">
        <v>10.24</v>
      </c>
      <c r="O41" s="6">
        <v>4.4000000000000004</v>
      </c>
      <c r="P41" s="5">
        <v>4.66</v>
      </c>
      <c r="Q41" s="5">
        <v>22.3</v>
      </c>
      <c r="R41" s="6">
        <v>18.09</v>
      </c>
      <c r="S41" s="6">
        <v>1.07</v>
      </c>
      <c r="T41" s="5">
        <v>0.93</v>
      </c>
      <c r="U41" s="5">
        <v>21.16</v>
      </c>
      <c r="V41" s="6">
        <v>3.92</v>
      </c>
      <c r="W41" s="6">
        <v>15.31</v>
      </c>
      <c r="X41" s="5">
        <v>2.33</v>
      </c>
      <c r="Y41" s="5">
        <v>14.45</v>
      </c>
      <c r="Z41" s="6">
        <v>4.26</v>
      </c>
      <c r="AA41" s="6">
        <v>4.07</v>
      </c>
      <c r="AB41" s="5">
        <v>0.95</v>
      </c>
      <c r="AC41" s="5">
        <v>0.87</v>
      </c>
      <c r="AD41" s="6">
        <v>5.56</v>
      </c>
      <c r="AE41" s="6" t="s">
        <v>59</v>
      </c>
      <c r="AF41" s="5">
        <v>11.16</v>
      </c>
      <c r="AG41" s="5">
        <v>11.16</v>
      </c>
      <c r="AH41" s="6">
        <v>1.47</v>
      </c>
      <c r="AI41" s="6">
        <v>8.1</v>
      </c>
      <c r="AJ41" s="5">
        <v>9.52</v>
      </c>
      <c r="AK41" s="5">
        <v>69.89</v>
      </c>
      <c r="AL41" s="6">
        <v>6.86</v>
      </c>
      <c r="AM41" s="6">
        <v>6.8</v>
      </c>
      <c r="AN41" s="5">
        <v>2.04</v>
      </c>
      <c r="AO41" s="5">
        <v>6.26</v>
      </c>
      <c r="AP41" s="6">
        <v>1.3</v>
      </c>
      <c r="AQ41" s="6">
        <v>12.34</v>
      </c>
      <c r="AR41" s="5">
        <v>5.92</v>
      </c>
      <c r="AS41" s="5">
        <v>5.25</v>
      </c>
      <c r="AT41" s="6">
        <v>12.07</v>
      </c>
      <c r="AU41" s="6">
        <v>25.07</v>
      </c>
      <c r="AV41" s="5">
        <v>1.24</v>
      </c>
      <c r="AW41" s="5">
        <v>1.7</v>
      </c>
      <c r="AX41" s="6">
        <v>4.4000000000000004</v>
      </c>
      <c r="AY41" s="6">
        <v>6.14</v>
      </c>
      <c r="AZ41" s="5">
        <v>13.17</v>
      </c>
      <c r="BA41" s="5">
        <v>26.7</v>
      </c>
      <c r="BB41" s="6">
        <v>0.01</v>
      </c>
      <c r="BC41" s="6" t="s">
        <v>55</v>
      </c>
      <c r="BD41" s="5">
        <v>5.05</v>
      </c>
      <c r="BE41" s="5">
        <v>18.14</v>
      </c>
      <c r="BF41" s="6">
        <v>2.82</v>
      </c>
      <c r="BG41" s="6">
        <v>2.64</v>
      </c>
      <c r="BH41" s="5">
        <v>2.92</v>
      </c>
      <c r="BI41" s="5">
        <v>7.76</v>
      </c>
    </row>
    <row r="42" spans="1:61" x14ac:dyDescent="0.25">
      <c r="A42" s="2">
        <v>40</v>
      </c>
      <c r="B42" s="6">
        <v>0.78</v>
      </c>
      <c r="C42" s="6" t="s">
        <v>103</v>
      </c>
      <c r="D42" s="5" t="s">
        <v>104</v>
      </c>
      <c r="E42" s="5" t="s">
        <v>105</v>
      </c>
      <c r="F42" s="6">
        <v>10.58</v>
      </c>
      <c r="G42" s="6">
        <v>15.18</v>
      </c>
      <c r="H42" s="5">
        <v>6.56</v>
      </c>
      <c r="I42" s="5">
        <v>7.4</v>
      </c>
      <c r="J42" s="6">
        <v>3.86</v>
      </c>
      <c r="K42" s="6" t="s">
        <v>106</v>
      </c>
      <c r="L42" s="5">
        <v>0.94</v>
      </c>
      <c r="M42" s="5">
        <v>3.03</v>
      </c>
      <c r="N42" s="6">
        <v>4.55</v>
      </c>
      <c r="O42" s="6">
        <v>12.36</v>
      </c>
      <c r="P42" s="5">
        <v>2.5499999999999998</v>
      </c>
      <c r="Q42" s="5">
        <v>6.05</v>
      </c>
      <c r="R42" s="6">
        <v>14.59</v>
      </c>
      <c r="S42" s="6">
        <v>1.25</v>
      </c>
      <c r="T42" s="5">
        <v>0.32</v>
      </c>
      <c r="U42" s="5">
        <v>10.77</v>
      </c>
      <c r="V42" s="6">
        <v>4.03</v>
      </c>
      <c r="W42" s="6">
        <v>13.05</v>
      </c>
      <c r="X42" s="5" t="s">
        <v>107</v>
      </c>
      <c r="Y42" s="5">
        <v>10.7</v>
      </c>
      <c r="Z42" s="6">
        <v>6.01</v>
      </c>
      <c r="AA42" s="6">
        <v>5.53</v>
      </c>
      <c r="AB42" s="5">
        <v>12.21</v>
      </c>
      <c r="AC42" s="5">
        <v>11.72</v>
      </c>
      <c r="AD42" s="6">
        <v>15.02</v>
      </c>
      <c r="AE42" s="6">
        <v>9.8699999999999992</v>
      </c>
      <c r="AF42" s="5">
        <v>6.01</v>
      </c>
      <c r="AG42" s="5">
        <v>4.0199999999999996</v>
      </c>
      <c r="AH42" s="6">
        <v>14.05</v>
      </c>
      <c r="AI42" s="6" t="s">
        <v>101</v>
      </c>
      <c r="AJ42" s="5">
        <v>9.24</v>
      </c>
      <c r="AK42" s="5">
        <v>65.959999999999994</v>
      </c>
      <c r="AL42" s="6">
        <v>8.1300000000000008</v>
      </c>
      <c r="AM42" s="6">
        <v>7.87</v>
      </c>
      <c r="AN42" s="5" t="s">
        <v>102</v>
      </c>
      <c r="AO42" s="5">
        <v>1.21</v>
      </c>
      <c r="AP42" s="6">
        <v>1.28</v>
      </c>
      <c r="AQ42" s="6">
        <v>14.68</v>
      </c>
      <c r="AR42" s="5">
        <v>7.16</v>
      </c>
      <c r="AS42" s="5">
        <v>5.76</v>
      </c>
      <c r="AT42" s="6">
        <v>2.86</v>
      </c>
      <c r="AU42" s="6">
        <v>61.61</v>
      </c>
      <c r="AV42" s="5">
        <v>3.58</v>
      </c>
      <c r="AW42" s="5">
        <v>4.68</v>
      </c>
      <c r="AX42" s="6">
        <v>10.18</v>
      </c>
      <c r="AY42" s="6">
        <v>10.82</v>
      </c>
      <c r="AZ42" s="5">
        <v>8.32</v>
      </c>
      <c r="BA42" s="5">
        <v>68.5</v>
      </c>
      <c r="BB42" s="6">
        <v>9.77</v>
      </c>
      <c r="BC42" s="6">
        <v>9.57</v>
      </c>
      <c r="BD42" s="5">
        <v>9</v>
      </c>
      <c r="BE42" s="5">
        <v>25.34</v>
      </c>
      <c r="BF42" s="6">
        <v>2.79</v>
      </c>
      <c r="BG42" s="6">
        <v>2.4</v>
      </c>
      <c r="BH42" s="5">
        <v>3.83</v>
      </c>
      <c r="BI42" s="5">
        <v>6.02</v>
      </c>
    </row>
    <row r="43" spans="1:61" x14ac:dyDescent="0.25">
      <c r="A43" s="2">
        <v>41</v>
      </c>
      <c r="B43" s="6" t="s">
        <v>57</v>
      </c>
      <c r="C43" s="6">
        <v>4.04</v>
      </c>
      <c r="D43" s="5" t="s">
        <v>55</v>
      </c>
      <c r="E43" s="5">
        <v>1.36</v>
      </c>
      <c r="F43" s="6">
        <v>13.99</v>
      </c>
      <c r="G43" s="6">
        <v>8.65</v>
      </c>
      <c r="H43" s="5">
        <v>3.81</v>
      </c>
      <c r="I43" s="5">
        <v>3.31</v>
      </c>
      <c r="J43" s="6">
        <v>1.45</v>
      </c>
      <c r="K43" s="6" t="s">
        <v>62</v>
      </c>
      <c r="L43" s="5">
        <v>0.61</v>
      </c>
      <c r="M43" s="5">
        <v>2.88</v>
      </c>
      <c r="N43" s="6">
        <v>5.2</v>
      </c>
      <c r="O43" s="6">
        <v>14.5</v>
      </c>
      <c r="P43" s="5">
        <v>6.05</v>
      </c>
      <c r="Q43" s="5">
        <v>15.46</v>
      </c>
      <c r="R43" s="6">
        <v>14.72</v>
      </c>
      <c r="S43" s="6">
        <v>5.74</v>
      </c>
      <c r="T43" s="5">
        <v>0.13</v>
      </c>
      <c r="U43" s="5">
        <v>6.56</v>
      </c>
      <c r="V43" s="6">
        <v>15.99</v>
      </c>
      <c r="W43" s="6">
        <v>1.29</v>
      </c>
      <c r="X43" s="5">
        <v>1.17</v>
      </c>
      <c r="Y43" s="5">
        <v>21.97</v>
      </c>
      <c r="Z43" s="6">
        <v>5.56</v>
      </c>
      <c r="AA43" s="6">
        <v>5.22</v>
      </c>
      <c r="AB43" s="5">
        <v>6.31</v>
      </c>
      <c r="AC43" s="5">
        <v>6.83</v>
      </c>
      <c r="AD43" s="6">
        <v>9.15</v>
      </c>
      <c r="AE43" s="6">
        <v>4.4000000000000004</v>
      </c>
      <c r="AF43" s="5">
        <v>9.44</v>
      </c>
      <c r="AG43" s="5">
        <v>10.210000000000001</v>
      </c>
      <c r="AH43" s="6">
        <v>16.920000000000002</v>
      </c>
      <c r="AI43" s="6" t="s">
        <v>60</v>
      </c>
      <c r="AJ43" s="5">
        <v>10.27</v>
      </c>
      <c r="AK43" s="5">
        <v>64.67</v>
      </c>
      <c r="AL43" s="6">
        <v>7.88</v>
      </c>
      <c r="AM43" s="6">
        <v>7.49</v>
      </c>
      <c r="AN43" s="5" t="s">
        <v>61</v>
      </c>
      <c r="AO43" s="5">
        <v>2.64</v>
      </c>
      <c r="AP43" s="6">
        <v>4.22</v>
      </c>
      <c r="AQ43" s="6">
        <v>16.350000000000001</v>
      </c>
      <c r="AR43" s="5">
        <v>8.9</v>
      </c>
      <c r="AS43" s="5">
        <v>6.93</v>
      </c>
      <c r="AT43" s="6">
        <v>13.67</v>
      </c>
      <c r="AU43" s="6">
        <v>15.96</v>
      </c>
      <c r="AV43" s="5">
        <v>2.84</v>
      </c>
      <c r="AW43" s="5">
        <v>4.7300000000000004</v>
      </c>
      <c r="AX43" s="6">
        <v>5.31</v>
      </c>
      <c r="AY43" s="6">
        <v>6.19</v>
      </c>
      <c r="AZ43" s="5">
        <v>22.26</v>
      </c>
      <c r="BA43" s="5">
        <v>27.9</v>
      </c>
      <c r="BB43" s="6">
        <v>8.39</v>
      </c>
      <c r="BC43" s="6">
        <v>5.93</v>
      </c>
      <c r="BD43" s="5">
        <v>10.36</v>
      </c>
      <c r="BE43" s="5">
        <v>28.38</v>
      </c>
      <c r="BF43" s="6">
        <v>2.0499999999999998</v>
      </c>
      <c r="BG43" s="6">
        <v>2.0099999999999998</v>
      </c>
      <c r="BH43" s="5">
        <v>7.12</v>
      </c>
      <c r="BI43" s="5">
        <v>1.72</v>
      </c>
    </row>
    <row r="44" spans="1:61" x14ac:dyDescent="0.25">
      <c r="A44" s="2">
        <v>42</v>
      </c>
      <c r="B44" s="6">
        <v>0.33</v>
      </c>
      <c r="C44" s="6">
        <v>0.21</v>
      </c>
      <c r="D44" s="5" t="s">
        <v>94</v>
      </c>
      <c r="E44" s="5">
        <v>0.06</v>
      </c>
      <c r="F44" s="6">
        <v>8.59</v>
      </c>
      <c r="G44" s="6">
        <v>12.49</v>
      </c>
      <c r="H44" s="5">
        <v>6.5</v>
      </c>
      <c r="I44" s="5">
        <v>6.54</v>
      </c>
      <c r="J44" s="6" t="s">
        <v>95</v>
      </c>
      <c r="K44" s="6">
        <v>13.6</v>
      </c>
      <c r="L44" s="5">
        <v>0.52</v>
      </c>
      <c r="M44" s="5">
        <v>3.24</v>
      </c>
      <c r="N44" s="6">
        <v>13.11</v>
      </c>
      <c r="O44" s="6" t="s">
        <v>96</v>
      </c>
      <c r="P44" s="5">
        <v>9.84</v>
      </c>
      <c r="Q44" s="5">
        <v>28.98</v>
      </c>
      <c r="R44" s="6">
        <v>10.6</v>
      </c>
      <c r="S44" s="6">
        <v>9.25</v>
      </c>
      <c r="T44" s="5">
        <v>0.85</v>
      </c>
      <c r="U44" s="5">
        <v>18.93</v>
      </c>
      <c r="V44" s="6">
        <v>11.91</v>
      </c>
      <c r="W44" s="6">
        <v>7.13</v>
      </c>
      <c r="X44" s="5">
        <v>0.03</v>
      </c>
      <c r="Y44" s="5">
        <v>25.05</v>
      </c>
      <c r="Z44" s="6">
        <v>6.11</v>
      </c>
      <c r="AA44" s="6">
        <v>4.59</v>
      </c>
      <c r="AB44" s="5">
        <v>8.34</v>
      </c>
      <c r="AC44" s="5">
        <v>5.48</v>
      </c>
      <c r="AD44" s="6">
        <v>15.26</v>
      </c>
      <c r="AE44" s="6">
        <v>11.05</v>
      </c>
      <c r="AF44" s="5">
        <v>5.0599999999999996</v>
      </c>
      <c r="AG44" s="5">
        <v>5.47</v>
      </c>
      <c r="AH44" s="6">
        <v>25.24</v>
      </c>
      <c r="AI44" s="6" t="s">
        <v>90</v>
      </c>
      <c r="AJ44" s="5">
        <v>7.13</v>
      </c>
      <c r="AK44" s="5">
        <v>42.69</v>
      </c>
      <c r="AL44" s="6">
        <v>7.73</v>
      </c>
      <c r="AM44" s="6">
        <v>7.03</v>
      </c>
      <c r="AN44" s="5" t="s">
        <v>91</v>
      </c>
      <c r="AO44" s="5">
        <v>1.19</v>
      </c>
      <c r="AP44" s="6">
        <v>4.05</v>
      </c>
      <c r="AQ44" s="6">
        <v>10.51</v>
      </c>
      <c r="AR44" s="5">
        <v>2.33</v>
      </c>
      <c r="AS44" s="5">
        <v>7.0000000000000007E-2</v>
      </c>
      <c r="AT44" s="6">
        <v>3.75</v>
      </c>
      <c r="AU44" s="6">
        <v>56.37</v>
      </c>
      <c r="AV44" s="5">
        <v>2.57</v>
      </c>
      <c r="AW44" s="5">
        <v>3.28</v>
      </c>
      <c r="AX44" s="6" t="s">
        <v>92</v>
      </c>
      <c r="AY44" s="6" t="s">
        <v>93</v>
      </c>
      <c r="AZ44" s="5">
        <v>14.85</v>
      </c>
      <c r="BA44" s="5">
        <v>10.28</v>
      </c>
      <c r="BB44" s="6">
        <v>12.79</v>
      </c>
      <c r="BC44" s="6">
        <v>11.26</v>
      </c>
      <c r="BD44" s="5">
        <v>11.58</v>
      </c>
      <c r="BE44" s="5">
        <v>25.79</v>
      </c>
      <c r="BF44" s="6">
        <v>2.64</v>
      </c>
      <c r="BG44" s="6">
        <v>2.88</v>
      </c>
      <c r="BH44" s="5">
        <v>4.53</v>
      </c>
      <c r="BI44" s="5">
        <v>5.42</v>
      </c>
    </row>
    <row r="45" spans="1:61" x14ac:dyDescent="0.25">
      <c r="A45" s="2">
        <v>43</v>
      </c>
      <c r="B45" s="6">
        <v>2.06</v>
      </c>
      <c r="C45" s="6" t="s">
        <v>125</v>
      </c>
      <c r="D45" s="5">
        <v>4.91</v>
      </c>
      <c r="E45" s="5">
        <v>4.5999999999999996</v>
      </c>
      <c r="F45" s="6">
        <v>8.4700000000000006</v>
      </c>
      <c r="G45" s="6">
        <v>15.83</v>
      </c>
      <c r="H45" s="5">
        <v>6.29</v>
      </c>
      <c r="I45" s="5">
        <v>4.4800000000000004</v>
      </c>
      <c r="J45" s="6">
        <v>1.81</v>
      </c>
      <c r="K45" s="6">
        <v>1.35</v>
      </c>
      <c r="L45" s="5">
        <v>0.94</v>
      </c>
      <c r="M45" s="5">
        <v>2.36</v>
      </c>
      <c r="N45" s="6" t="s">
        <v>100</v>
      </c>
      <c r="O45" s="6">
        <v>16.32</v>
      </c>
      <c r="P45" s="5">
        <v>7.81</v>
      </c>
      <c r="Q45" s="5">
        <v>12.04</v>
      </c>
      <c r="R45" s="6">
        <v>13.94</v>
      </c>
      <c r="S45" s="6">
        <v>5.31</v>
      </c>
      <c r="T45" s="5">
        <v>7.0000000000000007E-2</v>
      </c>
      <c r="U45" s="5">
        <v>4.3</v>
      </c>
      <c r="V45" s="6">
        <v>0.23</v>
      </c>
      <c r="W45" s="6">
        <v>15.33</v>
      </c>
      <c r="X45" s="5">
        <v>4.21</v>
      </c>
      <c r="Y45" s="5">
        <v>49.97</v>
      </c>
      <c r="Z45" s="6">
        <v>5.69</v>
      </c>
      <c r="AA45" s="6">
        <v>5.19</v>
      </c>
      <c r="AB45" s="5">
        <v>13.24</v>
      </c>
      <c r="AC45" s="5">
        <v>15.45</v>
      </c>
      <c r="AD45" s="6">
        <v>13.13</v>
      </c>
      <c r="AE45" s="6">
        <v>5.99</v>
      </c>
      <c r="AF45" s="5">
        <v>4.6900000000000004</v>
      </c>
      <c r="AG45" s="5">
        <v>4.7300000000000004</v>
      </c>
      <c r="AH45" s="6">
        <v>20.25</v>
      </c>
      <c r="AI45" s="6" t="s">
        <v>122</v>
      </c>
      <c r="AJ45" s="5">
        <v>11.95</v>
      </c>
      <c r="AK45" s="5">
        <v>82.61</v>
      </c>
      <c r="AL45" s="6">
        <v>8.4600000000000009</v>
      </c>
      <c r="AM45" s="6">
        <v>8.74</v>
      </c>
      <c r="AN45" s="5">
        <v>0.63</v>
      </c>
      <c r="AO45" s="5">
        <v>4.68</v>
      </c>
      <c r="AP45" s="6">
        <v>5.17</v>
      </c>
      <c r="AQ45" s="6">
        <v>9.8699999999999992</v>
      </c>
      <c r="AR45" s="5">
        <v>13.12</v>
      </c>
      <c r="AS45" s="5">
        <v>12.74</v>
      </c>
      <c r="AT45" s="6">
        <v>8.19</v>
      </c>
      <c r="AU45" s="6">
        <v>18.579999999999998</v>
      </c>
      <c r="AV45" s="5">
        <v>0.87</v>
      </c>
      <c r="AW45" s="5">
        <v>2.15</v>
      </c>
      <c r="AX45" s="6">
        <v>8.0500000000000007</v>
      </c>
      <c r="AY45" s="6">
        <v>12.66</v>
      </c>
      <c r="AZ45" s="5">
        <v>10.53</v>
      </c>
      <c r="BA45" s="5">
        <v>1.88</v>
      </c>
      <c r="BB45" s="6" t="s">
        <v>123</v>
      </c>
      <c r="BC45" s="6" t="s">
        <v>124</v>
      </c>
      <c r="BD45" s="5">
        <v>8.99</v>
      </c>
      <c r="BE45" s="5">
        <v>20.239999999999998</v>
      </c>
      <c r="BF45" s="6">
        <v>2.84</v>
      </c>
      <c r="BG45" s="6">
        <v>2.64</v>
      </c>
      <c r="BH45" s="5">
        <v>3.66</v>
      </c>
      <c r="BI45" s="5">
        <v>6</v>
      </c>
    </row>
    <row r="46" spans="1:61" x14ac:dyDescent="0.25">
      <c r="A46" s="2">
        <v>44</v>
      </c>
      <c r="B46" s="6">
        <v>0.32</v>
      </c>
      <c r="C46" s="6">
        <v>7.12</v>
      </c>
      <c r="D46" s="5">
        <v>9.3800000000000008</v>
      </c>
      <c r="E46" s="5">
        <v>7.56</v>
      </c>
      <c r="F46" s="6">
        <v>11.75</v>
      </c>
      <c r="G46" s="6">
        <v>5.29</v>
      </c>
      <c r="H46" s="5">
        <v>5.38</v>
      </c>
      <c r="I46" s="5">
        <v>4.8499999999999996</v>
      </c>
      <c r="J46" s="6">
        <v>6.55</v>
      </c>
      <c r="K46" s="6" t="s">
        <v>157</v>
      </c>
      <c r="L46" s="5">
        <v>2.95</v>
      </c>
      <c r="M46" s="5">
        <v>0.79</v>
      </c>
      <c r="N46" s="6">
        <v>10.89</v>
      </c>
      <c r="O46" s="6">
        <v>3.32</v>
      </c>
      <c r="P46" s="5">
        <v>7.02</v>
      </c>
      <c r="Q46" s="5">
        <v>30.78</v>
      </c>
      <c r="R46" s="6">
        <v>11.11</v>
      </c>
      <c r="S46" s="6">
        <v>10.06</v>
      </c>
      <c r="T46" s="5">
        <v>0.38</v>
      </c>
      <c r="U46" s="5">
        <v>9.5500000000000007</v>
      </c>
      <c r="V46" s="6">
        <v>10.050000000000001</v>
      </c>
      <c r="W46" s="6">
        <v>7.49</v>
      </c>
      <c r="X46" s="5" t="s">
        <v>158</v>
      </c>
      <c r="Y46" s="5">
        <v>10.09</v>
      </c>
      <c r="Z46" s="6">
        <v>5.51</v>
      </c>
      <c r="AA46" s="6">
        <v>4.9000000000000004</v>
      </c>
      <c r="AB46" s="5">
        <v>5.78</v>
      </c>
      <c r="AC46" s="5">
        <v>3.64</v>
      </c>
      <c r="AD46" s="6">
        <v>2.9</v>
      </c>
      <c r="AE46" s="6">
        <v>0.62</v>
      </c>
      <c r="AF46" s="5">
        <v>3.77</v>
      </c>
      <c r="AG46" s="5">
        <v>4.97</v>
      </c>
      <c r="AH46" s="6">
        <v>19</v>
      </c>
      <c r="AI46" s="6" t="s">
        <v>156</v>
      </c>
      <c r="AJ46" s="5">
        <v>8.2899999999999991</v>
      </c>
      <c r="AK46" s="5">
        <v>65.72</v>
      </c>
      <c r="AL46" s="6">
        <v>7.19</v>
      </c>
      <c r="AM46" s="6">
        <v>6.49</v>
      </c>
      <c r="AN46" s="5">
        <v>0.61</v>
      </c>
      <c r="AO46" s="5">
        <v>2.82</v>
      </c>
      <c r="AP46" s="6">
        <v>7.57</v>
      </c>
      <c r="AQ46" s="6">
        <v>3.14</v>
      </c>
      <c r="AR46" s="5">
        <v>3.9</v>
      </c>
      <c r="AS46" s="5">
        <v>1.52</v>
      </c>
      <c r="AT46" s="6">
        <v>9.3699999999999992</v>
      </c>
      <c r="AU46" s="6">
        <v>26.6</v>
      </c>
      <c r="AV46" s="5">
        <v>2.85</v>
      </c>
      <c r="AW46" s="5">
        <v>3.5</v>
      </c>
      <c r="AX46" s="6">
        <v>5.71</v>
      </c>
      <c r="AY46" s="6">
        <v>10.23</v>
      </c>
      <c r="AZ46" s="5">
        <v>2.4</v>
      </c>
      <c r="BA46" s="5">
        <v>55.84</v>
      </c>
      <c r="BB46" s="6">
        <v>11.21</v>
      </c>
      <c r="BC46" s="6">
        <v>10.27</v>
      </c>
      <c r="BD46" s="5">
        <v>10.58</v>
      </c>
      <c r="BE46" s="5">
        <v>26.81</v>
      </c>
      <c r="BF46" s="6">
        <v>2.0299999999999998</v>
      </c>
      <c r="BG46" s="6">
        <v>2.2799999999999998</v>
      </c>
      <c r="BH46" s="5">
        <v>4.95</v>
      </c>
      <c r="BI46" s="5">
        <v>3.74</v>
      </c>
    </row>
    <row r="47" spans="1:61" x14ac:dyDescent="0.25">
      <c r="A47" s="2">
        <v>45</v>
      </c>
      <c r="B47" s="6">
        <v>1.34</v>
      </c>
      <c r="C47" s="6" t="s">
        <v>148</v>
      </c>
      <c r="D47" s="5">
        <v>7.42</v>
      </c>
      <c r="E47" s="5">
        <v>8.82</v>
      </c>
      <c r="F47" s="6">
        <v>9.6199999999999992</v>
      </c>
      <c r="G47" s="6">
        <v>15.22</v>
      </c>
      <c r="H47" s="5">
        <v>5.81</v>
      </c>
      <c r="I47" s="5">
        <v>6.65</v>
      </c>
      <c r="J47" s="6" t="s">
        <v>149</v>
      </c>
      <c r="K47" s="6" t="s">
        <v>150</v>
      </c>
      <c r="L47" s="5">
        <v>3</v>
      </c>
      <c r="M47" s="5">
        <v>1.18</v>
      </c>
      <c r="N47" s="6" t="s">
        <v>151</v>
      </c>
      <c r="O47" s="6">
        <v>19.239999999999998</v>
      </c>
      <c r="P47" s="5">
        <v>2.48</v>
      </c>
      <c r="Q47" s="5">
        <v>17.07</v>
      </c>
      <c r="R47" s="6">
        <v>14.55</v>
      </c>
      <c r="S47" s="6">
        <v>7.96</v>
      </c>
      <c r="T47" s="5">
        <v>0.12</v>
      </c>
      <c r="U47" s="5">
        <v>4.07</v>
      </c>
      <c r="V47" s="6">
        <v>9.75</v>
      </c>
      <c r="W47" s="6">
        <v>6.71</v>
      </c>
      <c r="X47" s="5">
        <v>0.59</v>
      </c>
      <c r="Y47" s="5">
        <v>30.58</v>
      </c>
      <c r="Z47" s="6">
        <v>6.01</v>
      </c>
      <c r="AA47" s="6">
        <v>5.5</v>
      </c>
      <c r="AB47" s="5">
        <v>5.03</v>
      </c>
      <c r="AC47" s="5">
        <v>6.26</v>
      </c>
      <c r="AD47" s="6">
        <v>17.98</v>
      </c>
      <c r="AE47" s="6">
        <v>10.77</v>
      </c>
      <c r="AF47" s="5">
        <v>8.84</v>
      </c>
      <c r="AG47" s="5">
        <v>10.85</v>
      </c>
      <c r="AH47" s="6">
        <v>9.66</v>
      </c>
      <c r="AI47" s="6">
        <v>1.31</v>
      </c>
      <c r="AJ47" s="5">
        <v>7.89</v>
      </c>
      <c r="AK47" s="5">
        <v>51.92</v>
      </c>
      <c r="AL47" s="6">
        <v>7.38</v>
      </c>
      <c r="AM47" s="6">
        <v>7.75</v>
      </c>
      <c r="AN47" s="5">
        <v>1.23</v>
      </c>
      <c r="AO47" s="5">
        <v>2.2400000000000002</v>
      </c>
      <c r="AP47" s="6">
        <v>4.4400000000000004</v>
      </c>
      <c r="AQ47" s="6">
        <v>9.1300000000000008</v>
      </c>
      <c r="AR47" s="5">
        <v>3.35</v>
      </c>
      <c r="AS47" s="5">
        <v>4.2300000000000004</v>
      </c>
      <c r="AT47" s="6">
        <v>13.67</v>
      </c>
      <c r="AU47" s="6">
        <v>18.21</v>
      </c>
      <c r="AV47" s="5">
        <v>2.36</v>
      </c>
      <c r="AW47" s="5">
        <v>3.47</v>
      </c>
      <c r="AX47" s="6">
        <v>6.09</v>
      </c>
      <c r="AY47" s="6">
        <v>2.04</v>
      </c>
      <c r="AZ47" s="5">
        <v>11.6</v>
      </c>
      <c r="BA47" s="5">
        <v>38.22</v>
      </c>
      <c r="BB47" s="6">
        <v>14.28</v>
      </c>
      <c r="BC47" s="6">
        <v>11.88</v>
      </c>
      <c r="BD47" s="5">
        <v>9.91</v>
      </c>
      <c r="BE47" s="5">
        <v>13.89</v>
      </c>
      <c r="BF47" s="6">
        <v>2.34</v>
      </c>
      <c r="BG47" s="6">
        <v>2.59</v>
      </c>
      <c r="BH47" s="5">
        <v>2.62</v>
      </c>
      <c r="BI47" s="5">
        <v>4.22</v>
      </c>
    </row>
    <row r="48" spans="1:61" x14ac:dyDescent="0.25">
      <c r="A48" s="2">
        <v>46</v>
      </c>
      <c r="B48" s="6">
        <v>1.53</v>
      </c>
      <c r="C48" s="6" t="s">
        <v>183</v>
      </c>
      <c r="D48" s="5">
        <v>2.19</v>
      </c>
      <c r="E48" s="5">
        <v>2.5</v>
      </c>
      <c r="F48" s="6">
        <v>8.66</v>
      </c>
      <c r="G48" s="6">
        <v>5.81</v>
      </c>
      <c r="H48" s="5">
        <v>3.85</v>
      </c>
      <c r="I48" s="5">
        <v>4.01</v>
      </c>
      <c r="J48" s="6" t="s">
        <v>184</v>
      </c>
      <c r="K48" s="6">
        <v>16.32</v>
      </c>
      <c r="L48" s="5">
        <v>1.3</v>
      </c>
      <c r="M48" s="5">
        <v>3.57</v>
      </c>
      <c r="N48" s="6">
        <v>10.210000000000001</v>
      </c>
      <c r="O48" s="6">
        <v>8</v>
      </c>
      <c r="P48" s="5" t="s">
        <v>185</v>
      </c>
      <c r="Q48" s="5">
        <v>5.17</v>
      </c>
      <c r="R48" s="6">
        <v>17.350000000000001</v>
      </c>
      <c r="S48" s="6">
        <v>0.4</v>
      </c>
      <c r="T48" s="5">
        <v>0.23</v>
      </c>
      <c r="U48" s="5">
        <v>8.27</v>
      </c>
      <c r="V48" s="6">
        <v>8.15</v>
      </c>
      <c r="W48" s="6">
        <v>10.199999999999999</v>
      </c>
      <c r="X48" s="5">
        <v>1.49</v>
      </c>
      <c r="Y48" s="5">
        <v>32.17</v>
      </c>
      <c r="Z48" s="6">
        <v>5.36</v>
      </c>
      <c r="AA48" s="6">
        <v>4.76</v>
      </c>
      <c r="AB48" s="5">
        <v>9.85</v>
      </c>
      <c r="AC48" s="5">
        <v>5.69</v>
      </c>
      <c r="AD48" s="6">
        <v>7.95</v>
      </c>
      <c r="AE48" s="6">
        <v>1.3</v>
      </c>
      <c r="AF48" s="5">
        <v>11.61</v>
      </c>
      <c r="AG48" s="5">
        <v>10.75</v>
      </c>
      <c r="AH48" s="6">
        <v>10.33</v>
      </c>
      <c r="AI48" s="6" t="s">
        <v>181</v>
      </c>
      <c r="AJ48" s="5">
        <v>9.41</v>
      </c>
      <c r="AK48" s="5">
        <v>54.03</v>
      </c>
      <c r="AL48" s="6">
        <v>9.67</v>
      </c>
      <c r="AM48" s="6">
        <v>9.93</v>
      </c>
      <c r="AN48" s="5" t="s">
        <v>154</v>
      </c>
      <c r="AO48" s="5">
        <v>2.2400000000000002</v>
      </c>
      <c r="AP48" s="6">
        <v>6.91</v>
      </c>
      <c r="AQ48" s="6">
        <v>4.76</v>
      </c>
      <c r="AR48" s="5">
        <v>9.7100000000000009</v>
      </c>
      <c r="AS48" s="5">
        <v>9.6199999999999992</v>
      </c>
      <c r="AT48" s="6">
        <v>5.18</v>
      </c>
      <c r="AU48" s="6">
        <v>28.39</v>
      </c>
      <c r="AV48" s="5">
        <v>1.43</v>
      </c>
      <c r="AW48" s="5">
        <v>1.99</v>
      </c>
      <c r="AX48" s="6" t="s">
        <v>182</v>
      </c>
      <c r="AY48" s="6">
        <v>4.04</v>
      </c>
      <c r="AZ48" s="5">
        <v>18.29</v>
      </c>
      <c r="BA48" s="5">
        <v>12.04</v>
      </c>
      <c r="BB48" s="6">
        <v>11.89</v>
      </c>
      <c r="BC48" s="6">
        <v>12.55</v>
      </c>
      <c r="BD48" s="5">
        <v>7.31</v>
      </c>
      <c r="BE48" s="5">
        <v>17.62</v>
      </c>
      <c r="BF48" s="6">
        <v>2.93</v>
      </c>
      <c r="BG48" s="6">
        <v>3.11</v>
      </c>
      <c r="BH48" s="5">
        <v>4.32</v>
      </c>
      <c r="BI48" s="5">
        <v>9.36</v>
      </c>
    </row>
    <row r="49" spans="1:61" x14ac:dyDescent="0.25">
      <c r="A49" s="2">
        <v>47</v>
      </c>
      <c r="B49" s="6" t="s">
        <v>108</v>
      </c>
      <c r="C49" s="6">
        <v>14.21</v>
      </c>
      <c r="D49" s="5">
        <v>4.3600000000000003</v>
      </c>
      <c r="E49" s="5">
        <v>7.75</v>
      </c>
      <c r="F49" s="6">
        <v>5.91</v>
      </c>
      <c r="G49" s="6">
        <v>18.18</v>
      </c>
      <c r="H49" s="5">
        <v>2.29</v>
      </c>
      <c r="I49" s="5">
        <v>3.97</v>
      </c>
      <c r="J49" s="6">
        <v>1.06</v>
      </c>
      <c r="K49" s="6">
        <v>10.73</v>
      </c>
      <c r="L49" s="5" t="s">
        <v>41</v>
      </c>
      <c r="M49" s="5">
        <v>3.62</v>
      </c>
      <c r="N49" s="6">
        <v>11.12</v>
      </c>
      <c r="O49" s="6">
        <v>7.1</v>
      </c>
      <c r="P49" s="5">
        <v>2.17</v>
      </c>
      <c r="Q49" s="5">
        <v>13.24</v>
      </c>
      <c r="R49" s="6">
        <v>8.18</v>
      </c>
      <c r="S49" s="6">
        <v>11.53</v>
      </c>
      <c r="T49" s="5">
        <v>0.37</v>
      </c>
      <c r="U49" s="5">
        <v>8.85</v>
      </c>
      <c r="V49" s="6">
        <v>11.34</v>
      </c>
      <c r="W49" s="6">
        <v>1.1599999999999999</v>
      </c>
      <c r="X49" s="5" t="s">
        <v>109</v>
      </c>
      <c r="Y49" s="5">
        <v>9.81</v>
      </c>
      <c r="Z49" s="6">
        <v>5.63</v>
      </c>
      <c r="AA49" s="6">
        <v>5.33</v>
      </c>
      <c r="AB49" s="5">
        <v>4.53</v>
      </c>
      <c r="AC49" s="5">
        <v>9.83</v>
      </c>
      <c r="AD49" s="6">
        <v>12.97</v>
      </c>
      <c r="AE49" s="6">
        <v>6.66</v>
      </c>
      <c r="AF49" s="5">
        <v>7.02</v>
      </c>
      <c r="AG49" s="5">
        <v>7.34</v>
      </c>
      <c r="AH49" s="6">
        <v>0.91</v>
      </c>
      <c r="AI49" s="6">
        <v>3.32</v>
      </c>
      <c r="AJ49" s="5">
        <v>11.23</v>
      </c>
      <c r="AK49" s="5">
        <v>68.66</v>
      </c>
      <c r="AL49" s="6">
        <v>9.33</v>
      </c>
      <c r="AM49" s="6">
        <v>10.57</v>
      </c>
      <c r="AN49" s="5">
        <v>2.0099999999999998</v>
      </c>
      <c r="AO49" s="5">
        <v>0.7</v>
      </c>
      <c r="AP49" s="6">
        <v>1.67</v>
      </c>
      <c r="AQ49" s="6">
        <v>9.67</v>
      </c>
      <c r="AR49" s="5">
        <v>12.9</v>
      </c>
      <c r="AS49" s="5">
        <v>15.44</v>
      </c>
      <c r="AT49" s="6">
        <v>4.66</v>
      </c>
      <c r="AU49" s="6">
        <v>46.25</v>
      </c>
      <c r="AV49" s="5">
        <v>3.86</v>
      </c>
      <c r="AW49" s="5">
        <v>4.0599999999999996</v>
      </c>
      <c r="AX49" s="6">
        <v>6.34</v>
      </c>
      <c r="AY49" s="6">
        <v>2.63</v>
      </c>
      <c r="AZ49" s="5">
        <v>7.45</v>
      </c>
      <c r="BA49" s="5">
        <v>60.67</v>
      </c>
      <c r="BB49" s="6">
        <v>14.41</v>
      </c>
      <c r="BC49" s="6">
        <v>13.67</v>
      </c>
      <c r="BD49" s="5">
        <v>11.64</v>
      </c>
      <c r="BE49" s="5">
        <v>26.05</v>
      </c>
      <c r="BF49" s="6">
        <v>2.38</v>
      </c>
      <c r="BG49" s="6">
        <v>2.29</v>
      </c>
      <c r="BH49" s="5">
        <v>5.49</v>
      </c>
      <c r="BI49" s="5">
        <v>3.62</v>
      </c>
    </row>
    <row r="50" spans="1:61" x14ac:dyDescent="0.25">
      <c r="A50" s="2">
        <v>48</v>
      </c>
      <c r="B50" s="6">
        <v>1.74</v>
      </c>
      <c r="C50" s="6" t="s">
        <v>218</v>
      </c>
      <c r="D50" s="5">
        <v>9.02</v>
      </c>
      <c r="E50" s="5">
        <v>6.45</v>
      </c>
      <c r="F50" s="6">
        <v>9.92</v>
      </c>
      <c r="G50" s="6">
        <v>2.98</v>
      </c>
      <c r="H50" s="5">
        <v>5.36</v>
      </c>
      <c r="I50" s="5">
        <v>4.37</v>
      </c>
      <c r="J50" s="6">
        <v>7.64</v>
      </c>
      <c r="K50" s="6" t="s">
        <v>219</v>
      </c>
      <c r="L50" s="5">
        <v>3.44</v>
      </c>
      <c r="M50" s="5">
        <v>1.36</v>
      </c>
      <c r="N50" s="6">
        <v>16.84</v>
      </c>
      <c r="O50" s="6">
        <v>0.53</v>
      </c>
      <c r="P50" s="5">
        <v>1.01</v>
      </c>
      <c r="Q50" s="5">
        <v>10.24</v>
      </c>
      <c r="R50" s="6">
        <v>13.17</v>
      </c>
      <c r="S50" s="6">
        <v>6.27</v>
      </c>
      <c r="T50" s="5">
        <v>0.67</v>
      </c>
      <c r="U50" s="5">
        <v>14.22</v>
      </c>
      <c r="V50" s="6">
        <v>14.38</v>
      </c>
      <c r="W50" s="6">
        <v>1.32</v>
      </c>
      <c r="X50" s="5">
        <v>2.17</v>
      </c>
      <c r="Y50" s="5">
        <v>42.42</v>
      </c>
      <c r="Z50" s="6">
        <v>5.56</v>
      </c>
      <c r="AA50" s="6">
        <v>4.93</v>
      </c>
      <c r="AB50" s="5">
        <v>12.46</v>
      </c>
      <c r="AC50" s="5">
        <v>10.01</v>
      </c>
      <c r="AD50" s="6">
        <v>7.1</v>
      </c>
      <c r="AE50" s="6">
        <v>3.89</v>
      </c>
      <c r="AF50" s="5">
        <v>10.3</v>
      </c>
      <c r="AG50" s="5">
        <v>10.47</v>
      </c>
      <c r="AH50" s="6">
        <v>1.24</v>
      </c>
      <c r="AI50" s="6">
        <v>1.65</v>
      </c>
      <c r="AJ50" s="5">
        <v>12.18</v>
      </c>
      <c r="AK50" s="5">
        <v>89.22</v>
      </c>
      <c r="AL50" s="6">
        <v>8.32</v>
      </c>
      <c r="AM50" s="6">
        <v>8.1199999999999992</v>
      </c>
      <c r="AN50" s="5" t="s">
        <v>108</v>
      </c>
      <c r="AO50" s="5">
        <v>2.12</v>
      </c>
      <c r="AP50" s="6">
        <v>5.09</v>
      </c>
      <c r="AQ50" s="6">
        <v>5.79</v>
      </c>
      <c r="AR50" s="5">
        <v>13.39</v>
      </c>
      <c r="AS50" s="5">
        <v>11.55</v>
      </c>
      <c r="AT50" s="6">
        <v>14.75</v>
      </c>
      <c r="AU50" s="6">
        <v>1.37</v>
      </c>
      <c r="AV50" s="5">
        <v>3.05</v>
      </c>
      <c r="AW50" s="5">
        <v>3.66</v>
      </c>
      <c r="AX50" s="6">
        <v>6.97</v>
      </c>
      <c r="AY50" s="6">
        <v>10.42</v>
      </c>
      <c r="AZ50" s="5">
        <v>12.41</v>
      </c>
      <c r="BA50" s="5">
        <v>40.29</v>
      </c>
      <c r="BB50" s="6">
        <v>8.6199999999999992</v>
      </c>
      <c r="BC50" s="6">
        <v>6.44</v>
      </c>
      <c r="BD50" s="5">
        <v>9.98</v>
      </c>
      <c r="BE50" s="5">
        <v>22.34</v>
      </c>
      <c r="BF50" s="6">
        <v>2.74</v>
      </c>
      <c r="BG50" s="6">
        <v>2.5099999999999998</v>
      </c>
      <c r="BH50" s="5">
        <v>4.88</v>
      </c>
      <c r="BI50" s="5">
        <v>6.57</v>
      </c>
    </row>
    <row r="51" spans="1:61" x14ac:dyDescent="0.25">
      <c r="A51" s="2">
        <v>49</v>
      </c>
      <c r="B51" s="6">
        <v>1.1200000000000001</v>
      </c>
      <c r="C51" s="6" t="s">
        <v>193</v>
      </c>
      <c r="D51" s="5" t="s">
        <v>194</v>
      </c>
      <c r="E51" s="5" t="s">
        <v>195</v>
      </c>
      <c r="F51" s="6">
        <v>12.12</v>
      </c>
      <c r="G51" s="6">
        <v>8.32</v>
      </c>
      <c r="H51" s="5">
        <v>7.3</v>
      </c>
      <c r="I51" s="5">
        <v>8.43</v>
      </c>
      <c r="J51" s="6" t="s">
        <v>196</v>
      </c>
      <c r="K51" s="6">
        <v>16.739999999999998</v>
      </c>
      <c r="L51" s="5">
        <v>3.76</v>
      </c>
      <c r="M51" s="5">
        <v>1.1499999999999999</v>
      </c>
      <c r="N51" s="6">
        <v>11.32</v>
      </c>
      <c r="O51" s="6">
        <v>3.47</v>
      </c>
      <c r="P51" s="5">
        <v>7.61</v>
      </c>
      <c r="Q51" s="5">
        <v>24.42</v>
      </c>
      <c r="R51" s="6">
        <v>8.3800000000000008</v>
      </c>
      <c r="S51" s="6">
        <v>10.44</v>
      </c>
      <c r="T51" s="5">
        <v>0.26</v>
      </c>
      <c r="U51" s="5">
        <v>8.76</v>
      </c>
      <c r="V51" s="6">
        <v>15.45</v>
      </c>
      <c r="W51" s="6">
        <v>3.54</v>
      </c>
      <c r="X51" s="5">
        <v>0.89</v>
      </c>
      <c r="Y51" s="5">
        <v>16.75</v>
      </c>
      <c r="Z51" s="6">
        <v>6.26</v>
      </c>
      <c r="AA51" s="6">
        <v>6.1</v>
      </c>
      <c r="AB51" s="5">
        <v>11.73</v>
      </c>
      <c r="AC51" s="5">
        <v>10.06</v>
      </c>
      <c r="AD51" s="6">
        <v>7.89</v>
      </c>
      <c r="AE51" s="6">
        <v>4.55</v>
      </c>
      <c r="AF51" s="5">
        <v>3.4</v>
      </c>
      <c r="AG51" s="5">
        <v>3.2</v>
      </c>
      <c r="AH51" s="6">
        <v>1.73</v>
      </c>
      <c r="AI51" s="6">
        <v>6.57</v>
      </c>
      <c r="AJ51" s="5">
        <v>9.3699999999999992</v>
      </c>
      <c r="AK51" s="5">
        <v>47.04</v>
      </c>
      <c r="AL51" s="6">
        <v>7.98</v>
      </c>
      <c r="AM51" s="6">
        <v>8.7799999999999994</v>
      </c>
      <c r="AN51" s="5">
        <v>1.25</v>
      </c>
      <c r="AO51" s="5">
        <v>3.71</v>
      </c>
      <c r="AP51" s="6">
        <v>6.16</v>
      </c>
      <c r="AQ51" s="6">
        <v>3.72</v>
      </c>
      <c r="AR51" s="5">
        <v>7.21</v>
      </c>
      <c r="AS51" s="5">
        <v>9</v>
      </c>
      <c r="AT51" s="6">
        <v>0.94</v>
      </c>
      <c r="AU51" s="6">
        <v>52.23</v>
      </c>
      <c r="AV51" s="5">
        <v>3.46</v>
      </c>
      <c r="AW51" s="5">
        <v>3.49</v>
      </c>
      <c r="AX51" s="6">
        <v>6.85</v>
      </c>
      <c r="AY51" s="6">
        <v>7.36</v>
      </c>
      <c r="AZ51" s="5">
        <v>18.190000000000001</v>
      </c>
      <c r="BA51" s="5">
        <v>10.54</v>
      </c>
      <c r="BB51" s="6">
        <v>12.94</v>
      </c>
      <c r="BC51" s="6">
        <v>13.15</v>
      </c>
      <c r="BD51" s="5">
        <v>7.55</v>
      </c>
      <c r="BE51" s="5">
        <v>18.510000000000002</v>
      </c>
      <c r="BF51" s="6">
        <v>2.6</v>
      </c>
      <c r="BG51" s="6">
        <v>2.44</v>
      </c>
      <c r="BH51" s="5">
        <v>5.6</v>
      </c>
      <c r="BI51" s="5">
        <v>2.36</v>
      </c>
    </row>
    <row r="52" spans="1:61" x14ac:dyDescent="0.25">
      <c r="A52" s="2">
        <v>50</v>
      </c>
      <c r="B52" s="6">
        <v>3.35</v>
      </c>
      <c r="C52" s="6" t="s">
        <v>208</v>
      </c>
      <c r="D52" s="5" t="s">
        <v>45</v>
      </c>
      <c r="E52" s="5" t="s">
        <v>209</v>
      </c>
      <c r="F52" s="6">
        <v>10.44</v>
      </c>
      <c r="G52" s="6">
        <v>6.97</v>
      </c>
      <c r="H52" s="5">
        <v>3.48</v>
      </c>
      <c r="I52" s="5">
        <v>2.5299999999999998</v>
      </c>
      <c r="J52" s="6">
        <v>1.31</v>
      </c>
      <c r="K52" s="6">
        <v>4.97</v>
      </c>
      <c r="L52" s="5">
        <v>2.36</v>
      </c>
      <c r="M52" s="5">
        <v>2.08</v>
      </c>
      <c r="N52" s="6">
        <v>3.08</v>
      </c>
      <c r="O52" s="6">
        <v>5.92</v>
      </c>
      <c r="P52" s="5">
        <v>2.09</v>
      </c>
      <c r="Q52" s="5">
        <v>4.43</v>
      </c>
      <c r="R52" s="6">
        <v>10.37</v>
      </c>
      <c r="S52" s="6">
        <v>8.7200000000000006</v>
      </c>
      <c r="T52" s="5">
        <v>0.28999999999999998</v>
      </c>
      <c r="U52" s="5">
        <v>9.14</v>
      </c>
      <c r="V52" s="6">
        <v>5.12</v>
      </c>
      <c r="W52" s="6">
        <v>9.4499999999999993</v>
      </c>
      <c r="X52" s="5">
        <v>0.84</v>
      </c>
      <c r="Y52" s="5">
        <v>11.6</v>
      </c>
      <c r="Z52" s="6">
        <v>5.29</v>
      </c>
      <c r="AA52" s="6">
        <v>4.67</v>
      </c>
      <c r="AB52" s="5">
        <v>7.79</v>
      </c>
      <c r="AC52" s="5">
        <v>9.86</v>
      </c>
      <c r="AD52" s="6">
        <v>17.05</v>
      </c>
      <c r="AE52" s="6">
        <v>11.05</v>
      </c>
      <c r="AF52" s="5">
        <v>0.23</v>
      </c>
      <c r="AG52" s="5">
        <v>0.18</v>
      </c>
      <c r="AH52" s="6">
        <v>5.69</v>
      </c>
      <c r="AI52" s="6" t="s">
        <v>207</v>
      </c>
      <c r="AJ52" s="5">
        <v>11.96</v>
      </c>
      <c r="AK52" s="5">
        <v>79.540000000000006</v>
      </c>
      <c r="AL52" s="6">
        <v>8.64</v>
      </c>
      <c r="AM52" s="6">
        <v>7.72</v>
      </c>
      <c r="AN52" s="5">
        <v>1.65</v>
      </c>
      <c r="AO52" s="5">
        <v>4.47</v>
      </c>
      <c r="AP52" s="6">
        <v>3.37</v>
      </c>
      <c r="AQ52" s="6">
        <v>10.73</v>
      </c>
      <c r="AR52" s="5">
        <v>13.38</v>
      </c>
      <c r="AS52" s="5">
        <v>9.39</v>
      </c>
      <c r="AT52" s="6">
        <v>13.52</v>
      </c>
      <c r="AU52" s="6">
        <v>14.63</v>
      </c>
      <c r="AV52" s="5">
        <v>0.68</v>
      </c>
      <c r="AW52" s="5">
        <v>1.58</v>
      </c>
      <c r="AX52" s="6" t="s">
        <v>81</v>
      </c>
      <c r="AY52" s="6">
        <v>6.51</v>
      </c>
      <c r="AZ52" s="5">
        <v>6.63</v>
      </c>
      <c r="BA52" s="5">
        <v>43.5</v>
      </c>
      <c r="BB52" s="6">
        <v>12.36</v>
      </c>
      <c r="BC52" s="6">
        <v>11.65</v>
      </c>
      <c r="BD52" s="5">
        <v>12.78</v>
      </c>
      <c r="BE52" s="5">
        <v>28.92</v>
      </c>
      <c r="BF52" s="6">
        <v>2.52</v>
      </c>
      <c r="BG52" s="6">
        <v>2.7</v>
      </c>
      <c r="BH52" s="5">
        <v>2.98</v>
      </c>
      <c r="BI52" s="5">
        <v>7.27</v>
      </c>
    </row>
  </sheetData>
  <sortState xmlns:xlrd2="http://schemas.microsoft.com/office/spreadsheetml/2017/richdata2" ref="A3:AH52">
    <sortCondition descending="1" ref="AH2:AH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Номера вариантов</vt:lpstr>
      <vt:lpstr>Часть 1 и 2</vt:lpstr>
      <vt:lpstr>Лист1</vt:lpstr>
      <vt:lpstr>Лист2</vt:lpstr>
      <vt:lpstr>Часть 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Экспортированная таблица</dc:title>
  <dc:subject/>
  <dc:creator>jQuery Exсel Export Tool</dc:creator>
  <cp:keywords>jQuery</cp:keywords>
  <dc:description>Эта таблица была автоматически создана на сайте orioks.miet.ru</dc:description>
  <cp:lastModifiedBy>mazhkov lexa</cp:lastModifiedBy>
  <dcterms:created xsi:type="dcterms:W3CDTF">2023-04-26T05:18:52Z</dcterms:created>
  <dcterms:modified xsi:type="dcterms:W3CDTF">2024-12-12T11:42:49Z</dcterms:modified>
  <cp:category/>
</cp:coreProperties>
</file>