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sc/Documents/BootCamp Assignments/"/>
    </mc:Choice>
  </mc:AlternateContent>
  <xr:revisionPtr revIDLastSave="0" documentId="8_{B4C116AF-759E-3E47-A301-E188ED1CA654}" xr6:coauthVersionLast="45" xr6:coauthVersionMax="45" xr10:uidLastSave="{00000000-0000-0000-0000-000000000000}"/>
  <bookViews>
    <workbookView xWindow="0" yWindow="460" windowWidth="35840" windowHeight="20340" activeTab="5" xr2:uid="{00000000-000D-0000-FFFF-FFFF00000000}"/>
  </bookViews>
  <sheets>
    <sheet name="State Count Per Launch Date" sheetId="9" r:id="rId1"/>
    <sheet name="Count Per Category" sheetId="3" r:id="rId2"/>
    <sheet name="Percent State Per Goal" sheetId="4" r:id="rId3"/>
    <sheet name="Count vs Subcategory" sheetId="5" r:id="rId4"/>
    <sheet name="InitialTable" sheetId="1" r:id="rId5"/>
    <sheet name="Summary Statistics" sheetId="6" r:id="rId6"/>
  </sheets>
  <definedNames>
    <definedName name="AVERAGEDONATION">InitialTable!$P:$P</definedName>
    <definedName name="CATEGORY">InitialTable!$Q:$Q</definedName>
    <definedName name="DATECREATEDCONVERSION">InitialTable!$S:$S</definedName>
    <definedName name="PERCENTFUNDED">InitialTable!$O:$O</definedName>
    <definedName name="solver_eng" localSheetId="5" hidden="1">1</definedName>
    <definedName name="solver_lin" localSheetId="5" hidden="1">2</definedName>
    <definedName name="solver_neg" localSheetId="5" hidden="1">1</definedName>
    <definedName name="solver_num" localSheetId="5" hidden="1">0</definedName>
    <definedName name="solver_opt" localSheetId="5" hidden="1">'Summary Statistics'!$G$2</definedName>
    <definedName name="solver_typ" localSheetId="5" hidden="1">1</definedName>
    <definedName name="solver_val" localSheetId="5" hidden="1">0</definedName>
    <definedName name="solver_ver" localSheetId="5" hidden="1">2</definedName>
    <definedName name="SUBCATEGORY">InitialTable!$R:$R</definedName>
  </definedNames>
  <calcPr calcId="191029"/>
  <pivotCaches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4" i="9" l="1"/>
  <c r="D23" i="9"/>
  <c r="D22" i="9"/>
  <c r="D21" i="9"/>
  <c r="C23" i="9"/>
  <c r="C22" i="9"/>
  <c r="C21" i="9"/>
  <c r="C24" i="9"/>
  <c r="B24" i="9"/>
  <c r="B23" i="9"/>
  <c r="B22" i="9"/>
  <c r="B21" i="9"/>
  <c r="O2" i="1" l="1"/>
  <c r="C13" i="6" l="1"/>
  <c r="F13" i="6"/>
  <c r="F11" i="6"/>
  <c r="C11" i="6"/>
  <c r="F7" i="6"/>
  <c r="C7" i="6"/>
  <c r="F5" i="6"/>
  <c r="F3" i="6"/>
  <c r="F9" i="6"/>
  <c r="C9" i="6"/>
  <c r="C5" i="6"/>
  <c r="C3" i="6"/>
  <c r="D13" i="4" l="1"/>
  <c r="C13" i="4"/>
  <c r="B13" i="4"/>
  <c r="B12" i="4"/>
  <c r="B2" i="4"/>
  <c r="D12" i="4"/>
  <c r="D11" i="4"/>
  <c r="D10" i="4"/>
  <c r="D9" i="4"/>
  <c r="D8" i="4"/>
  <c r="D7" i="4"/>
  <c r="D6" i="4"/>
  <c r="D5" i="4"/>
  <c r="D4" i="4"/>
  <c r="D3" i="4"/>
  <c r="C12" i="4"/>
  <c r="C11" i="4"/>
  <c r="C10" i="4"/>
  <c r="C9" i="4"/>
  <c r="C8" i="4"/>
  <c r="C7" i="4"/>
  <c r="C6" i="4"/>
  <c r="C5" i="4"/>
  <c r="C4" i="4"/>
  <c r="C3" i="4"/>
  <c r="B3" i="4"/>
  <c r="B11" i="4"/>
  <c r="B10" i="4"/>
  <c r="B6" i="4"/>
  <c r="B5" i="4"/>
  <c r="B7" i="4"/>
  <c r="B8" i="4"/>
  <c r="B9" i="4"/>
  <c r="B4" i="4"/>
  <c r="D2" i="4"/>
  <c r="C2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E2" i="4" l="1"/>
  <c r="G2" i="4" s="1"/>
  <c r="E12" i="4"/>
  <c r="H12" i="4" s="1"/>
  <c r="E7" i="4"/>
  <c r="H7" i="4" s="1"/>
  <c r="E5" i="4"/>
  <c r="G5" i="4" s="1"/>
  <c r="E6" i="4"/>
  <c r="H6" i="4" s="1"/>
  <c r="E10" i="4"/>
  <c r="H10" i="4" s="1"/>
  <c r="E11" i="4"/>
  <c r="F11" i="4" s="1"/>
  <c r="E4" i="4"/>
  <c r="G4" i="4" s="1"/>
  <c r="E9" i="4"/>
  <c r="G9" i="4" s="1"/>
  <c r="E8" i="4"/>
  <c r="H8" i="4" s="1"/>
  <c r="E3" i="4"/>
  <c r="F3" i="4" s="1"/>
  <c r="E13" i="4"/>
  <c r="F13" i="4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F2" i="4" l="1"/>
  <c r="H9" i="4"/>
  <c r="F9" i="4"/>
  <c r="F6" i="4"/>
  <c r="F5" i="4"/>
  <c r="G8" i="4"/>
  <c r="F8" i="4"/>
  <c r="H5" i="4"/>
  <c r="H2" i="4"/>
  <c r="G10" i="4"/>
  <c r="G6" i="4"/>
  <c r="F12" i="4"/>
  <c r="F10" i="4"/>
  <c r="G11" i="4"/>
  <c r="H13" i="4"/>
  <c r="G7" i="4"/>
  <c r="G3" i="4"/>
  <c r="G13" i="4"/>
  <c r="H11" i="4"/>
  <c r="H3" i="4"/>
  <c r="F7" i="4"/>
  <c r="G12" i="4"/>
  <c r="H4" i="4"/>
  <c r="F4" i="4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<sst xmlns="http://schemas.openxmlformats.org/spreadsheetml/2006/main" count="45063" uniqueCount="8427">
  <si>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</si>
  <si>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</si>
  <si>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</si>
  <si>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</si>
  <si>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</si>
  <si>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</si>
  <si>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</si>
  <si>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</si>
  <si>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</si>
  <si>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</si>
  <si>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</si>
  <si>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</si>
  <si>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</si>
  <si>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</si>
  <si>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</si>
  <si>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</si>
  <si>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</si>
  <si>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</si>
  <si>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</si>
  <si>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</si>
  <si>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</si>
  <si>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</si>
  <si>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</si>
  <si>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</si>
  <si>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</si>
  <si>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</si>
  <si>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</si>
  <si>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</si>
  <si>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</si>
  <si>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</si>
  <si>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</si>
  <si>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</si>
  <si>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</si>
  <si>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</si>
  <si>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</si>
  <si>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</si>
  <si>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</si>
  <si>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</si>
  <si>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</si>
  <si>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</si>
  <si>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</si>
  <si>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</si>
  <si>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</si>
  <si>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</si>
  <si>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</si>
  <si>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</si>
  <si>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</si>
  <si>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</si>
  <si>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</si>
  <si>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</si>
  <si>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</si>
  <si>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</si>
  <si>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</si>
  <si>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</si>
  <si>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</si>
  <si>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</si>
  <si>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</si>
  <si>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</si>
  <si>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</si>
  <si>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</si>
  <si>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</si>
  <si>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</si>
  <si>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</si>
  <si>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</si>
  <si>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</si>
  <si>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</si>
  <si>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</si>
  <si>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</si>
  <si>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</si>
  <si>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</si>
  <si>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</si>
  <si>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</si>
  <si>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</si>
  <si>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</si>
  <si>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</si>
  <si>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</si>
  <si>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</si>
  <si>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</si>
  <si>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</si>
  <si>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</si>
  <si>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</si>
  <si>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</si>
  <si>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</si>
  <si>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</si>
  <si>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</si>
  <si>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</si>
  <si>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</si>
  <si>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</si>
  <si>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</si>
  <si>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</si>
  <si>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</si>
  <si>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</si>
  <si>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</si>
  <si>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</si>
  <si>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</si>
  <si>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</si>
  <si>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</si>
  <si>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</si>
  <si>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</si>
  <si>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</si>
  <si>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</si>
  <si>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</si>
  <si>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</si>
  <si>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</si>
  <si>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</si>
  <si>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</si>
  <si>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</si>
  <si>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</si>
  <si>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</si>
  <si>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</si>
  <si>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</si>
  <si>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</si>
  <si>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</si>
  <si>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</si>
  <si>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</si>
  <si>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</si>
  <si>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</si>
  <si>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</si>
  <si>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</si>
  <si>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</si>
  <si>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</si>
  <si>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</si>
  <si>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</si>
  <si>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</si>
  <si>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</si>
  <si>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</si>
  <si>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</si>
  <si>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</si>
  <si>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</si>
  <si>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</si>
  <si>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</si>
  <si>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</si>
  <si>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</si>
  <si>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</si>
  <si>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</si>
  <si>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</si>
  <si>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</si>
  <si>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</si>
  <si>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</si>
  <si>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</si>
  <si>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</si>
  <si>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</si>
  <si>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</si>
  <si>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</si>
  <si>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</si>
  <si>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</si>
  <si>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</si>
  <si>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</si>
  <si>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</si>
  <si>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</si>
  <si>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</si>
  <si>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</si>
  <si>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</si>
  <si>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</si>
  <si>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</si>
  <si>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</si>
  <si>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</si>
  <si>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</si>
  <si>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</si>
  <si>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</si>
  <si>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</si>
  <si>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</si>
  <si>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</si>
  <si>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</si>
  <si>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</si>
  <si>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</si>
  <si>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</si>
  <si>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</si>
  <si>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</si>
  <si>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</si>
  <si>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</si>
  <si>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</si>
  <si>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</si>
  <si>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</si>
  <si>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</si>
  <si>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</si>
  <si>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</si>
  <si>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</si>
  <si>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</si>
  <si>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</si>
  <si>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</si>
  <si>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</si>
  <si>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</si>
  <si>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</si>
  <si>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</si>
  <si>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</si>
  <si>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</si>
  <si>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</si>
  <si>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</si>
  <si>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</si>
  <si>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</si>
  <si>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</si>
  <si>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</si>
  <si>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</si>
  <si>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</si>
  <si>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</si>
  <si>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</si>
  <si>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</si>
  <si>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</si>
  <si>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</si>
  <si>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</si>
  <si>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</si>
  <si>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</si>
  <si>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</si>
  <si>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</si>
  <si>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</si>
  <si>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</si>
  <si>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</si>
  <si>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</si>
  <si>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</si>
  <si>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</si>
  <si>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</si>
  <si>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</si>
  <si>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</si>
  <si>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</si>
  <si>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</si>
  <si>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</si>
  <si>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</si>
  <si>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</si>
  <si>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</si>
  <si>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</si>
  <si>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</si>
  <si>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</si>
  <si>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</si>
  <si>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</si>
  <si>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</si>
  <si>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</si>
  <si>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</si>
  <si>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</si>
  <si>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</si>
  <si>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</si>
  <si>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</si>
  <si>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</si>
  <si>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</si>
  <si>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</si>
  <si>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</si>
  <si>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</si>
  <si>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</si>
  <si>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</si>
  <si>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</si>
  <si>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</si>
  <si>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</si>
  <si>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</si>
  <si>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</si>
  <si>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</si>
  <si>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</si>
  <si>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</si>
  <si>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</si>
  <si>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</si>
  <si>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</si>
  <si>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</si>
  <si>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</si>
  <si>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</si>
  <si>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</si>
  <si>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</si>
  <si>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</si>
  <si>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</si>
  <si>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</si>
  <si>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</si>
  <si>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</si>
  <si>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</si>
  <si>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</si>
  <si>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</si>
  <si>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</si>
  <si>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</si>
  <si>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</si>
  <si>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</si>
  <si>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</si>
  <si>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</si>
  <si>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</si>
  <si>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</si>
  <si>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</si>
  <si>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</si>
  <si>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</si>
  <si>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</si>
  <si>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</si>
  <si>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</si>
  <si>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</si>
  <si>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</si>
  <si>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</si>
  <si>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</si>
  <si>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</si>
  <si>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</si>
  <si>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</si>
  <si>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</si>
  <si>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</si>
  <si>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</si>
  <si>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</si>
  <si>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</si>
  <si>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</si>
  <si>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</si>
  <si>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</si>
  <si>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</si>
  <si>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</si>
  <si>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</si>
  <si>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</si>
  <si>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</si>
  <si>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</si>
  <si>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</si>
  <si>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</si>
  <si>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</si>
  <si>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</si>
  <si>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</si>
  <si>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</si>
  <si>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</si>
  <si>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</si>
  <si>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</si>
  <si>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</si>
  <si>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</si>
  <si>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</si>
  <si>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</si>
  <si>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</si>
  <si>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</si>
  <si>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</si>
  <si>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</si>
  <si>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</si>
  <si>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</si>
  <si>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</si>
  <si>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</si>
  <si>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</si>
  <si>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</si>
  <si>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</si>
  <si>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</si>
  <si>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</si>
  <si>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</si>
  <si>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</si>
  <si>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</si>
  <si>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</si>
  <si>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</si>
  <si>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</si>
  <si>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</si>
  <si>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</si>
  <si>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</si>
  <si>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</si>
  <si>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</si>
  <si>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</si>
  <si>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</si>
  <si>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</si>
  <si>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</si>
  <si>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</si>
  <si>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</si>
  <si>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</si>
  <si>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</si>
  <si>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</si>
  <si>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</si>
  <si>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</si>
  <si>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</si>
  <si>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</si>
  <si>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</si>
  <si>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</si>
  <si>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</si>
  <si>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</si>
  <si>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</si>
  <si>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</si>
  <si>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</si>
  <si>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</si>
  <si>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</si>
  <si>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</si>
  <si>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</si>
  <si>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</si>
  <si>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</si>
  <si>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</si>
  <si>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</si>
  <si>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</si>
  <si>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</si>
  <si>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</si>
  <si>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</si>
  <si>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</si>
  <si>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</si>
  <si>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</si>
  <si>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</si>
  <si>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</si>
  <si>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</si>
  <si>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</si>
  <si>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</si>
  <si>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</si>
  <si>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</si>
  <si>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</si>
  <si>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</si>
  <si>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</si>
  <si>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</si>
  <si>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</si>
  <si>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</si>
  <si>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</si>
  <si>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</si>
  <si>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</si>
  <si>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</si>
  <si>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</si>
  <si>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</si>
  <si>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</si>
  <si>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</si>
  <si>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</si>
  <si>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</si>
  <si>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</si>
  <si>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</si>
  <si>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</si>
  <si>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</si>
  <si>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</si>
  <si>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</si>
  <si>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</si>
  <si>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</si>
  <si>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</si>
  <si>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</si>
  <si>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</si>
  <si>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</si>
  <si>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</si>
  <si>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</si>
  <si>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</si>
  <si>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</si>
  <si>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</si>
  <si>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</si>
  <si>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</si>
  <si>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</si>
  <si>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</si>
  <si>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</si>
  <si>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</si>
  <si>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</si>
  <si>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</si>
  <si>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</si>
  <si>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</si>
  <si>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</si>
  <si>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</si>
  <si>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</si>
  <si>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</si>
  <si>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</si>
  <si>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</si>
  <si>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</si>
  <si>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</si>
  <si>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</si>
  <si>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</si>
  <si>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</si>
  <si>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</si>
  <si>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</si>
  <si>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</si>
  <si>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</si>
  <si>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</si>
  <si>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</si>
  <si>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</si>
  <si>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</si>
  <si>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</si>
  <si>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</si>
  <si>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</si>
  <si>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</si>
  <si>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</si>
  <si>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</si>
  <si>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</si>
  <si>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</si>
  <si>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</si>
  <si>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</si>
  <si>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</si>
  <si>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</si>
  <si>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</si>
  <si>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</si>
  <si>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</si>
  <si>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</si>
  <si>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</si>
  <si>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</si>
  <si>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</si>
  <si>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</si>
  <si>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</si>
  <si>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</si>
  <si>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</si>
  <si>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</si>
  <si>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</si>
  <si>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</si>
  <si>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</si>
  <si>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</si>
  <si>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</si>
  <si>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</si>
  <si>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</si>
  <si>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</si>
  <si>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</si>
  <si>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</si>
  <si>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</si>
  <si>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</si>
  <si>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</si>
  <si>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</si>
  <si>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</si>
  <si>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</si>
  <si>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</si>
  <si>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</si>
  <si>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</si>
  <si>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</si>
  <si>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</si>
  <si>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</si>
  <si>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</si>
  <si>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</si>
  <si>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</si>
  <si>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</si>
  <si>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</si>
  <si>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</si>
  <si>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</si>
  <si>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</si>
  <si>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</si>
  <si>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</si>
  <si>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</si>
  <si>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</si>
  <si>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</si>
  <si>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</si>
  <si>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</si>
  <si>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</si>
  <si>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</si>
  <si>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</si>
  <si>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</si>
  <si>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</si>
  <si>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</si>
  <si>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</si>
  <si>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</si>
  <si>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</si>
  <si>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</si>
  <si>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</si>
  <si>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</si>
  <si>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</si>
  <si>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</si>
  <si>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</si>
  <si>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</si>
  <si>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</si>
  <si>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</si>
  <si>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</si>
  <si>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</si>
  <si>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</si>
  <si>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</si>
  <si>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</si>
  <si>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</si>
  <si>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</si>
  <si>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</si>
  <si>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</si>
  <si>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</si>
  <si>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</si>
  <si>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</si>
  <si>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</si>
  <si>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</si>
  <si>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</si>
  <si>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</si>
  <si>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</si>
  <si>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</si>
  <si>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</si>
  <si>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</si>
  <si>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</si>
  <si>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</si>
  <si>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</si>
  <si>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</si>
  <si>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</si>
  <si>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</si>
  <si>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</si>
  <si>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</si>
  <si>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</si>
  <si>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</si>
  <si>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</si>
  <si>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</si>
  <si>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</si>
  <si>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</si>
  <si>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</si>
  <si>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</si>
  <si>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</si>
  <si>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</si>
  <si>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</si>
  <si>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</si>
  <si>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</si>
  <si>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</si>
  <si>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</si>
  <si>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</si>
  <si>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</si>
  <si>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</si>
  <si>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</si>
  <si>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</si>
  <si>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</si>
  <si>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</si>
  <si>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</si>
  <si>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</si>
  <si>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</si>
  <si>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</si>
  <si>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</si>
  <si>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</si>
  <si>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</si>
  <si>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</si>
  <si>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</si>
  <si>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</si>
  <si>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</si>
  <si>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</si>
  <si>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</si>
  <si>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</si>
  <si>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</si>
  <si>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</si>
  <si>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</si>
  <si>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</si>
  <si>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</si>
  <si>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</si>
  <si>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</si>
  <si>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</si>
  <si>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</si>
  <si>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</si>
  <si>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</si>
  <si>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</si>
  <si>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</si>
  <si>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</si>
  <si>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</si>
  <si>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</si>
  <si>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</si>
  <si>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</si>
  <si>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</si>
  <si>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</si>
  <si>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</si>
  <si>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</si>
  <si>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</si>
  <si>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</si>
  <si>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</si>
  <si>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</si>
  <si>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</si>
  <si>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</si>
  <si>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</si>
  <si>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</si>
  <si>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</si>
  <si>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</si>
  <si>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</si>
  <si>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</si>
  <si>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</si>
  <si>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</si>
  <si>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</si>
  <si>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</si>
  <si>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</si>
  <si>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</si>
  <si>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</si>
  <si>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</si>
  <si>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</si>
  <si>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</si>
  <si>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</si>
  <si>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</si>
  <si>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</si>
  <si>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</si>
  <si>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</si>
  <si>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</si>
  <si>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</si>
  <si>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</si>
  <si>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</si>
  <si>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</si>
  <si>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</si>
  <si>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</si>
  <si>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</si>
  <si>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</si>
  <si>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</si>
  <si>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</si>
  <si>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</si>
  <si>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</si>
  <si>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</si>
  <si>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</si>
  <si>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</si>
  <si>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</si>
  <si>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</si>
  <si>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</si>
  <si>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</si>
  <si>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</si>
  <si>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</si>
  <si>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</si>
  <si>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</si>
  <si>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</si>
  <si>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</si>
  <si>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</si>
  <si>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</si>
  <si>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</si>
  <si>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</si>
  <si>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</si>
  <si>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</si>
  <si>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</si>
  <si>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</si>
  <si>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</si>
  <si>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</si>
  <si>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</si>
  <si>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</si>
  <si>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</si>
  <si>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</si>
  <si>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</si>
  <si>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</si>
  <si>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</si>
  <si>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</si>
  <si>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</si>
  <si>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</si>
  <si>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</si>
  <si>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</si>
  <si>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</si>
  <si>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</si>
  <si>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</si>
  <si>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</si>
  <si>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</si>
  <si>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</si>
  <si>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</si>
  <si>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</si>
  <si>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</si>
  <si>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</si>
  <si>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</si>
  <si>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</si>
  <si>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</si>
  <si>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</si>
  <si>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</si>
  <si>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</si>
  <si>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</si>
  <si>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</si>
  <si>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</si>
  <si>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</si>
  <si>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</si>
  <si>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</si>
  <si>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</si>
  <si>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</si>
  <si>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</si>
  <si>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</si>
  <si>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</si>
  <si>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</si>
  <si>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</si>
  <si>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</si>
  <si>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</si>
  <si>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</si>
  <si>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</si>
  <si>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</si>
  <si>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</si>
  <si>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</si>
  <si>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</si>
  <si>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</si>
  <si>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</si>
  <si>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</si>
  <si>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</si>
  <si>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</si>
  <si>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</si>
  <si>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</si>
  <si>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</si>
  <si>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</si>
  <si>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</si>
  <si>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</si>
  <si>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</si>
  <si>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</si>
  <si>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</si>
  <si>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</si>
  <si>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</si>
  <si>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</si>
  <si>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</si>
  <si>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</si>
  <si>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</si>
  <si>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</si>
  <si>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</si>
  <si>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</si>
  <si>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</si>
  <si>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</si>
  <si>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</si>
  <si>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</si>
  <si>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</si>
  <si>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</si>
  <si>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</si>
  <si>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</si>
  <si>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</si>
  <si>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</si>
  <si>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</si>
  <si>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</si>
  <si>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</si>
  <si>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</si>
  <si>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</si>
  <si>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</si>
  <si>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</si>
  <si>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</si>
  <si>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</si>
  <si>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</si>
  <si>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</si>
  <si>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</si>
  <si>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</si>
  <si>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</si>
  <si>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</si>
  <si>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</si>
  <si>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</si>
  <si>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</si>
  <si>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</si>
  <si>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</si>
  <si>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</si>
  <si>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</si>
  <si>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</si>
  <si>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</si>
  <si>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</si>
  <si>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</si>
  <si>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</si>
  <si>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</si>
  <si>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</si>
  <si>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</si>
  <si>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</si>
  <si>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</si>
  <si>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</si>
  <si>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</si>
  <si>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</si>
  <si>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</si>
  <si>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</si>
  <si>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</si>
  <si>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</si>
  <si>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</si>
  <si>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</si>
  <si>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</si>
  <si>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</si>
  <si>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</si>
  <si>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</si>
  <si>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</si>
  <si>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</si>
  <si>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</si>
  <si>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</si>
  <si>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</si>
  <si>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</si>
  <si>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</si>
  <si>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</si>
  <si>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</si>
  <si>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</si>
  <si>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</si>
  <si>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</si>
  <si>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</si>
  <si>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</si>
  <si>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</si>
  <si>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</si>
  <si>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</si>
  <si>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</si>
  <si>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</si>
  <si>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</si>
  <si>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</si>
  <si>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</si>
  <si>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</si>
  <si>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</si>
  <si>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</si>
  <si>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</si>
  <si>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</si>
  <si>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</si>
  <si>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</si>
  <si>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</si>
  <si>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</si>
  <si>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</si>
  <si>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</si>
  <si>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</si>
  <si>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</si>
  <si>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</si>
  <si>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</si>
  <si>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</si>
  <si>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</si>
  <si>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</si>
  <si>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</si>
  <si>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</si>
  <si>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</si>
  <si>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</si>
  <si>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</si>
  <si>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</si>
  <si>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</si>
  <si>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</si>
  <si>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</si>
  <si>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</si>
  <si>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</si>
  <si>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</si>
  <si>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</si>
  <si>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</si>
  <si>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</si>
  <si>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</si>
  <si>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</si>
  <si>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</si>
  <si>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</si>
  <si>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</si>
  <si>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</si>
  <si>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</si>
  <si>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</si>
  <si>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</si>
  <si>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</si>
  <si>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</si>
  <si>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</si>
  <si>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</si>
  <si>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</si>
  <si>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</si>
  <si>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</si>
  <si>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</si>
  <si>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</si>
  <si>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</si>
  <si>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</si>
  <si>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</si>
  <si>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</si>
  <si>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</si>
  <si>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</si>
  <si>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</si>
  <si>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</si>
  <si>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</si>
  <si>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</si>
  <si>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</si>
  <si>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</si>
  <si>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</si>
  <si>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</si>
  <si>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</si>
  <si>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</si>
  <si>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</si>
  <si>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</si>
  <si>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</si>
  <si>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</si>
  <si>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</si>
  <si>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</si>
  <si>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</si>
  <si>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</si>
  <si>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</si>
  <si>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</si>
  <si>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</si>
  <si>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</si>
  <si>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</si>
  <si>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</si>
  <si>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</si>
  <si>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</si>
  <si>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</si>
  <si>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</si>
  <si>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</si>
  <si>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</si>
  <si>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</si>
  <si>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</si>
  <si>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</si>
  <si>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</si>
  <si>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</si>
  <si>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</si>
  <si>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</si>
  <si>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</si>
  <si>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</si>
  <si>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</si>
  <si>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</si>
  <si>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</si>
  <si>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</si>
  <si>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</si>
  <si>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</si>
  <si>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</si>
  <si>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</si>
  <si>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</si>
  <si>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</si>
  <si>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</si>
  <si>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</si>
  <si>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</si>
  <si>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</si>
  <si>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</si>
  <si>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</si>
  <si>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</si>
  <si>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</si>
  <si>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</si>
  <si>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</si>
  <si>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</si>
  <si>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</si>
  <si>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</si>
  <si>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</si>
  <si>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</si>
  <si>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</si>
  <si>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</si>
  <si>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</si>
  <si>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</si>
  <si>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</si>
  <si>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</si>
  <si>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</si>
  <si>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</si>
  <si>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</si>
  <si>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</si>
  <si>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</si>
  <si>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</si>
  <si>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</si>
  <si>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</si>
  <si>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</si>
  <si>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</si>
  <si>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</si>
  <si>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</si>
  <si>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</si>
  <si>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</si>
  <si>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</si>
  <si>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</si>
  <si>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</si>
  <si>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</si>
  <si>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</si>
  <si>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</si>
  <si>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</si>
  <si>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</si>
  <si>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</si>
  <si>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</si>
  <si>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</si>
  <si>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</si>
  <si>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</si>
  <si>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</si>
  <si>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</si>
  <si>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</si>
  <si>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</si>
  <si>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</si>
  <si>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</si>
  <si>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</si>
  <si>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</si>
  <si>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</si>
  <si>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</si>
  <si>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</si>
  <si>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</si>
  <si>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</si>
  <si>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</si>
  <si>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</si>
  <si>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</si>
  <si>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</si>
  <si>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</si>
  <si>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</si>
  <si>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</si>
  <si>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</si>
  <si>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</si>
  <si>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</si>
  <si>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</si>
  <si>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</si>
  <si>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</si>
  <si>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</si>
  <si>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</si>
  <si>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</si>
  <si>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</si>
  <si>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</si>
  <si>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</si>
  <si>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</si>
  <si>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</si>
  <si>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</si>
  <si>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</si>
  <si>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</si>
  <si>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</si>
  <si>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</si>
  <si>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</si>
  <si>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</si>
  <si>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</si>
  <si>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</si>
  <si>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</si>
  <si>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</si>
  <si>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</si>
  <si>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</si>
  <si>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</si>
  <si>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</si>
  <si>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</si>
  <si>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</si>
  <si>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</si>
  <si>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</si>
  <si>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</si>
  <si>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</si>
  <si>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</si>
  <si>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</si>
  <si>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</si>
  <si>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</si>
  <si>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</si>
  <si>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</si>
  <si>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</si>
  <si>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</si>
  <si>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</si>
  <si>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</si>
  <si>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</si>
  <si>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</si>
  <si>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</si>
  <si>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</si>
  <si>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</si>
  <si>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</si>
  <si>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</si>
  <si>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</si>
  <si>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</si>
  <si>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</si>
  <si>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</si>
  <si>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</si>
  <si>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</si>
  <si>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</si>
  <si>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</si>
  <si>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</si>
  <si>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</si>
  <si>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</si>
  <si>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</si>
  <si>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</si>
  <si>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</si>
  <si>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</si>
  <si>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</si>
  <si>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</si>
  <si>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</si>
  <si>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</si>
  <si>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</si>
  <si>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</si>
  <si>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</si>
  <si>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</si>
  <si>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</si>
  <si>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</si>
  <si>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</si>
  <si>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</si>
  <si>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</si>
  <si>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</si>
  <si>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</si>
  <si>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</si>
  <si>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</si>
  <si>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</si>
  <si>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</si>
  <si>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</si>
  <si>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</si>
  <si>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</si>
  <si>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</si>
  <si>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</si>
  <si>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</si>
  <si>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</si>
  <si>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</si>
  <si>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</si>
  <si>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</si>
  <si>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</si>
  <si>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</si>
  <si>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</si>
  <si>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</si>
  <si>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</si>
  <si>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</si>
  <si>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</si>
  <si>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</si>
  <si>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</si>
  <si>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</si>
  <si>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</si>
  <si>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</si>
  <si>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</si>
  <si>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</si>
  <si>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</si>
  <si>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</si>
  <si>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</si>
  <si>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</si>
  <si>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</si>
  <si>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</si>
  <si>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</si>
  <si>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</si>
  <si>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</si>
  <si>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</si>
  <si>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</si>
  <si>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</si>
  <si>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</si>
  <si>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</si>
  <si>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</si>
  <si>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</si>
  <si>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</si>
  <si>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</si>
  <si>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</si>
  <si>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</si>
  <si>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</si>
  <si>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</si>
  <si>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</si>
  <si>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</si>
  <si>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</si>
  <si>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</si>
  <si>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</si>
  <si>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</si>
  <si>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</si>
  <si>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</si>
  <si>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</si>
  <si>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</si>
  <si>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</si>
  <si>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</si>
  <si>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</si>
  <si>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</si>
  <si>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</si>
  <si>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</si>
  <si>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</si>
  <si>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</si>
  <si>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</si>
  <si>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</si>
  <si>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</si>
  <si>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</si>
  <si>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</si>
  <si>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</si>
  <si>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</si>
  <si>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</si>
  <si>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</si>
  <si>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</si>
  <si>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</si>
  <si>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</si>
  <si>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</si>
  <si>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</si>
  <si>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</si>
  <si>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</si>
  <si>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</si>
  <si>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</si>
  <si>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</si>
  <si>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</si>
  <si>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</si>
  <si>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</si>
  <si>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</si>
  <si>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</si>
  <si>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</si>
  <si>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</si>
  <si>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</si>
  <si>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</si>
  <si>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</si>
  <si>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</si>
  <si>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</si>
  <si>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</si>
  <si>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</si>
  <si>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</si>
  <si>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</si>
  <si>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</si>
  <si>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</si>
  <si>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</si>
  <si>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</si>
  <si>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</si>
  <si>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</si>
  <si>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</si>
  <si>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</si>
  <si>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</si>
  <si>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</si>
  <si>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</si>
  <si>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</si>
  <si>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</si>
  <si>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</si>
  <si>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</si>
  <si>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</si>
  <si>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</si>
  <si>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</si>
  <si>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</si>
  <si>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</si>
  <si>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</si>
  <si>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</si>
  <si>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</si>
  <si>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</si>
  <si>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</si>
  <si>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</si>
  <si>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</si>
  <si>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</si>
  <si>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</si>
  <si>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</si>
  <si>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</si>
  <si>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</si>
  <si>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</si>
  <si>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</si>
  <si>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</si>
  <si>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</si>
  <si>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</si>
  <si>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</si>
  <si>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</si>
  <si>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</si>
  <si>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</si>
  <si>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</si>
  <si>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</si>
  <si>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</si>
  <si>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</si>
  <si>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</si>
  <si>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</si>
  <si>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</si>
  <si>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</si>
  <si>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</si>
  <si>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</si>
  <si>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</si>
  <si>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</si>
  <si>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</si>
  <si>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</si>
  <si>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</si>
  <si>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</si>
  <si>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</si>
  <si>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</si>
  <si>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</si>
  <si>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</si>
  <si>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</si>
  <si>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</si>
  <si>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</si>
  <si>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</si>
  <si>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</si>
  <si>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</si>
  <si>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</si>
  <si>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</si>
  <si>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</si>
  <si>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</si>
  <si>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</si>
  <si>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</si>
  <si>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</si>
  <si>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</si>
  <si>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</si>
  <si>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</si>
  <si>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</si>
  <si>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</si>
  <si>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</si>
  <si>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</si>
  <si>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</si>
  <si>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</si>
  <si>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</si>
  <si>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</si>
  <si>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</si>
  <si>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</si>
  <si>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</si>
  <si>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</si>
  <si>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</si>
  <si>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</si>
  <si>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</si>
  <si>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</si>
  <si>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</si>
  <si>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</si>
  <si>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</si>
  <si>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</si>
  <si>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</si>
  <si>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</si>
  <si>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</si>
  <si>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</si>
  <si>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</si>
  <si>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</si>
  <si>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</si>
  <si>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</si>
  <si>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</si>
  <si>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</si>
  <si>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</si>
  <si>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</si>
  <si>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</si>
  <si>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</si>
  <si>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</si>
  <si>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</si>
  <si>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</si>
  <si>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</si>
  <si>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</si>
  <si>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</si>
  <si>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</si>
  <si>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</si>
  <si>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</si>
  <si>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</si>
  <si>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</si>
  <si>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</si>
  <si>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</si>
  <si>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</si>
  <si>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</si>
  <si>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</si>
  <si>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</si>
  <si>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</si>
  <si>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</si>
  <si>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</si>
  <si>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</si>
  <si>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</si>
  <si>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</si>
  <si>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</si>
  <si>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</si>
  <si>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</si>
  <si>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</si>
  <si>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</si>
  <si>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</si>
  <si>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</si>
  <si>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</si>
  <si>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</si>
  <si>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</si>
  <si>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</si>
  <si>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</si>
  <si>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</si>
  <si>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</si>
  <si>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</si>
  <si>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</si>
  <si>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</si>
  <si>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</si>
  <si>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</si>
  <si>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</si>
  <si>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</si>
  <si>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</si>
  <si>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</si>
  <si>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</si>
  <si>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</si>
  <si>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</si>
  <si>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</si>
  <si>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</si>
  <si>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</si>
  <si>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</si>
  <si>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</si>
  <si>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</si>
  <si>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</si>
  <si>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</si>
  <si>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</si>
  <si>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</si>
  <si>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</si>
  <si>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</si>
  <si>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</si>
  <si>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</si>
  <si>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</si>
  <si>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</si>
  <si>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</si>
  <si>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</si>
  <si>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</si>
  <si>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</si>
  <si>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</si>
  <si>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</si>
  <si>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</si>
  <si>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</si>
  <si>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</si>
  <si>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</si>
  <si>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</si>
  <si>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</si>
  <si>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</si>
  <si>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</si>
  <si>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</si>
  <si>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</si>
  <si>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</si>
  <si>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</si>
  <si>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</si>
  <si>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</si>
  <si>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</si>
  <si>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</si>
  <si>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</si>
  <si>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</si>
  <si>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</si>
  <si>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</si>
  <si>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</si>
  <si>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</si>
  <si>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</si>
  <si>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</si>
  <si>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</si>
  <si>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</si>
  <si>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</si>
  <si>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</si>
  <si>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</si>
  <si>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</si>
  <si>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</si>
  <si>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</si>
  <si>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</si>
  <si>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</si>
  <si>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</si>
  <si>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</si>
  <si>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</si>
  <si>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</si>
  <si>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</si>
  <si>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</si>
  <si>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</si>
  <si>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</si>
  <si>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</si>
  <si>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</si>
  <si>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</si>
  <si>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</si>
  <si>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</si>
  <si>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</si>
  <si>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</si>
  <si>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</si>
  <si>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</si>
  <si>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</si>
  <si>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</si>
  <si>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</si>
  <si>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</si>
  <si>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</si>
  <si>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</si>
  <si>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</si>
  <si>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</si>
  <si>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</si>
  <si>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</si>
  <si>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</si>
  <si>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</si>
  <si>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</si>
  <si>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</si>
  <si>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</si>
  <si>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</si>
  <si>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</si>
  <si>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</si>
  <si>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</si>
  <si>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</si>
  <si>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</si>
  <si>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</si>
  <si>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</si>
  <si>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</si>
  <si>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</si>
  <si>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</si>
  <si>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</si>
  <si>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</si>
  <si>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</si>
  <si>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</si>
  <si>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</si>
  <si>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</si>
  <si>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</si>
  <si>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</si>
  <si>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</si>
  <si>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</si>
  <si>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</si>
  <si>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</si>
  <si>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</si>
  <si>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</si>
  <si>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</si>
  <si>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</si>
  <si>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</si>
  <si>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</si>
  <si>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</si>
  <si>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</si>
  <si>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</si>
  <si>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</si>
  <si>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</si>
  <si>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</si>
  <si>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</si>
  <si>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</si>
  <si>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</si>
  <si>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</si>
  <si>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</si>
  <si>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</si>
  <si>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</si>
  <si>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</si>
  <si>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</si>
  <si>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</si>
  <si>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</si>
  <si>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</si>
  <si>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</si>
  <si>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</si>
  <si>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</si>
  <si>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</si>
  <si>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</si>
  <si>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</si>
  <si>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</si>
  <si>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</si>
  <si>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</si>
  <si>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</si>
  <si>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</si>
  <si>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</si>
  <si>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</si>
  <si>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</si>
  <si>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</si>
  <si>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</si>
  <si>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</si>
  <si>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</si>
  <si>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</si>
  <si>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</si>
  <si>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</si>
  <si>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</si>
  <si>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</si>
  <si>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</si>
  <si>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</si>
  <si>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</si>
  <si>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</si>
  <si>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</si>
  <si>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</si>
  <si>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</si>
  <si>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</si>
  <si>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</si>
  <si>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</si>
  <si>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</si>
  <si>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</si>
  <si>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</si>
  <si>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</si>
  <si>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</si>
  <si>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</si>
  <si>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</si>
  <si>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</si>
  <si>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</si>
  <si>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</si>
  <si>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</si>
  <si>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</si>
  <si>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</si>
  <si>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</si>
  <si>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</si>
  <si>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</si>
  <si>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</si>
  <si>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</si>
  <si>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</si>
  <si>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</si>
  <si>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</si>
  <si>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</si>
  <si>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</si>
  <si>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</si>
  <si>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</si>
  <si>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</si>
  <si>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</si>
  <si>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</si>
  <si>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</si>
  <si>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</si>
  <si>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</si>
  <si>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</si>
  <si>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</si>
  <si>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</si>
  <si>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</si>
  <si>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</si>
  <si>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</si>
  <si>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</si>
  <si>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</si>
  <si>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</si>
  <si>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</si>
  <si>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</si>
  <si>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</si>
  <si>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</si>
  <si>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</si>
  <si>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</si>
  <si>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</si>
  <si>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</si>
  <si>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</si>
  <si>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</si>
  <si>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</si>
  <si>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</si>
  <si>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</si>
  <si>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</si>
  <si>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</si>
  <si>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</si>
  <si>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</si>
  <si>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</si>
  <si>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</si>
  <si>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</si>
  <si>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</si>
  <si>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</si>
  <si>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</si>
  <si>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</si>
  <si>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</si>
  <si>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</si>
  <si>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</si>
  <si>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</si>
  <si>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</si>
  <si>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</si>
  <si>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</si>
  <si>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</si>
  <si>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</si>
  <si>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</si>
  <si>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</si>
  <si>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</si>
  <si>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</si>
  <si>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</si>
  <si>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</si>
  <si>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</si>
  <si>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</si>
  <si>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</si>
  <si>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</si>
  <si>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</si>
  <si>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</si>
  <si>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</si>
  <si>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</si>
  <si>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</si>
  <si>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</si>
  <si>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</si>
  <si>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</si>
  <si>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</si>
  <si>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</si>
  <si>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</si>
  <si>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</si>
  <si>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</si>
  <si>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</si>
  <si>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</si>
  <si>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</si>
  <si>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</si>
  <si>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</si>
  <si>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</si>
  <si>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</si>
  <si>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</si>
  <si>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</si>
  <si>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</si>
  <si>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</si>
  <si>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</si>
  <si>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</si>
  <si>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</si>
  <si>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</si>
  <si>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</si>
  <si>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</si>
  <si>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</si>
  <si>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</si>
  <si>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</si>
  <si>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</si>
  <si>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</si>
  <si>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</si>
  <si>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</si>
  <si>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</si>
  <si>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</si>
  <si>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</si>
  <si>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</si>
  <si>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</si>
  <si>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</si>
  <si>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</si>
  <si>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</si>
  <si>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</si>
  <si>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</si>
  <si>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</si>
  <si>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</si>
  <si>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</si>
  <si>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</si>
  <si>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</si>
  <si>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</si>
  <si>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</si>
  <si>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</si>
  <si>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</si>
  <si>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</si>
  <si>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</si>
  <si>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</si>
  <si>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</si>
  <si>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</si>
  <si>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</si>
  <si>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</si>
  <si>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</si>
  <si>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</si>
  <si>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</si>
  <si>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</si>
  <si>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</si>
  <si>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</si>
  <si>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</si>
  <si>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</si>
  <si>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</si>
  <si>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</si>
  <si>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</si>
  <si>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</si>
  <si>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</si>
  <si>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</si>
  <si>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</si>
  <si>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</si>
  <si>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</si>
  <si>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</si>
  <si>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</si>
  <si>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</si>
  <si>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</si>
  <si>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</si>
  <si>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</si>
  <si>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</si>
  <si>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</si>
  <si>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</si>
  <si>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</si>
  <si>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</si>
  <si>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</si>
  <si>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</si>
  <si>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</si>
  <si>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</si>
  <si>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</si>
  <si>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</si>
  <si>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</si>
  <si>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</si>
  <si>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</si>
  <si>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</si>
  <si>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</si>
  <si>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</si>
  <si>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</si>
  <si>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</si>
  <si>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</si>
  <si>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</si>
  <si>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</si>
  <si>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</si>
  <si>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</si>
  <si>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</si>
  <si>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</si>
  <si>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</si>
  <si>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</si>
  <si>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</si>
  <si>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</si>
  <si>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</si>
  <si>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</si>
  <si>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</si>
  <si>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</si>
  <si>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</si>
  <si>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</si>
  <si>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</si>
  <si>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</si>
  <si>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</si>
  <si>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</si>
  <si>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</si>
  <si>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</si>
  <si>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</si>
  <si>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</si>
  <si>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</si>
  <si>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</si>
  <si>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</si>
  <si>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</si>
  <si>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</si>
  <si>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</si>
  <si>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</si>
  <si>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</si>
  <si>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</si>
  <si>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</si>
  <si>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</si>
  <si>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</si>
  <si>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</si>
  <si>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</si>
  <si>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</si>
  <si>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</si>
  <si>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</si>
  <si>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</si>
  <si>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</si>
  <si>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</si>
  <si>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</si>
  <si>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</si>
  <si>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</si>
  <si>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</si>
  <si>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</si>
  <si>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</si>
  <si>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</si>
  <si>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</si>
  <si>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</si>
  <si>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</si>
  <si>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</si>
  <si>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</si>
  <si>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</si>
  <si>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</si>
  <si>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</si>
  <si>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</si>
  <si>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</si>
  <si>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</si>
  <si>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</si>
  <si>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</si>
  <si>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</si>
  <si>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</si>
  <si>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</si>
  <si>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</si>
  <si>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</si>
  <si>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</si>
  <si>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</si>
  <si>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</si>
  <si>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</si>
  <si>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</si>
  <si>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</si>
  <si>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</si>
  <si>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</si>
  <si>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</si>
  <si>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</si>
  <si>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</si>
  <si>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</si>
  <si>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</si>
  <si>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</si>
  <si>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</si>
  <si>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</si>
  <si>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</si>
  <si>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</si>
  <si>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</si>
  <si>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</si>
  <si>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</si>
  <si>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</si>
  <si>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</si>
  <si>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</si>
  <si>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</si>
  <si>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</si>
  <si>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</si>
  <si>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</si>
  <si>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</si>
  <si>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</si>
  <si>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</si>
  <si>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</si>
  <si>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</si>
  <si>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</si>
  <si>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</si>
  <si>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</si>
  <si>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</si>
  <si>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</si>
  <si>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</si>
  <si>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</si>
  <si>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</si>
  <si>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</si>
  <si>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</si>
  <si>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</si>
  <si>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</si>
  <si>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</si>
  <si>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</si>
  <si>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</si>
  <si>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</si>
  <si>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</si>
  <si>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</si>
  <si>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</si>
  <si>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</si>
  <si>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</si>
  <si>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</si>
  <si>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</si>
  <si>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</si>
  <si>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</si>
  <si>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</si>
  <si>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</si>
  <si>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</si>
  <si>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</si>
  <si>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</si>
  <si>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</si>
  <si>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</si>
  <si>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</si>
  <si>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</si>
  <si>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</si>
  <si>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</si>
  <si>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</si>
  <si>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</si>
  <si>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</si>
  <si>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</si>
  <si>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</si>
  <si>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</si>
  <si>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</si>
  <si>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</si>
  <si>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</si>
  <si>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</si>
  <si>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</si>
  <si>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</si>
  <si>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</si>
  <si>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</si>
  <si>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</si>
  <si>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</si>
  <si>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</si>
  <si>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</si>
  <si>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</si>
  <si>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</si>
  <si>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</si>
  <si>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</si>
  <si>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</si>
  <si>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</si>
  <si>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</si>
  <si>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</si>
  <si>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</si>
  <si>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</si>
  <si>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</si>
  <si>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</si>
  <si>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</si>
  <si>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</si>
  <si>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</si>
  <si>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</si>
  <si>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</si>
  <si>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</si>
  <si>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</si>
  <si>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</si>
  <si>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</si>
  <si>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</si>
  <si>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</si>
  <si>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</si>
  <si>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</si>
  <si>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</si>
  <si>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</si>
  <si>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</si>
  <si>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</si>
  <si>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</si>
  <si>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</si>
  <si>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</si>
  <si>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</si>
  <si>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</si>
  <si>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</si>
  <si>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</si>
  <si>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</si>
  <si>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</si>
  <si>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</si>
  <si>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</si>
  <si>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</si>
  <si>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</si>
  <si>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</si>
  <si>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</si>
  <si>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</si>
  <si>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</si>
  <si>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</si>
  <si>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</si>
  <si>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</si>
  <si>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</si>
  <si>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</si>
  <si>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</si>
  <si>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</si>
  <si>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</si>
  <si>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</si>
  <si>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</si>
  <si>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</si>
  <si>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</si>
  <si>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</si>
  <si>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</si>
  <si>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</si>
  <si>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</si>
  <si>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</si>
  <si>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</si>
  <si>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</si>
  <si>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</si>
  <si>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</si>
  <si>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</si>
  <si>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</si>
  <si>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</si>
  <si>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</si>
  <si>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</si>
  <si>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</si>
  <si>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</si>
  <si>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</si>
  <si>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</si>
  <si>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</si>
  <si>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</si>
  <si>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</si>
  <si>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</si>
  <si>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</si>
  <si>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</si>
  <si>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</si>
  <si>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</si>
  <si>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</si>
  <si>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</si>
  <si>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</si>
  <si>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</si>
  <si>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</si>
  <si>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</si>
  <si>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</si>
  <si>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</si>
  <si>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</si>
  <si>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</si>
  <si>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</si>
  <si>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</si>
  <si>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</si>
  <si>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</si>
  <si>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</si>
  <si>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</si>
  <si>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</si>
  <si>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</si>
  <si>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</si>
  <si>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</si>
  <si>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</si>
  <si>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</si>
  <si>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</si>
  <si>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</si>
  <si>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</si>
  <si>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</si>
  <si>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</si>
  <si>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</si>
  <si>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</si>
  <si>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</si>
  <si>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</si>
  <si>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</si>
  <si>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</si>
  <si>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</si>
  <si>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</si>
  <si>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</si>
  <si>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</si>
  <si>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</si>
  <si>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</si>
  <si>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</si>
  <si>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</si>
  <si>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</si>
  <si>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</si>
  <si>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</si>
  <si>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</si>
  <si>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</si>
  <si>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</si>
  <si>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</si>
  <si>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</si>
  <si>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</si>
  <si>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</si>
  <si>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</si>
  <si>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</si>
  <si>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</si>
  <si>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</si>
  <si>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</si>
  <si>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</si>
  <si>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</si>
  <si>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</si>
  <si>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</si>
  <si>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</si>
  <si>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</si>
  <si>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</si>
  <si>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</si>
  <si>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</si>
  <si>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</si>
  <si>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</si>
  <si>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</si>
  <si>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</si>
  <si>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</si>
  <si>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</si>
  <si>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</si>
  <si>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</si>
  <si>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</si>
  <si>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</si>
  <si>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</si>
  <si>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</si>
  <si>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</si>
  <si>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</si>
  <si>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</si>
  <si>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</si>
  <si>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</si>
  <si>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</si>
  <si>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</si>
  <si>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</si>
  <si>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</si>
  <si>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</si>
  <si>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</si>
  <si>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</si>
  <si>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</si>
  <si>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</si>
  <si>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</si>
  <si>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</si>
  <si>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</si>
  <si>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</si>
  <si>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</si>
  <si>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</si>
  <si>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</si>
  <si>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</si>
  <si>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</si>
  <si>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</si>
  <si>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</si>
  <si>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</si>
  <si>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</si>
  <si>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</si>
  <si>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</si>
  <si>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</si>
  <si>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</si>
  <si>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</si>
  <si>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</si>
  <si>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</si>
  <si>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</si>
  <si>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</si>
  <si>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</si>
  <si>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</si>
  <si>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</si>
  <si>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</si>
  <si>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</si>
  <si>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</si>
  <si>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</si>
  <si>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</si>
  <si>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</si>
  <si>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</si>
  <si>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</si>
  <si>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</si>
  <si>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</si>
  <si>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</si>
  <si>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</si>
  <si>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</si>
  <si>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</si>
  <si>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</si>
  <si>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</si>
  <si>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</si>
  <si>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</si>
  <si>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</si>
  <si>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</si>
  <si>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</si>
  <si>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</si>
  <si>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</si>
  <si>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</si>
  <si>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</si>
  <si>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</si>
  <si>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</si>
  <si>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</si>
  <si>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</si>
  <si>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</si>
  <si>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</si>
  <si>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</si>
  <si>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</si>
  <si>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</si>
  <si>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</si>
  <si>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</si>
  <si>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</si>
  <si>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</si>
  <si>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</si>
  <si>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</si>
  <si>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</si>
  <si>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</si>
  <si>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</si>
  <si>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</si>
  <si>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</si>
  <si>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</si>
  <si>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</si>
  <si>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</si>
  <si>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</si>
  <si>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</si>
  <si>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</si>
  <si>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</si>
  <si>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</si>
  <si>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</si>
  <si>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</si>
  <si>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</si>
  <si>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</si>
  <si>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</si>
  <si>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</si>
  <si>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</si>
  <si>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</si>
  <si>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</si>
  <si>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</si>
  <si>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</si>
  <si>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</si>
  <si>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</si>
  <si>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</si>
  <si>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</si>
  <si>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</si>
  <si>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</si>
  <si>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</si>
  <si>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</si>
  <si>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</si>
  <si>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</si>
  <si>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</si>
  <si>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</si>
  <si>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</si>
  <si>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</si>
  <si>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</si>
  <si>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</si>
  <si>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</si>
  <si>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</si>
  <si>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</si>
  <si>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</si>
  <si>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</si>
  <si>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</si>
  <si>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</si>
  <si>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</si>
  <si>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</si>
  <si>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</si>
  <si>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</si>
  <si>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</si>
  <si>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</si>
  <si>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</si>
  <si>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</si>
  <si>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</si>
  <si>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</si>
  <si>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</si>
  <si>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</si>
  <si>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</si>
  <si>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</si>
  <si>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</si>
  <si>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</si>
  <si>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</si>
  <si>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</si>
  <si>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</si>
  <si>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</si>
  <si>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</si>
  <si>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</si>
  <si>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</si>
  <si>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</si>
  <si>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</si>
  <si>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</si>
  <si>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</si>
  <si>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</si>
  <si>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</si>
  <si>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</si>
  <si>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</si>
  <si>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</si>
  <si>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</si>
  <si>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</si>
  <si>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</si>
  <si>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</si>
  <si>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</si>
  <si>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</si>
  <si>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</si>
  <si>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</si>
  <si>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</si>
  <si>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</si>
  <si>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</si>
  <si>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</si>
  <si>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</si>
  <si>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</si>
  <si>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</si>
  <si>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</si>
  <si>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</si>
  <si>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</si>
  <si>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</si>
  <si>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</si>
  <si>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</si>
  <si>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</si>
  <si>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</si>
  <si>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</si>
  <si>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</si>
  <si>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</si>
  <si>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</si>
  <si>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</si>
  <si>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</si>
  <si>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</si>
  <si>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</si>
  <si>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</si>
  <si>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</si>
  <si>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</si>
  <si>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</si>
  <si>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</si>
  <si>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</si>
  <si>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</si>
  <si>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</si>
  <si>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</si>
  <si>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</si>
  <si>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</si>
  <si>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</si>
  <si>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</si>
  <si>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</si>
  <si>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</si>
  <si>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</si>
  <si>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</si>
  <si>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</si>
  <si>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</si>
  <si>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</si>
  <si>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</si>
  <si>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</si>
  <si>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</si>
  <si>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</si>
  <si>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</si>
  <si>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</si>
  <si>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</si>
  <si>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</si>
  <si>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</si>
  <si>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</si>
  <si>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</si>
  <si>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</si>
  <si>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</si>
  <si>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</si>
  <si>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</si>
  <si>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</si>
  <si>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</si>
  <si>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</si>
  <si>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</si>
  <si>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</si>
  <si>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</si>
  <si>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</si>
  <si>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</si>
  <si>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</si>
  <si>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</si>
  <si>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</si>
  <si>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</si>
  <si>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</si>
  <si>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</si>
  <si>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</si>
  <si>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</si>
  <si>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</si>
  <si>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</si>
  <si>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</si>
  <si>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</si>
  <si>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</si>
  <si>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</si>
  <si>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</si>
  <si>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</si>
  <si>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</si>
  <si>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</si>
  <si>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</si>
  <si>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</si>
  <si>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</si>
  <si>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</si>
  <si>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</si>
  <si>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</si>
  <si>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</si>
  <si>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</si>
  <si>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</si>
  <si>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</si>
  <si>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</si>
  <si>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</si>
  <si>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</si>
  <si>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</si>
  <si>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</si>
  <si>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</si>
  <si>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</si>
  <si>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</si>
  <si>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</si>
  <si>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</si>
  <si>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</si>
  <si>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</si>
  <si>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</si>
  <si>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</si>
  <si>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</si>
  <si>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</si>
  <si>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</si>
  <si>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</si>
  <si>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</si>
  <si>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</si>
  <si>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</si>
  <si>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</si>
  <si>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</si>
  <si>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</si>
  <si>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</si>
  <si>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</si>
  <si>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</si>
  <si>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</si>
  <si>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</si>
  <si>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</si>
  <si>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</si>
  <si>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</si>
  <si>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</si>
  <si>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</si>
  <si>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</si>
  <si>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</si>
  <si>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</si>
  <si>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</si>
  <si>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</si>
  <si>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</si>
  <si>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</si>
  <si>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</si>
  <si>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</si>
  <si>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</si>
  <si>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</si>
  <si>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</si>
  <si>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</si>
  <si>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</si>
  <si>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</si>
  <si>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</si>
  <si>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</si>
  <si>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</si>
  <si>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</si>
  <si>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</si>
  <si>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</si>
  <si>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</si>
  <si>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</si>
  <si>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</si>
  <si>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</si>
  <si>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</si>
  <si>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</si>
  <si>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</si>
  <si>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</si>
  <si>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</si>
  <si>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</si>
  <si>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</si>
  <si>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</si>
  <si>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</si>
  <si>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</si>
  <si>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</si>
  <si>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</si>
  <si>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</si>
  <si>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</si>
  <si>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</si>
  <si>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</si>
  <si>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</si>
  <si>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</si>
  <si>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</si>
  <si>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</si>
  <si>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</si>
  <si>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</si>
  <si>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</si>
  <si>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</si>
  <si>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</si>
  <si>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</si>
  <si>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</si>
  <si>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</si>
  <si>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</si>
  <si>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</si>
  <si>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</si>
  <si>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</si>
  <si>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</si>
  <si>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</si>
  <si>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</si>
  <si>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</si>
  <si>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</si>
  <si>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</si>
  <si>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</si>
  <si>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</si>
  <si>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</si>
  <si>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</si>
  <si>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</si>
  <si>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</si>
  <si>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</si>
  <si>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</si>
  <si>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</si>
  <si>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</si>
  <si>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</si>
  <si>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</si>
  <si>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</si>
  <si>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</si>
  <si>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</si>
  <si>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</si>
  <si>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</si>
  <si>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</si>
  <si>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</si>
  <si>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</si>
  <si>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</si>
  <si>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</si>
  <si>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</si>
  <si>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</si>
  <si>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</si>
  <si>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</si>
  <si>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</si>
  <si>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</si>
  <si>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</si>
  <si>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</si>
  <si>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</si>
  <si>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</si>
  <si>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</si>
  <si>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</si>
  <si>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</si>
  <si>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</si>
  <si>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</si>
  <si>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</si>
  <si>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</si>
  <si>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</si>
  <si>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</si>
  <si>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</si>
  <si>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</si>
  <si>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</si>
  <si>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</si>
  <si>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</si>
  <si>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</si>
  <si>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</si>
  <si>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</si>
  <si>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</si>
  <si>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</si>
  <si>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</si>
  <si>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</si>
  <si>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</si>
  <si>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</si>
  <si>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</si>
  <si>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</si>
  <si>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</si>
  <si>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</si>
  <si>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</si>
  <si>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</si>
  <si>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</si>
  <si>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</si>
  <si>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</si>
  <si>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</si>
  <si>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</si>
  <si>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</si>
  <si>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</si>
  <si>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</si>
  <si>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</si>
  <si>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</si>
  <si>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</si>
  <si>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</si>
  <si>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</si>
  <si>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</si>
  <si>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</si>
  <si>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</si>
  <si>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</si>
  <si>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</si>
  <si>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</si>
  <si>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</si>
  <si>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</si>
  <si>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</si>
  <si>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</si>
  <si>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</si>
  <si>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</si>
  <si>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</si>
  <si>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</si>
  <si>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</si>
  <si>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</si>
  <si>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</si>
  <si>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</si>
  <si>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</si>
  <si>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</si>
  <si>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</si>
  <si>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</si>
  <si>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</si>
  <si>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</si>
  <si>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</si>
  <si>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</si>
  <si>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</si>
  <si>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</si>
  <si>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</si>
  <si>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</si>
  <si>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</si>
  <si>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</si>
  <si>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</si>
  <si>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</si>
  <si>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</si>
  <si>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</si>
  <si>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</si>
  <si>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</si>
  <si>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</si>
  <si>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</si>
  <si>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</si>
  <si>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</si>
  <si>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</si>
  <si>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</si>
  <si>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</si>
  <si>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</si>
  <si>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</si>
  <si>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</si>
  <si>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</si>
  <si>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</si>
  <si>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</si>
  <si>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</si>
  <si>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</si>
  <si>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</si>
  <si>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</si>
  <si>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</si>
  <si>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</si>
  <si>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</si>
  <si>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</si>
  <si>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</si>
  <si>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</si>
  <si>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</si>
  <si>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</si>
  <si>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</si>
  <si>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</si>
  <si>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</si>
  <si>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</si>
  <si>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</si>
  <si>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</si>
  <si>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</si>
  <si>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</si>
  <si>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</si>
  <si>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</si>
  <si>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</si>
  <si>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</si>
  <si>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</si>
  <si>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</si>
  <si>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</si>
  <si>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</si>
  <si>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</si>
  <si>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</si>
  <si>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</si>
  <si>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</si>
  <si>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</si>
  <si>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</si>
  <si>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</si>
  <si>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</si>
  <si>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</si>
  <si>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</si>
  <si>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</si>
  <si>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</si>
  <si>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</si>
  <si>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</si>
  <si>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</si>
  <si>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</si>
  <si>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</si>
  <si>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</si>
  <si>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</si>
  <si>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</si>
  <si>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</si>
  <si>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</si>
  <si>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</si>
  <si>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</si>
  <si>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</si>
  <si>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</si>
  <si>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</si>
  <si>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</si>
  <si>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</si>
  <si>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</si>
  <si>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</si>
  <si>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</si>
  <si>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</si>
  <si>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</si>
  <si>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</si>
  <si>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</si>
  <si>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</si>
  <si>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</si>
  <si>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</si>
  <si>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</si>
  <si>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</si>
  <si>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</si>
  <si>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</si>
  <si>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</si>
  <si>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</si>
  <si>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</si>
  <si>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</si>
  <si>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</si>
  <si>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</si>
  <si>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</si>
  <si>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</si>
  <si>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</si>
  <si>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</si>
  <si>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</si>
  <si>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</si>
  <si>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</si>
  <si>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</si>
  <si>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</si>
  <si>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</si>
  <si>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</si>
  <si>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</si>
  <si>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</si>
  <si>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</si>
  <si>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</si>
  <si>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</si>
  <si>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</si>
  <si>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</si>
  <si>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</si>
  <si>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</si>
  <si>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</si>
  <si>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</si>
  <si>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</si>
  <si>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</si>
  <si>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</si>
  <si>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</si>
  <si>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</si>
  <si>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</si>
  <si>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</si>
  <si>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</si>
  <si>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</si>
  <si>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</si>
  <si>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</si>
  <si>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</si>
  <si>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</si>
  <si>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</si>
  <si>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</si>
  <si>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</si>
  <si>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</si>
  <si>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</si>
  <si>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</si>
  <si>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</si>
  <si>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</si>
  <si>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</si>
  <si>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</si>
  <si>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</si>
  <si>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</si>
  <si>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</si>
  <si>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</si>
  <si>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</si>
  <si>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</si>
  <si>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</si>
  <si>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</si>
  <si>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</si>
  <si>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</si>
  <si>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</si>
  <si>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</si>
  <si>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</si>
  <si>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</si>
  <si>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</si>
  <si>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</si>
  <si>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</si>
  <si>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</si>
  <si>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</si>
  <si>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</si>
  <si>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</si>
  <si>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</si>
  <si>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</si>
  <si>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</si>
  <si>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</si>
  <si>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</si>
  <si>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</si>
  <si>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</si>
  <si>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</si>
  <si>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</si>
  <si>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</si>
  <si>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</si>
  <si>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</si>
  <si>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</si>
  <si>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</si>
  <si>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</si>
  <si>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</si>
  <si>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</si>
  <si>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</si>
  <si>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</si>
  <si>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</si>
  <si>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</si>
  <si>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</si>
  <si>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</si>
  <si>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</si>
  <si>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</si>
  <si>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</si>
  <si>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</si>
  <si>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</si>
  <si>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</si>
  <si>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</si>
  <si>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</si>
  <si>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</si>
  <si>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</si>
  <si>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</si>
  <si>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</si>
  <si>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</si>
  <si>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</si>
  <si>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</si>
  <si>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</si>
  <si>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</si>
  <si>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</si>
  <si>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</si>
  <si>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</si>
  <si>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</si>
  <si>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</si>
  <si>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</si>
  <si>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</si>
  <si>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</si>
  <si>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</si>
  <si>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</si>
  <si>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</si>
  <si>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</si>
  <si>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</si>
  <si>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</si>
  <si>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</si>
  <si>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</si>
  <si>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</si>
  <si>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</si>
  <si>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</si>
  <si>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</si>
  <si>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</si>
  <si>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</si>
  <si>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</si>
  <si>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</si>
  <si>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</si>
  <si>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</si>
  <si>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</si>
  <si>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</si>
  <si>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</si>
  <si>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</si>
  <si>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</si>
  <si>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</si>
  <si>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</si>
  <si>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</si>
  <si>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</si>
  <si>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</si>
  <si>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</si>
  <si>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</si>
  <si>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</si>
  <si>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</si>
  <si>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</si>
  <si>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</si>
  <si>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</si>
  <si>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</si>
  <si>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</si>
  <si>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</si>
  <si>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</si>
  <si>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</si>
  <si>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</si>
  <si>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</si>
  <si>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</si>
  <si>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</si>
  <si>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</si>
  <si>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</si>
  <si>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</si>
  <si>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</si>
  <si>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</si>
  <si>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</si>
  <si>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</si>
  <si>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</si>
  <si>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</si>
  <si>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</si>
  <si>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</si>
  <si>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</si>
  <si>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</si>
  <si>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</si>
  <si>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</si>
  <si>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</si>
  <si>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</si>
  <si>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</si>
  <si>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</si>
  <si>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</si>
  <si>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</si>
  <si>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</si>
  <si>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</si>
  <si>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</si>
  <si>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</si>
  <si>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</si>
  <si>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</si>
  <si>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</si>
  <si>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</si>
  <si>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</si>
  <si>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</si>
  <si>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</si>
  <si>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</si>
  <si>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</si>
  <si>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</si>
  <si>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</si>
  <si>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</si>
  <si>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</si>
  <si>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</si>
  <si>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</si>
  <si>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</si>
  <si>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</si>
  <si>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</si>
  <si>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</si>
  <si>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</si>
  <si>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</si>
  <si>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</si>
  <si>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</si>
  <si>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</si>
  <si>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</si>
  <si>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</si>
  <si>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</si>
  <si>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</si>
  <si>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</si>
  <si>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</si>
  <si>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</si>
  <si>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</si>
  <si>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</si>
  <si>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</si>
  <si>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</si>
  <si>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</si>
  <si>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</si>
  <si>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</si>
  <si>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</si>
  <si>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</si>
  <si>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</si>
  <si>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</si>
  <si>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</si>
  <si>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</si>
  <si>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</si>
  <si>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</si>
  <si>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</si>
  <si>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</si>
  <si>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</si>
  <si>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</si>
  <si>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</si>
  <si>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</si>
  <si>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</si>
  <si>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</si>
  <si>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</si>
  <si>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</si>
  <si>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</si>
  <si>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</si>
  <si>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</si>
  <si>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</si>
  <si>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</si>
  <si>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</si>
  <si>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</si>
  <si>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</si>
  <si>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</si>
  <si>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</si>
  <si>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</si>
  <si>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</si>
  <si>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</si>
  <si>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</si>
  <si>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</si>
  <si>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</si>
  <si>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</si>
  <si>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</si>
  <si>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</si>
  <si>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</si>
  <si>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</si>
  <si>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</si>
  <si>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</si>
  <si>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</si>
  <si>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</si>
  <si>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</si>
  <si>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</si>
  <si>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</si>
  <si>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</si>
  <si>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</si>
  <si>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</si>
  <si>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</si>
  <si>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</si>
  <si>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</si>
  <si>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</si>
  <si>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</si>
  <si>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</si>
  <si>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</si>
  <si>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</si>
  <si>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</si>
  <si>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</si>
  <si>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</si>
  <si>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</si>
  <si>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</si>
  <si>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</si>
  <si>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</si>
  <si>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</si>
  <si>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</si>
  <si>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</si>
  <si>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</si>
  <si>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</si>
  <si>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</si>
  <si>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</si>
  <si>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</si>
  <si>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</si>
  <si>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</si>
  <si>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</si>
  <si>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</si>
  <si>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</si>
  <si>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</si>
  <si>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</si>
  <si>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</si>
  <si>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</si>
  <si>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</si>
  <si>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</si>
  <si>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</si>
  <si>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</si>
  <si>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</si>
  <si>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</si>
  <si>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</si>
  <si>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</si>
  <si>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</si>
  <si>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</si>
  <si>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</si>
  <si>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</si>
  <si>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</si>
  <si>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</si>
  <si>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</si>
  <si>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</si>
  <si>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</si>
  <si>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</si>
  <si>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</si>
  <si>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</si>
  <si>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</si>
  <si>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</si>
  <si>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</si>
  <si>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</si>
  <si>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</si>
  <si>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</si>
  <si>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</si>
  <si>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</si>
  <si>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</si>
  <si>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</si>
  <si>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</si>
  <si>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</si>
  <si>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</si>
  <si>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</si>
  <si>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</si>
  <si>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</si>
  <si>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</si>
  <si>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</si>
  <si>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</si>
  <si>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</si>
  <si>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</si>
  <si>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</si>
  <si>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</si>
  <si>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</si>
  <si>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</si>
  <si>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</si>
  <si>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</si>
  <si>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</si>
  <si>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</si>
  <si>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</si>
  <si>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</si>
  <si>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</si>
  <si>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</si>
  <si>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</si>
  <si>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</si>
  <si>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</si>
  <si>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</si>
  <si>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</si>
  <si>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</si>
  <si>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</si>
  <si>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</si>
  <si>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</si>
  <si>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</si>
  <si>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</si>
  <si>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</si>
  <si>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</si>
  <si>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</si>
  <si>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</si>
  <si>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</si>
  <si>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</si>
  <si>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</si>
  <si>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</si>
  <si>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</si>
  <si>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</si>
  <si>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</si>
  <si>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</si>
  <si>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</si>
  <si>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</si>
  <si>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</si>
  <si>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</si>
  <si>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</si>
  <si>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</si>
  <si>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</si>
  <si>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</si>
  <si>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</si>
  <si>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</si>
  <si>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</si>
  <si>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</si>
  <si>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</si>
  <si>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</si>
  <si>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</si>
  <si>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</si>
  <si>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</si>
  <si>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</si>
  <si>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</si>
  <si>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</si>
  <si>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</si>
  <si>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</si>
  <si>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</si>
  <si>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</si>
  <si>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</si>
  <si>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</si>
  <si>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</si>
  <si>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</si>
  <si>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</si>
  <si>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</si>
  <si>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</si>
  <si>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</si>
  <si>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</si>
  <si>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</si>
  <si>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</si>
  <si>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</si>
  <si>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</si>
  <si>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</si>
  <si>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</si>
  <si>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</si>
  <si>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</si>
  <si>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</si>
  <si>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</si>
  <si>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</si>
  <si>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</si>
  <si>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</si>
  <si>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</si>
  <si>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</si>
  <si>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</si>
  <si>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</si>
  <si>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</si>
  <si>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</si>
  <si>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</si>
  <si>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</si>
  <si>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</si>
  <si>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</si>
  <si>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</si>
  <si>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</si>
  <si>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</si>
  <si>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</si>
  <si>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</si>
  <si>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</si>
  <si>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</si>
  <si>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</si>
  <si>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</si>
  <si>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</si>
  <si>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</si>
  <si>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</si>
  <si>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</si>
  <si>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</si>
  <si>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</si>
  <si>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</si>
  <si>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</si>
  <si>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</si>
  <si>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</si>
  <si>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</si>
  <si>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</si>
  <si>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</si>
  <si>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</si>
  <si>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</si>
  <si>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</si>
  <si>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</si>
  <si>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</si>
  <si>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</si>
  <si>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</si>
  <si>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</si>
  <si>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</si>
  <si>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</si>
  <si>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</si>
  <si>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</si>
  <si>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</si>
  <si>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</si>
  <si>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</si>
  <si>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</si>
  <si>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</si>
  <si>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</si>
  <si>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</si>
  <si>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</si>
  <si>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</si>
  <si>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</si>
  <si>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</si>
  <si>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</si>
  <si>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</si>
  <si>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</si>
  <si>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</si>
  <si>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</si>
  <si>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</si>
  <si>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</si>
  <si>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</si>
  <si>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</si>
  <si>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</si>
  <si>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</si>
  <si>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</si>
  <si>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</si>
  <si>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</si>
  <si>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</si>
  <si>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</si>
  <si>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</si>
  <si>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</si>
  <si>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</si>
  <si>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</si>
  <si>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</si>
  <si>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</si>
  <si>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</si>
  <si>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</si>
  <si>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</si>
  <si>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</si>
  <si>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</si>
  <si>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</si>
  <si>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</si>
  <si>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</si>
  <si>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</si>
  <si>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</si>
  <si>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</si>
  <si>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</si>
  <si>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</si>
  <si>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</si>
  <si>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</si>
  <si>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</si>
  <si>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</si>
  <si>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</si>
  <si>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</si>
  <si>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</si>
  <si>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</si>
  <si>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</si>
  <si>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</si>
  <si>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</si>
  <si>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</si>
  <si>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</si>
  <si>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</si>
  <si>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</si>
  <si>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</si>
  <si>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</si>
  <si>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</si>
  <si>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</si>
  <si>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</si>
  <si>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</si>
  <si>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</si>
  <si>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</si>
  <si>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</si>
  <si>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</si>
  <si>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</si>
  <si>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</si>
  <si>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</si>
  <si>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</si>
  <si>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</si>
  <si>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</si>
  <si>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</si>
  <si>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</si>
  <si>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</si>
  <si>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</si>
  <si>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</si>
  <si>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</si>
  <si>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</si>
  <si>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</si>
  <si>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</si>
  <si>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</si>
  <si>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</si>
  <si>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</si>
  <si>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</si>
  <si>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</si>
  <si>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</si>
  <si>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</si>
  <si>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</si>
  <si>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</si>
  <si>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</si>
  <si>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</si>
  <si>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</si>
  <si>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</si>
  <si>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</si>
  <si>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</si>
  <si>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</si>
  <si>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</si>
  <si>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</si>
  <si>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</si>
  <si>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</si>
  <si>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</si>
  <si>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</si>
  <si>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</si>
  <si>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</si>
  <si>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</si>
  <si>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</si>
  <si>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</si>
  <si>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</si>
  <si>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</si>
  <si>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</si>
  <si>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</si>
  <si>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</si>
  <si>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</si>
  <si>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</si>
  <si>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</si>
  <si>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</si>
  <si>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</si>
  <si>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</si>
  <si>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</si>
  <si>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</si>
  <si>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</si>
  <si>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</si>
  <si>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</si>
  <si>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</si>
  <si>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</si>
  <si>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</si>
  <si>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</si>
  <si>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</si>
  <si>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</si>
  <si>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</si>
  <si>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</si>
  <si>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</si>
  <si>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</si>
  <si>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</si>
  <si>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</si>
  <si>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</si>
  <si>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</si>
  <si>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</si>
  <si>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</si>
  <si>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</si>
  <si>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</si>
  <si>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</si>
  <si>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</si>
  <si>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</si>
  <si>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</si>
  <si>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</si>
  <si>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</si>
  <si>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</si>
  <si>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</si>
  <si>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</si>
  <si>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</si>
  <si>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</si>
  <si>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</si>
  <si>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</si>
  <si>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</si>
  <si>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</si>
  <si>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</si>
  <si>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</si>
  <si>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</si>
  <si>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</si>
  <si>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</si>
  <si>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</si>
  <si>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</si>
  <si>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</si>
  <si>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</si>
  <si>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</si>
  <si>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</si>
  <si>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</si>
  <si>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</si>
  <si>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</si>
  <si>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</si>
  <si>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</si>
  <si>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</si>
  <si>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</si>
  <si>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</si>
  <si>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</si>
  <si>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</si>
  <si>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</si>
  <si>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</si>
  <si>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</si>
  <si>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</si>
  <si>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</si>
  <si>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</si>
  <si>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</si>
  <si>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</si>
  <si>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</si>
  <si>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</si>
  <si>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</si>
  <si>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</si>
  <si>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</si>
  <si>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</si>
  <si>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</si>
  <si>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</si>
  <si>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</si>
  <si>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</si>
  <si>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</si>
  <si>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</si>
  <si>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</si>
  <si>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</si>
  <si>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</si>
  <si>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</si>
  <si>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</si>
  <si>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</si>
  <si>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</si>
  <si>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</si>
  <si>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</si>
  <si>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</si>
  <si>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</si>
  <si>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</si>
  <si>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</si>
  <si>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</si>
  <si>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</si>
  <si>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</si>
  <si>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</si>
  <si>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</si>
  <si>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</si>
  <si>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</si>
  <si>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</si>
  <si>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</si>
  <si>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</si>
  <si>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</si>
  <si>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</si>
  <si>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</si>
  <si>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</si>
  <si>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</si>
  <si>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</si>
  <si>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</si>
  <si>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</si>
  <si>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</si>
  <si>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</si>
  <si>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</si>
  <si>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</si>
  <si>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</si>
  <si>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</si>
  <si>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</si>
  <si>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</si>
  <si>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</si>
  <si>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</si>
  <si>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</si>
  <si>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</si>
  <si>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</si>
  <si>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</si>
  <si>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</si>
  <si>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</si>
  <si>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</si>
  <si>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</si>
  <si>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</si>
  <si>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</si>
  <si>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</si>
  <si>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</si>
  <si>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</si>
  <si>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</si>
  <si>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</si>
  <si>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</si>
  <si>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</si>
  <si>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</si>
  <si>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</si>
  <si>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</si>
  <si>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</si>
  <si>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</si>
  <si>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</si>
  <si>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</si>
  <si>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</si>
  <si>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</si>
  <si>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</si>
  <si>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</si>
  <si>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</si>
  <si>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</si>
  <si>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</si>
  <si>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</si>
  <si>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</si>
  <si>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</si>
  <si>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</si>
  <si>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</si>
  <si>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</si>
  <si>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</si>
  <si>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</si>
  <si>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</si>
  <si>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</si>
  <si>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</si>
  <si>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</si>
  <si>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</si>
  <si>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</si>
  <si>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</si>
  <si>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</si>
  <si>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</si>
  <si>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</si>
  <si>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</si>
  <si>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</si>
  <si>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</si>
  <si>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</si>
  <si>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</si>
  <si>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</si>
  <si>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</si>
  <si>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</si>
  <si>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</si>
  <si>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</si>
  <si>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</si>
  <si>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</si>
  <si>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</si>
  <si>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</si>
  <si>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</si>
  <si>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</si>
  <si>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</si>
  <si>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</si>
  <si>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</si>
  <si>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</si>
  <si>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</si>
  <si>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</si>
  <si>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</si>
  <si>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</si>
  <si>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</si>
  <si>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</si>
  <si>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</si>
  <si>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</si>
  <si>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</si>
  <si>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</si>
  <si>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</si>
  <si>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</si>
  <si>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</si>
  <si>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</si>
  <si>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</si>
  <si>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</si>
  <si>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</si>
  <si>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</si>
  <si>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</si>
  <si>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</si>
  <si>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</si>
  <si>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</si>
  <si>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</si>
  <si>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</si>
  <si>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</si>
  <si>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</si>
  <si>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</si>
  <si>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</si>
  <si>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</si>
  <si>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</si>
  <si>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</si>
  <si>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</si>
  <si>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</si>
  <si>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</si>
  <si>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</si>
  <si>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</si>
  <si>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</si>
  <si>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</si>
  <si>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</si>
  <si>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</si>
  <si>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</si>
  <si>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</si>
  <si>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</si>
  <si>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</si>
  <si>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</si>
  <si>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</si>
  <si>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</si>
  <si>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</si>
  <si>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</si>
  <si>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</si>
  <si>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</si>
  <si>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</si>
  <si>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</si>
  <si>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</si>
  <si>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</si>
  <si>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</si>
  <si>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</si>
  <si>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</si>
  <si>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</si>
  <si>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</si>
  <si>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</si>
  <si>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</si>
  <si>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</si>
  <si>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</si>
  <si>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</si>
  <si>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</si>
  <si>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</si>
  <si>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</si>
  <si>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</si>
  <si>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</si>
  <si>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</si>
  <si>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</si>
  <si>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</si>
  <si>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</si>
  <si>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</si>
  <si>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</si>
  <si>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</si>
  <si>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</si>
  <si>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</si>
  <si>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</si>
  <si>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</si>
  <si>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</si>
  <si>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</si>
  <si>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</si>
  <si>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</si>
  <si>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</si>
  <si>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</si>
  <si>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</si>
  <si>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</si>
  <si>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</si>
  <si>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</si>
  <si>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</si>
  <si>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</si>
  <si>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</si>
  <si>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</si>
  <si>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</si>
  <si>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</si>
  <si>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</si>
  <si>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</si>
  <si>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</si>
  <si>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</si>
  <si>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</si>
  <si>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</si>
  <si>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</si>
  <si>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</si>
  <si>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</si>
  <si>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</si>
  <si>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</si>
  <si>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</si>
  <si>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</si>
  <si>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</si>
  <si>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</si>
  <si>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</si>
  <si>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</si>
  <si>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</si>
  <si>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</si>
  <si>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</si>
  <si>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</si>
  <si>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</si>
  <si>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</si>
  <si>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</si>
  <si>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</si>
  <si>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</si>
  <si>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</si>
  <si>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</si>
  <si>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</si>
  <si>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</si>
  <si>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</si>
  <si>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</si>
  <si>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</si>
  <si>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</si>
  <si>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</si>
  <si>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</si>
  <si>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</si>
  <si>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</si>
  <si>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</si>
  <si>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</si>
  <si>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</si>
  <si>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</si>
  <si>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</si>
  <si>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</si>
  <si>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</si>
  <si>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</si>
  <si>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</si>
  <si>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</si>
  <si>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</si>
  <si>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</si>
  <si>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</si>
  <si>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</si>
  <si>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</si>
  <si>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</si>
  <si>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</si>
  <si>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</si>
  <si>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</si>
  <si>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</si>
  <si>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</si>
  <si>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</si>
  <si>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</si>
  <si>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</si>
  <si>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</si>
  <si>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</si>
  <si>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</si>
  <si>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</si>
  <si>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</si>
  <si>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</si>
  <si>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</si>
  <si>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</si>
  <si>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</si>
  <si>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</si>
  <si>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</si>
  <si>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</si>
  <si>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</si>
  <si>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</si>
  <si>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</si>
  <si>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</si>
  <si>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</si>
  <si>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</si>
  <si>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</si>
  <si>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</si>
  <si>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</si>
  <si>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</si>
  <si>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</si>
  <si>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</si>
  <si>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</si>
  <si>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</si>
  <si>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</si>
  <si>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</si>
  <si>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</si>
  <si>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</si>
  <si>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</si>
  <si>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</si>
  <si>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</si>
  <si>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</si>
  <si>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</si>
  <si>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</si>
  <si>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</si>
  <si>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</si>
  <si>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</si>
  <si>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</si>
  <si>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</si>
  <si>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</si>
  <si>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</si>
  <si>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</si>
  <si>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</si>
  <si>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</si>
  <si>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</si>
  <si>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</si>
  <si>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</si>
  <si>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</si>
  <si>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</si>
  <si>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</si>
  <si>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</si>
  <si>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</si>
  <si>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</si>
  <si>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</si>
  <si>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</si>
  <si>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</si>
  <si>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</si>
  <si>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</si>
  <si>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</si>
  <si>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</si>
  <si>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</si>
  <si>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</si>
  <si>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</si>
  <si>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</si>
  <si>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</si>
  <si>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</si>
  <si>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</si>
  <si>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</si>
  <si>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</si>
  <si>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</si>
  <si>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</si>
  <si>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</si>
  <si>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</si>
  <si>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</si>
  <si>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</si>
  <si>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</si>
  <si>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</si>
  <si>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</si>
  <si>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</si>
  <si>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</si>
  <si>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</si>
  <si>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</si>
  <si>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</si>
  <si>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</si>
  <si>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</si>
  <si>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</si>
  <si>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</si>
  <si>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</si>
  <si>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</si>
  <si>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</si>
  <si>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</si>
  <si>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</si>
  <si>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</si>
  <si>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</si>
  <si>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</si>
  <si>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</si>
  <si>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</si>
  <si>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</si>
  <si>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</si>
  <si>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</si>
  <si>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</si>
  <si>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</si>
  <si>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</si>
  <si>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</si>
  <si>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</si>
  <si>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</si>
  <si>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</si>
  <si>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</si>
  <si>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</si>
  <si>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</si>
  <si>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</si>
  <si>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</si>
  <si>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</si>
  <si>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</si>
  <si>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</si>
  <si>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</si>
  <si>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</si>
  <si>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</si>
  <si>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</si>
  <si>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</si>
  <si>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</si>
  <si>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</si>
  <si>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</si>
  <si>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</si>
  <si>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</si>
  <si>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</si>
  <si>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</si>
  <si>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</si>
  <si>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</si>
  <si>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</si>
  <si>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</si>
  <si>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</si>
  <si>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</si>
  <si>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</si>
  <si>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</si>
  <si>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</si>
  <si>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</si>
  <si>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</si>
  <si>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</si>
  <si>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</si>
  <si>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</si>
  <si>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</si>
  <si>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</si>
  <si>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</si>
  <si>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</si>
  <si>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</si>
  <si>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</si>
  <si>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</si>
  <si>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</si>
  <si>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</si>
  <si>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</si>
  <si>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</si>
  <si>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</si>
  <si>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</si>
  <si>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</si>
  <si>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</si>
  <si>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</si>
  <si>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</si>
  <si>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</si>
  <si>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</si>
  <si>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</si>
  <si>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</si>
  <si>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</si>
  <si>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</si>
  <si>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</si>
  <si>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</si>
  <si>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</si>
  <si>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</si>
  <si>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</si>
  <si>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</si>
  <si>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</si>
  <si>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</si>
  <si>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</si>
  <si>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</si>
  <si>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</si>
  <si>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</si>
  <si>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</si>
  <si>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</si>
  <si>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</si>
  <si>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</si>
  <si>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</si>
  <si>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</si>
  <si>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</si>
  <si>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</si>
  <si>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</si>
  <si>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</si>
  <si>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</si>
  <si>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</si>
  <si>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</si>
  <si>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</si>
  <si>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</si>
  <si>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</si>
  <si>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</si>
  <si>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</si>
  <si>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</si>
  <si>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</si>
  <si>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</si>
  <si>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</si>
  <si>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</si>
  <si>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</si>
  <si>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</si>
  <si>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</si>
  <si>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</si>
  <si>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</si>
  <si>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</si>
  <si>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</si>
  <si>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</si>
  <si>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</si>
  <si>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</si>
  <si>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</si>
  <si>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</si>
  <si>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</si>
  <si>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</si>
  <si>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</si>
  <si>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</si>
  <si>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</si>
  <si>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</si>
  <si>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</si>
  <si>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</si>
  <si>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</si>
  <si>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</si>
  <si>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</si>
  <si>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</si>
  <si>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</si>
  <si>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</si>
  <si>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</si>
  <si>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</si>
  <si>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</si>
  <si>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</si>
  <si>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</si>
  <si>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</si>
  <si>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</si>
  <si>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</si>
  <si>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</si>
  <si>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</si>
  <si>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</si>
  <si>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</si>
  <si>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</si>
  <si>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</si>
  <si>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</si>
  <si>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</si>
  <si>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</si>
  <si>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</si>
  <si>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</si>
  <si>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</si>
  <si>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</si>
  <si>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</si>
  <si>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</si>
  <si>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</si>
  <si>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</si>
  <si>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</si>
  <si>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</si>
  <si>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</si>
  <si>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</si>
  <si>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</si>
  <si>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</si>
  <si>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</si>
  <si>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</si>
  <si>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</si>
  <si>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</si>
  <si>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</si>
  <si>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</si>
  <si>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</si>
  <si>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</si>
  <si>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</si>
  <si>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</si>
  <si>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</si>
  <si>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</si>
  <si>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</si>
  <si>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</si>
  <si>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</si>
  <si>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</si>
  <si>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</si>
  <si>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</si>
  <si>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</si>
  <si>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</si>
  <si>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</si>
  <si>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</si>
  <si>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</si>
  <si>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</si>
  <si>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</si>
  <si>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</si>
  <si>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</si>
  <si>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</si>
  <si>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</si>
  <si>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</si>
  <si>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</si>
  <si>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</si>
  <si>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</si>
  <si>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</si>
  <si>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</si>
  <si>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</si>
  <si>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</si>
  <si>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</si>
  <si>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</si>
  <si>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</si>
  <si>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</si>
  <si>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</si>
  <si>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</si>
  <si>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</si>
  <si>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</si>
  <si>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</si>
  <si>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</si>
  <si>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</si>
  <si>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</si>
  <si>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</si>
  <si>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</si>
  <si>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</si>
  <si>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</si>
  <si>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</si>
  <si>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</si>
  <si>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</si>
  <si>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</si>
  <si>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</si>
  <si>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</si>
  <si>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</si>
  <si>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</si>
  <si>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</si>
  <si>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</si>
  <si>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</si>
  <si>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</si>
  <si>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</si>
  <si>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</si>
  <si>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</si>
  <si>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</si>
  <si>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</si>
  <si>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</si>
  <si>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</si>
  <si>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</si>
  <si>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</si>
  <si>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</si>
  <si>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</si>
  <si>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</si>
  <si>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</si>
  <si>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</si>
  <si>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</si>
  <si>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</si>
  <si>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</si>
  <si>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</si>
  <si>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</si>
  <si>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</si>
  <si>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</si>
  <si>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</si>
  <si>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</si>
  <si>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</si>
  <si>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</si>
  <si>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</si>
  <si>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</si>
  <si>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</si>
  <si>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</si>
  <si>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</si>
  <si>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</si>
  <si>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</si>
  <si>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</si>
  <si>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</si>
  <si>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</si>
  <si>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</si>
  <si>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</si>
  <si>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</si>
  <si>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</si>
  <si>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</si>
  <si>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</si>
  <si>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</si>
  <si>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</si>
  <si>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</si>
  <si>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</si>
  <si>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</si>
  <si>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</si>
  <si>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</si>
  <si>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</si>
  <si>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</si>
  <si>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</si>
  <si>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</si>
  <si>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</si>
  <si>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</si>
  <si>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</si>
  <si>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</si>
  <si>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</si>
  <si>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</si>
  <si>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</si>
  <si>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</si>
  <si>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</si>
  <si>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</si>
  <si>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</si>
  <si>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</si>
  <si>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</si>
  <si>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</si>
  <si>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</si>
  <si>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</si>
  <si>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</si>
  <si>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</si>
  <si>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</si>
  <si>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</si>
  <si>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</si>
  <si>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</si>
  <si>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</si>
  <si>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</si>
  <si>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</si>
  <si>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</si>
  <si>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</si>
  <si>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</si>
  <si>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</si>
  <si>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</si>
  <si>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</si>
  <si>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</si>
  <si>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</si>
  <si>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</si>
  <si>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</si>
  <si>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</si>
  <si>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</si>
  <si>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</si>
  <si>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</si>
  <si>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</si>
  <si>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</si>
  <si>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</si>
  <si>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</si>
  <si>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</si>
  <si>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</si>
  <si>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</si>
  <si>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</si>
  <si>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</si>
  <si>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</si>
  <si>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</si>
  <si>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</si>
  <si>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</si>
  <si>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</si>
  <si>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</si>
  <si>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</si>
  <si>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</si>
  <si>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</si>
  <si>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</si>
  <si>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</si>
  <si>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</si>
  <si>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</si>
  <si>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</si>
  <si>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</si>
  <si>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</si>
  <si>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</si>
  <si>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</si>
  <si>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</si>
  <si>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</si>
  <si>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</si>
  <si>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</si>
  <si>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</si>
  <si>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</si>
  <si>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</si>
  <si>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</si>
  <si>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</si>
  <si>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</si>
  <si>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</si>
  <si>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</si>
  <si>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</si>
  <si>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</si>
  <si>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</si>
  <si>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</si>
  <si>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</si>
  <si>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</si>
  <si>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</si>
  <si>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</si>
  <si>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</si>
  <si>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</si>
  <si>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</si>
  <si>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</si>
  <si>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</si>
  <si>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</si>
  <si>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</si>
  <si>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</si>
  <si>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</si>
  <si>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</si>
  <si>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</si>
  <si>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</si>
  <si>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</si>
  <si>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</si>
  <si>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</si>
  <si>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</si>
  <si>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</si>
  <si>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</si>
  <si>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</si>
  <si>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</si>
  <si>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</si>
  <si>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</si>
  <si>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</si>
  <si>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</si>
  <si>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</si>
  <si>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</si>
  <si>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</si>
  <si>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</si>
  <si>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</si>
  <si>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</si>
  <si>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</si>
  <si>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</si>
  <si>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</si>
  <si>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</si>
  <si>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</si>
  <si>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</si>
  <si>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</si>
  <si>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</si>
  <si>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</si>
  <si>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</si>
  <si>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</si>
  <si>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</si>
  <si>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</si>
  <si>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</si>
  <si>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</si>
  <si>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</si>
  <si>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</si>
  <si>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</si>
  <si>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</si>
  <si>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</si>
  <si>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</si>
  <si>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</si>
  <si>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</si>
  <si>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</si>
  <si>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</si>
  <si>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</si>
  <si>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</si>
  <si>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</si>
  <si>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</si>
  <si>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</si>
  <si>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</si>
  <si>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</si>
  <si>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</si>
  <si>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</si>
  <si>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</si>
  <si>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</si>
  <si>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</si>
  <si>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</si>
  <si>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</si>
  <si>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</si>
  <si>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</si>
  <si>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</si>
  <si>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</si>
  <si>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</si>
  <si>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</si>
  <si>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</si>
  <si>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</si>
  <si>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</si>
  <si>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</si>
  <si>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</si>
  <si>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</si>
  <si>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</si>
  <si>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</si>
  <si>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</si>
  <si>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</si>
  <si>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</si>
  <si>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</si>
  <si>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</si>
  <si>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</si>
  <si>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</si>
  <si>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</si>
  <si>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</si>
  <si>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</si>
  <si>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</si>
  <si>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</si>
  <si>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</si>
  <si>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</si>
  <si>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</si>
  <si>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</si>
  <si>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</si>
  <si>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</si>
  <si>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</si>
  <si>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</si>
  <si>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</si>
  <si>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</si>
  <si>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</si>
  <si>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</si>
  <si>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</si>
  <si>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</si>
  <si>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</si>
  <si>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</si>
  <si>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</si>
  <si>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</si>
  <si>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</si>
  <si>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</si>
  <si>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</si>
  <si>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</si>
  <si>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</si>
  <si>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</si>
  <si>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</si>
  <si>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</si>
  <si>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</si>
  <si>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</si>
  <si>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</si>
  <si>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</si>
  <si>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</si>
  <si>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</si>
  <si>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</si>
  <si>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</si>
  <si>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</si>
  <si>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</si>
  <si>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</si>
  <si>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</si>
  <si>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</si>
  <si>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</si>
  <si>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</si>
  <si>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</si>
  <si>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</si>
  <si>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</si>
  <si>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</si>
  <si>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</si>
  <si>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</si>
  <si>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</si>
  <si>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</si>
  <si>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</si>
  <si>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</si>
  <si>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</si>
  <si>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</si>
  <si>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</si>
  <si>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</si>
  <si>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</si>
  <si>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</si>
  <si>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</si>
  <si>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</si>
  <si>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</si>
  <si>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</si>
  <si>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</si>
  <si>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</si>
  <si>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</si>
  <si>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</si>
  <si>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</si>
  <si>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</si>
  <si>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</si>
  <si>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</si>
  <si>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</si>
  <si>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</si>
  <si>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</si>
  <si>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</si>
  <si>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</si>
  <si>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</si>
  <si>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</si>
  <si>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</si>
  <si>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</si>
  <si>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</si>
  <si>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</si>
  <si>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</si>
  <si>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</si>
  <si>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</si>
  <si>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</si>
  <si>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</si>
  <si>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</si>
  <si>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</si>
  <si>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</si>
  <si>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</si>
  <si>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</si>
  <si>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</si>
  <si>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</si>
  <si>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</si>
  <si>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</si>
  <si>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</si>
  <si>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</si>
  <si>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</si>
  <si>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</si>
  <si>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</si>
  <si>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</si>
  <si>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</si>
  <si>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</si>
  <si>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</si>
  <si>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</si>
  <si>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</si>
  <si>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</si>
  <si>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</si>
  <si>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</si>
  <si>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</si>
  <si>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</si>
  <si>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</si>
  <si>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</si>
  <si>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</si>
  <si>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</si>
  <si>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</si>
  <si>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</si>
  <si>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</si>
  <si>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</si>
  <si>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</si>
  <si>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</si>
  <si>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</si>
  <si>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</si>
  <si>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</si>
  <si>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</si>
  <si>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</si>
  <si>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</si>
  <si>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</si>
  <si>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</si>
  <si>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</si>
  <si>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</si>
  <si>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</si>
  <si>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</si>
  <si>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</si>
  <si>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</si>
  <si>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</si>
  <si>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</si>
  <si>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</si>
  <si>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</si>
  <si>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</si>
  <si>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</si>
  <si>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</si>
  <si>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</si>
  <si>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</si>
  <si>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</si>
  <si>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</si>
  <si>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</si>
  <si>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</si>
  <si>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</si>
  <si>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</si>
  <si>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</si>
  <si>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</si>
  <si>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</si>
  <si>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</si>
  <si>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</si>
  <si>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</si>
  <si>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</si>
  <si>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</si>
  <si>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</si>
  <si>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</si>
  <si>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</si>
  <si>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</si>
  <si>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</si>
  <si>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</si>
  <si>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</si>
  <si>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</si>
  <si>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</si>
  <si>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</si>
  <si>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</si>
  <si>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</si>
  <si>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</si>
  <si>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</si>
  <si>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</si>
  <si>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</si>
  <si>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</si>
  <si>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</si>
  <si>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</si>
  <si>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</si>
  <si>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</si>
  <si>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</si>
  <si>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</si>
  <si>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</si>
  <si>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</si>
  <si>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</si>
  <si>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</si>
  <si>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</si>
  <si>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</si>
  <si>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</si>
  <si>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</si>
  <si>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</si>
  <si>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</si>
  <si>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</si>
  <si>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</si>
  <si>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</si>
  <si>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</si>
  <si>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</si>
  <si>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</si>
  <si>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</si>
  <si>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</si>
  <si>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</si>
  <si>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</si>
  <si>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</si>
  <si>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</si>
  <si>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</si>
  <si>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</si>
  <si>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</si>
  <si>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</si>
  <si>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</si>
  <si>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</si>
  <si>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</si>
  <si>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</si>
  <si>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</si>
  <si>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</si>
  <si>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</si>
  <si>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</si>
  <si>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</si>
  <si>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</si>
  <si>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</si>
  <si>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</si>
  <si>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</si>
  <si>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</si>
  <si>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</si>
  <si>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</si>
  <si>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</si>
  <si>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</si>
  <si>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</si>
  <si>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</si>
  <si>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</si>
  <si>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</si>
  <si>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</si>
  <si>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</si>
  <si>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</si>
  <si>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</si>
  <si>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</si>
  <si>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</si>
  <si>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</si>
  <si>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</si>
  <si>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</si>
  <si>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</si>
  <si>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</si>
  <si>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</si>
  <si>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</si>
  <si>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</si>
  <si>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</si>
  <si>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</si>
  <si>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</si>
  <si>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</si>
  <si>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</si>
  <si>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</si>
  <si>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</si>
  <si>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</si>
  <si>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</si>
  <si>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</si>
  <si>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</si>
  <si>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</si>
  <si>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</si>
  <si>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</si>
  <si>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</si>
  <si>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</si>
  <si>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</si>
  <si>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</si>
  <si>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</si>
  <si>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</si>
  <si>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</si>
  <si>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</si>
  <si>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</si>
  <si>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</si>
  <si>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</si>
  <si>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</si>
  <si>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</si>
  <si>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</si>
  <si>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</si>
  <si>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</si>
  <si>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</si>
  <si>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</si>
  <si>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</si>
  <si>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</si>
  <si>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</si>
  <si>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</si>
  <si>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</si>
  <si>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</si>
  <si>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</si>
  <si>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</si>
  <si>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</si>
  <si>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</si>
  <si>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</si>
  <si>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</si>
  <si>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</si>
  <si>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</si>
  <si>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</si>
  <si>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</si>
  <si>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</si>
  <si>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</si>
  <si>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</si>
  <si>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</si>
  <si>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</si>
  <si>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</si>
  <si>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</si>
  <si>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</si>
  <si>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</si>
  <si>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</si>
  <si>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</si>
  <si>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</si>
  <si>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</si>
  <si>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</si>
  <si>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</si>
  <si>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</si>
  <si>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</si>
  <si>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</si>
  <si>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</si>
  <si>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</si>
  <si>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</si>
  <si>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</si>
  <si>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</si>
  <si>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</si>
  <si>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</si>
  <si>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</si>
  <si>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</si>
  <si>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</si>
  <si>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</si>
  <si>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</si>
  <si>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</si>
  <si>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</si>
  <si>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</si>
  <si>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</si>
  <si>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</si>
  <si>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</si>
  <si>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</si>
  <si>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</si>
  <si>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</si>
  <si>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</si>
  <si>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</si>
  <si>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</si>
  <si>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</si>
  <si>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</si>
  <si>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</si>
  <si>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</si>
  <si>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</si>
  <si>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</si>
  <si>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</si>
  <si>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</si>
  <si>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</si>
  <si>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</si>
  <si>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</si>
  <si>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</si>
  <si>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</si>
  <si>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</si>
  <si>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</si>
  <si>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</si>
  <si>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</si>
  <si>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</si>
  <si>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</si>
  <si>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</si>
  <si>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</si>
  <si>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</si>
  <si>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</si>
  <si>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</si>
  <si>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</si>
  <si>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</si>
  <si>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</si>
  <si>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</si>
  <si>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</si>
  <si>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</si>
  <si>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</si>
  <si>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</si>
  <si>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</si>
  <si>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</si>
  <si>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</si>
  <si>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</si>
  <si>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</si>
  <si>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</si>
  <si>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</si>
  <si>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</si>
  <si>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</si>
  <si>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</si>
  <si>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</si>
  <si>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</si>
  <si>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</si>
  <si>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</si>
  <si>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</si>
  <si>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</si>
  <si>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</si>
  <si>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</si>
  <si>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</si>
  <si>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</si>
  <si>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</si>
  <si>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</si>
  <si>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</si>
  <si>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</si>
  <si>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</si>
  <si>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</si>
  <si>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</si>
  <si>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</si>
  <si>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</si>
  <si>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</si>
  <si>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</si>
  <si>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</si>
  <si>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</si>
  <si>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</si>
  <si>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</si>
  <si>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</si>
  <si>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</si>
  <si>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</si>
  <si>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</si>
  <si>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</si>
  <si>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</si>
  <si>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</si>
  <si>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</si>
  <si>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</si>
  <si>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</si>
  <si>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</si>
  <si>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</si>
  <si>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</si>
  <si>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</si>
  <si>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</si>
  <si>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</si>
  <si>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</si>
  <si>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</si>
  <si>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</si>
  <si>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</si>
  <si>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</si>
  <si>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</si>
  <si>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</si>
  <si>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</si>
  <si>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</si>
  <si>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</si>
  <si>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</si>
  <si>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</si>
  <si>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</si>
  <si>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</si>
  <si>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</si>
  <si>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</si>
  <si>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</si>
  <si>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</si>
  <si>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</si>
  <si>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</si>
  <si>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</si>
  <si>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</si>
  <si>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</si>
  <si>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</si>
  <si>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</si>
  <si>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</si>
  <si>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</si>
  <si>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</si>
  <si>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</si>
  <si>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</si>
  <si>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</si>
  <si>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</si>
  <si>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</si>
  <si>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</si>
  <si>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</si>
  <si>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</si>
  <si>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</si>
  <si>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</si>
  <si>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</si>
  <si>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</si>
  <si>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</si>
  <si>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</si>
  <si>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</si>
  <si>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</si>
  <si>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</si>
  <si>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</si>
  <si>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</si>
  <si>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</si>
  <si>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</si>
  <si>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</si>
  <si>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</si>
  <si>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</si>
  <si>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</si>
  <si>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</si>
  <si>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</si>
  <si>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</si>
  <si>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</si>
  <si>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</si>
  <si>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</si>
  <si>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</si>
  <si>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</si>
  <si>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</si>
  <si>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</si>
  <si>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</si>
  <si>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</si>
  <si>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</si>
  <si>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</si>
  <si>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</si>
  <si>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</si>
  <si>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</si>
  <si>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</si>
  <si>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</si>
  <si>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</si>
  <si>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</si>
  <si>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</si>
  <si>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</si>
  <si>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</si>
  <si>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</si>
  <si>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</si>
  <si>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</si>
  <si>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</si>
  <si>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</si>
  <si>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</si>
  <si>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</si>
  <si>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</si>
  <si>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</si>
  <si>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</si>
  <si>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</si>
  <si>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</si>
  <si>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</si>
  <si>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</si>
  <si>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</si>
  <si>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</si>
  <si>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</si>
  <si>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</si>
  <si>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</si>
  <si>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</si>
  <si>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</si>
  <si>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</si>
  <si>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</si>
  <si>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</si>
  <si>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</si>
  <si>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</si>
  <si>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</si>
  <si>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</si>
  <si>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</si>
  <si>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</si>
  <si>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</si>
  <si>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</si>
  <si>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</si>
  <si>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</si>
  <si>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</si>
  <si>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</si>
  <si>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</si>
  <si>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</si>
  <si>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</si>
  <si>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</si>
  <si>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</si>
  <si>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</si>
  <si>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</si>
  <si>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</si>
  <si>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</si>
  <si>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</si>
  <si>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</si>
  <si>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</si>
  <si>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</si>
  <si>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</si>
  <si>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</si>
  <si>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</si>
  <si>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</si>
  <si>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</si>
  <si>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</si>
  <si>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</si>
  <si>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</si>
  <si>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</si>
  <si>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</si>
  <si>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</si>
  <si>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</si>
  <si>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</si>
  <si>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</si>
  <si>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</si>
  <si>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</si>
  <si>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</si>
  <si>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</si>
  <si>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</si>
  <si>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</si>
  <si>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</si>
  <si>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</si>
  <si>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</si>
  <si>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</si>
  <si>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</si>
  <si>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</si>
  <si>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</si>
  <si>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</si>
  <si>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</si>
  <si>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</si>
  <si>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</si>
  <si>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</si>
  <si>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</si>
  <si>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</si>
  <si>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</si>
  <si>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</si>
  <si>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</si>
  <si>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</si>
  <si>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</si>
  <si>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</si>
  <si>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</si>
  <si>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</si>
  <si>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</si>
  <si>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</si>
  <si>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</si>
  <si>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</si>
  <si>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</si>
  <si>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</si>
  <si>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</si>
  <si>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</si>
  <si>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</si>
  <si>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</si>
  <si>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</si>
  <si>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</si>
  <si>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</si>
  <si>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</si>
  <si>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</si>
  <si>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</si>
  <si>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</si>
  <si>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</si>
  <si>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</si>
  <si>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</si>
  <si>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</si>
  <si>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</si>
  <si>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</si>
  <si>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</si>
  <si>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</si>
  <si>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</si>
  <si>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</si>
  <si>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</si>
  <si>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</si>
  <si>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</si>
  <si>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</si>
  <si>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</si>
  <si>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</si>
  <si>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</si>
  <si>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</si>
  <si>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</si>
  <si>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</si>
  <si>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</si>
  <si>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</si>
  <si>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</si>
  <si>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</si>
  <si>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</si>
  <si>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</si>
  <si>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</si>
  <si>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</si>
  <si>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</si>
  <si>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</si>
  <si>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</si>
  <si>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</si>
  <si>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</si>
  <si>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</si>
  <si>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</si>
  <si>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</si>
  <si>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</si>
  <si>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</si>
  <si>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</si>
  <si>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</si>
  <si>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</si>
  <si>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</si>
  <si>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</si>
  <si>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</si>
  <si>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</si>
  <si>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</si>
  <si>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</si>
  <si>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</si>
  <si>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</si>
  <si>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</si>
  <si>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</si>
  <si>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</si>
  <si>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</si>
  <si>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</si>
  <si>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</si>
  <si>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</si>
  <si>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</si>
  <si>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</si>
  <si>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</si>
  <si>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</si>
  <si>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</si>
  <si>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</si>
  <si>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</si>
  <si>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</si>
  <si>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</si>
  <si>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</si>
  <si>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</si>
  <si>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</si>
  <si>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</si>
  <si>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</si>
  <si>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</si>
  <si>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</si>
  <si>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</si>
  <si>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</si>
  <si>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</si>
  <si>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</si>
  <si>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</si>
  <si>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</si>
  <si>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</si>
  <si>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</si>
  <si>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</si>
  <si>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</si>
  <si>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</si>
  <si>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</si>
  <si>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</si>
  <si>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</si>
  <si>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</si>
  <si>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</si>
  <si>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</si>
  <si>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</si>
  <si>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</si>
  <si>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</si>
  <si>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</si>
  <si>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</si>
  <si>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</si>
  <si>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</si>
  <si>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</si>
  <si>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</si>
  <si>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</si>
  <si>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</si>
  <si>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</si>
  <si>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</si>
  <si>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</si>
  <si>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</si>
  <si>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</si>
  <si>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</si>
  <si>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</si>
  <si>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</si>
  <si>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</si>
  <si>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</si>
  <si>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</si>
  <si>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</si>
  <si>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</si>
  <si>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</si>
  <si>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</si>
  <si>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</si>
  <si>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</si>
  <si>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</si>
  <si>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</si>
  <si>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</si>
  <si>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</si>
  <si>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</si>
  <si>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</si>
  <si>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</si>
  <si>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</si>
  <si>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</si>
  <si>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</si>
  <si>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</si>
  <si>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</si>
  <si>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</si>
  <si>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</si>
  <si>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</si>
  <si>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</si>
  <si>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</si>
  <si>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</si>
  <si>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</si>
  <si>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</si>
  <si>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</si>
  <si>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</si>
  <si>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</si>
  <si>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</si>
  <si>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</si>
  <si>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</si>
  <si>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</si>
  <si>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</si>
  <si>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</si>
  <si>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</si>
  <si>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</si>
  <si>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</si>
  <si>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</si>
  <si>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</si>
  <si>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</si>
  <si>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</si>
  <si>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</si>
  <si>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</si>
  <si>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</si>
  <si>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</si>
  <si>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</si>
  <si>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</si>
  <si>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</si>
  <si>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</si>
  <si>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</si>
  <si>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</si>
  <si>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</si>
  <si>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</si>
  <si>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</si>
  <si>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</si>
  <si>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</si>
  <si>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</si>
  <si>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</si>
  <si>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</si>
  <si>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</si>
  <si>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</si>
  <si>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</si>
  <si>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</si>
  <si>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</si>
  <si>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</si>
  <si>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</si>
  <si>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</si>
  <si>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</si>
  <si>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</si>
  <si>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</si>
  <si>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</si>
  <si>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</si>
  <si>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</si>
  <si>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</si>
  <si>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</si>
  <si>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</si>
  <si>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</si>
  <si>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</si>
  <si>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</si>
  <si>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</si>
  <si>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</si>
  <si>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</si>
  <si>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</si>
  <si>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</si>
  <si>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</si>
  <si>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</si>
  <si>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</si>
  <si>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</si>
  <si>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</si>
  <si>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</si>
  <si>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</si>
  <si>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</si>
  <si>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</si>
  <si>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</si>
  <si>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</si>
  <si>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</si>
  <si>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</si>
  <si>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</si>
  <si>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</si>
  <si>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</si>
  <si>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</si>
  <si>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</si>
  <si>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</si>
  <si>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</si>
  <si>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</si>
  <si>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</si>
  <si>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</si>
  <si>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</si>
  <si>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</si>
  <si>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</si>
  <si>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</si>
  <si>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</si>
  <si>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</si>
  <si>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</si>
  <si>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</si>
  <si>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</si>
  <si>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</si>
  <si>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</si>
  <si>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</si>
  <si>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</si>
  <si>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</si>
  <si>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</si>
  <si>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</si>
  <si>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</si>
  <si>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</si>
  <si>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</si>
  <si>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</si>
  <si>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</si>
  <si>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</si>
  <si>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</si>
  <si>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</si>
  <si>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</si>
  <si>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</si>
  <si>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</si>
  <si>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</si>
  <si>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</si>
  <si>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</si>
  <si>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</si>
  <si>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</si>
  <si>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</si>
  <si>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</si>
  <si>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</si>
  <si>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</si>
  <si>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</si>
  <si>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</si>
  <si>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</si>
  <si>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</si>
  <si>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</si>
  <si>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</si>
  <si>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</si>
  <si>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</si>
  <si>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</si>
  <si>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</si>
  <si>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</si>
  <si>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</si>
  <si>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</si>
  <si>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</si>
  <si>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</si>
  <si>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</si>
  <si>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</si>
  <si>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</si>
  <si>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</si>
  <si>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</si>
  <si>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</si>
  <si>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</si>
  <si>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</si>
  <si>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</si>
  <si>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</si>
  <si>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</si>
  <si>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</si>
  <si>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</si>
  <si>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</si>
  <si>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</si>
  <si>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</si>
  <si>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</si>
  <si>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</si>
  <si>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</si>
  <si>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</si>
  <si>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</si>
  <si>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</si>
  <si>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</si>
  <si>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</si>
  <si>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</si>
  <si>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</si>
  <si>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</si>
  <si>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</si>
  <si>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</si>
  <si>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</si>
  <si>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</si>
  <si>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</si>
  <si>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</si>
  <si>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</si>
  <si>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</si>
  <si>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</si>
  <si>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</si>
  <si>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</si>
  <si>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</si>
  <si>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</si>
  <si>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</si>
  <si>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</si>
  <si>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</si>
  <si>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</si>
  <si>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</si>
  <si>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</si>
  <si>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</si>
  <si>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</si>
  <si>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</si>
  <si>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</si>
  <si>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</si>
  <si>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</si>
  <si>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</si>
  <si>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</si>
  <si>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</si>
  <si>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</si>
  <si>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</si>
  <si>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</si>
  <si>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</si>
  <si>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</si>
  <si>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</si>
  <si>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</si>
  <si>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</si>
  <si>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</si>
  <si>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</si>
  <si>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</si>
  <si>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</si>
  <si>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</si>
  <si>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</si>
  <si>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</si>
  <si>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</si>
  <si>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</si>
  <si>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</si>
  <si>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</si>
  <si>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</si>
  <si>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</si>
  <si>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</si>
  <si>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</si>
  <si>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</si>
  <si>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</si>
  <si>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</si>
  <si>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</si>
  <si>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</si>
  <si>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</si>
  <si>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</si>
  <si>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</si>
  <si>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</si>
  <si>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</si>
  <si>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</si>
  <si>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</si>
  <si>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</si>
  <si>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</si>
  <si>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</si>
  <si>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</si>
  <si>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</si>
  <si>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</si>
  <si>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</si>
  <si>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</si>
  <si>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</si>
  <si>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</si>
  <si>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</si>
  <si>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</si>
  <si>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</si>
  <si>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</si>
  <si>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</si>
  <si>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</si>
  <si>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</si>
  <si>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</si>
  <si>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</si>
  <si>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</si>
  <si>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</si>
  <si>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</si>
  <si>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</si>
  <si>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</si>
  <si>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</si>
  <si>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</si>
  <si>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</si>
  <si>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</si>
  <si>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</si>
  <si>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</si>
  <si>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</si>
  <si>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</si>
  <si>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</si>
  <si>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</si>
  <si>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</si>
  <si>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</si>
  <si>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</si>
  <si>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</si>
  <si>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</si>
  <si>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</si>
  <si>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</si>
  <si>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</si>
  <si>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</si>
  <si>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</si>
  <si>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</si>
  <si>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</si>
  <si>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</si>
  <si>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</si>
  <si>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</si>
  <si>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</si>
  <si>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</si>
  <si>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</si>
  <si>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</si>
  <si>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</si>
  <si>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</si>
  <si>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</si>
  <si>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</si>
  <si>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</si>
  <si>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</si>
  <si>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</si>
  <si>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</si>
  <si>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</si>
  <si>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</si>
  <si>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</si>
  <si>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</si>
  <si>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</si>
  <si>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</si>
  <si>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</si>
  <si>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</si>
  <si>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</si>
  <si>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</si>
  <si>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</si>
  <si>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</si>
  <si>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</si>
  <si>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</si>
  <si>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</si>
  <si>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</si>
  <si>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</si>
  <si>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</si>
  <si>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</si>
  <si>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</si>
  <si>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</si>
  <si>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</si>
  <si>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</si>
  <si>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</si>
  <si>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</si>
  <si>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</si>
  <si>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</si>
  <si>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</si>
  <si>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</si>
  <si>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</si>
  <si>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</si>
  <si>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</si>
  <si>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</si>
  <si>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</si>
  <si>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</si>
  <si>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</si>
  <si>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</si>
  <si>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</si>
  <si>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</si>
  <si>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</si>
  <si>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</si>
  <si>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</si>
  <si>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</si>
  <si>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</si>
  <si>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</si>
  <si>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</si>
  <si>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</si>
  <si>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</si>
  <si>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</si>
  <si>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</si>
  <si>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</si>
  <si>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</si>
  <si>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</si>
  <si>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</si>
  <si>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</si>
  <si>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</si>
  <si>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</si>
  <si>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</si>
  <si>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</si>
  <si>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</si>
  <si>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</si>
  <si>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</si>
  <si>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</si>
  <si>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</si>
  <si>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</si>
  <si>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</si>
  <si>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</si>
  <si>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</si>
  <si>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</si>
  <si>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</si>
  <si>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</si>
  <si>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</si>
  <si>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</si>
  <si>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</si>
  <si>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</si>
  <si>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</si>
  <si>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</si>
  <si>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</si>
  <si>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</si>
  <si>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</si>
  <si>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</si>
  <si>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</si>
  <si>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</si>
  <si>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</si>
  <si>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</si>
  <si>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</si>
  <si>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</si>
  <si>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</si>
  <si>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</si>
  <si>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</si>
  <si>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</si>
  <si>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</si>
  <si>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</si>
  <si>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</si>
  <si>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</si>
  <si>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</si>
  <si>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</si>
  <si>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</si>
  <si>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</si>
  <si>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</si>
  <si>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</si>
  <si>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</si>
  <si>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</si>
  <si>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</si>
  <si>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</si>
  <si>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</si>
  <si>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</si>
  <si>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</si>
  <si>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</si>
  <si>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</si>
  <si>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</si>
  <si>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</si>
  <si>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</si>
  <si>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</si>
  <si>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</si>
  <si>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</si>
  <si>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</si>
  <si>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</si>
  <si>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</si>
  <si>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</si>
  <si>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</si>
  <si>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</si>
  <si>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</si>
  <si>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</si>
  <si>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</si>
  <si>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</si>
  <si>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</si>
  <si>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</si>
  <si>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</si>
  <si>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</si>
  <si>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</si>
  <si>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</si>
  <si>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</si>
  <si>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</si>
  <si>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</si>
  <si>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</si>
  <si>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</si>
  <si>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</si>
  <si>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</si>
  <si>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</si>
  <si>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</si>
  <si>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</si>
  <si>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</si>
  <si>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</si>
  <si>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</si>
  <si>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</si>
  <si>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</si>
  <si>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</si>
  <si>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</si>
  <si>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</si>
  <si>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</si>
  <si>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</si>
  <si>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</si>
  <si>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</si>
  <si>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</si>
  <si>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</si>
  <si>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</si>
  <si>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</si>
  <si>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</si>
  <si>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</si>
  <si>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</si>
  <si>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</si>
  <si>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</si>
  <si>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</si>
  <si>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</si>
  <si>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</si>
  <si>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</si>
  <si>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</si>
  <si>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</si>
  <si>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</si>
  <si>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</si>
  <si>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</si>
  <si>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</si>
  <si>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</si>
  <si>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</si>
  <si>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</si>
  <si>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</si>
  <si>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</si>
  <si>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</si>
  <si>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</si>
  <si>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</si>
  <si>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</si>
  <si>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</si>
  <si>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</si>
  <si>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</si>
  <si>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</si>
  <si>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</si>
  <si>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</si>
  <si>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</si>
  <si>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</si>
  <si>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</si>
  <si>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</si>
  <si>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</si>
  <si>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</si>
  <si>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</si>
  <si>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</si>
  <si>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</si>
  <si>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</si>
  <si>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</si>
  <si>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</si>
  <si>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</si>
  <si>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</si>
  <si>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</si>
  <si>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</si>
  <si>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</si>
  <si>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</si>
  <si>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</si>
  <si>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</si>
  <si>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</si>
  <si>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</si>
  <si>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</si>
  <si>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</si>
  <si>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</si>
  <si>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</si>
  <si>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</si>
  <si>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</si>
  <si>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</si>
  <si>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</si>
  <si>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</si>
  <si>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</si>
  <si>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</si>
  <si>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</si>
  <si>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</si>
  <si>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</si>
  <si>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</si>
  <si>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</si>
  <si>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</si>
  <si>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</si>
  <si>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</si>
  <si>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</si>
  <si>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</si>
  <si>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</si>
  <si>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</si>
  <si>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</si>
  <si>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</si>
  <si>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</si>
  <si>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</si>
  <si>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</si>
  <si>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</si>
  <si>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</si>
  <si>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</si>
  <si>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</si>
  <si>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</si>
  <si>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</si>
  <si>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</si>
  <si>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</si>
  <si>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</si>
  <si>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</si>
  <si>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</si>
  <si>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</si>
  <si>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</si>
  <si>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</si>
  <si>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</si>
  <si>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</si>
  <si>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</si>
  <si>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</si>
  <si>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</si>
  <si>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</si>
  <si>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</si>
  <si>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</si>
  <si>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</si>
  <si>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</si>
  <si>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</si>
  <si>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</si>
  <si>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</si>
  <si>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</si>
  <si>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</si>
  <si>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</si>
  <si>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</si>
  <si>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</si>
  <si>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</si>
  <si>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</si>
  <si>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</si>
  <si>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</si>
  <si>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</si>
  <si>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</si>
  <si>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</si>
  <si>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</si>
  <si>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</si>
  <si>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</si>
  <si>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</si>
  <si>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</si>
  <si>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</si>
  <si>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</si>
  <si>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</si>
  <si>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</si>
  <si>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</si>
  <si>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</si>
  <si>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</si>
  <si>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</si>
  <si>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</si>
  <si>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</si>
  <si>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</si>
  <si>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</si>
  <si>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</si>
  <si>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</si>
  <si>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</si>
  <si>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</si>
  <si>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</si>
  <si>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</si>
  <si>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</si>
  <si>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</si>
  <si>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</si>
  <si>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</si>
  <si>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</si>
  <si>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</si>
  <si>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</si>
  <si>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</si>
  <si>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</si>
  <si>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</si>
  <si>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</si>
  <si>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</si>
  <si>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</si>
  <si>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</si>
  <si>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</si>
  <si>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</si>
  <si>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</si>
  <si>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</si>
  <si>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</si>
  <si>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</si>
  <si>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</si>
  <si>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</si>
  <si>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</si>
  <si>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</si>
  <si>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</si>
  <si>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</si>
  <si>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</si>
  <si>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</si>
  <si>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</si>
  <si>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</si>
  <si>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</si>
  <si>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</si>
  <si>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</si>
  <si>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</si>
  <si>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</si>
  <si>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</si>
  <si>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</si>
  <si>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</si>
  <si>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</si>
  <si>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</si>
  <si>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</si>
  <si>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</si>
  <si>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</si>
  <si>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</si>
  <si>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</si>
  <si>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</si>
  <si>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</si>
  <si>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</si>
  <si>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</si>
  <si>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</si>
  <si>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</si>
  <si>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</si>
  <si>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</si>
  <si>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</si>
  <si>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</si>
  <si>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</si>
  <si>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</si>
  <si>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</si>
  <si>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</si>
  <si>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</si>
  <si>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</si>
  <si>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</si>
  <si>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</si>
  <si>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</si>
  <si>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</si>
  <si>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</si>
  <si>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</si>
  <si>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</si>
  <si>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</si>
  <si>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</si>
  <si>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</si>
  <si>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</si>
  <si>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</si>
  <si>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</si>
  <si>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</si>
  <si>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</si>
  <si>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</si>
  <si>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</si>
  <si>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</si>
  <si>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</si>
  <si>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</si>
  <si>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</si>
  <si>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</si>
  <si>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</si>
  <si>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</si>
  <si>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</si>
  <si>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</si>
  <si>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</si>
  <si>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</si>
  <si>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</si>
  <si>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</si>
  <si>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</si>
  <si>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</si>
  <si>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</si>
  <si>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</si>
  <si>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</si>
  <si>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</si>
  <si>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</si>
  <si>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</si>
  <si>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</si>
  <si>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</si>
  <si>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</si>
  <si>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</si>
  <si>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</si>
  <si>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</si>
  <si>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</si>
  <si>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</si>
  <si>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</si>
  <si>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</si>
  <si>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</si>
  <si>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</si>
  <si>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</si>
  <si>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</si>
  <si>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</si>
  <si>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</si>
  <si>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</si>
  <si>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</si>
  <si>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</si>
  <si>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</si>
  <si>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</si>
  <si>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</si>
  <si>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</si>
  <si>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</si>
  <si>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</si>
  <si>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</si>
  <si>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</si>
  <si>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</si>
  <si>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</si>
  <si>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</si>
  <si>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</si>
  <si>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</si>
  <si>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</si>
  <si>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</si>
  <si>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</si>
  <si>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</si>
  <si>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</si>
  <si>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</si>
  <si>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</si>
  <si>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</si>
  <si>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</si>
  <si>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</si>
  <si>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</si>
  <si>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</si>
  <si>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</si>
  <si>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</si>
  <si>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</si>
  <si>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</si>
  <si>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</si>
  <si>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</si>
  <si>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</si>
  <si>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</si>
  <si>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</si>
  <si>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</si>
  <si>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</si>
  <si>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</si>
  <si>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</si>
  <si>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</si>
  <si>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</si>
  <si>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</si>
  <si>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</si>
  <si>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</si>
  <si>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</si>
  <si>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</si>
  <si>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</si>
  <si>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</si>
  <si>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</si>
  <si>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</si>
  <si>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</si>
  <si>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</si>
  <si>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</si>
  <si>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</si>
  <si>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</si>
  <si>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</si>
  <si>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</si>
  <si>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</si>
  <si>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</si>
  <si>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</si>
  <si>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</si>
  <si>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</si>
  <si>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</si>
  <si>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</si>
  <si>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</si>
  <si>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</si>
  <si>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</si>
  <si>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</si>
  <si>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</si>
  <si>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</si>
  <si>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</si>
  <si>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</si>
  <si>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</si>
  <si>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</si>
  <si>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</si>
  <si>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</si>
  <si>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</si>
  <si>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</si>
  <si>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</si>
  <si>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</si>
  <si>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</si>
  <si>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</si>
  <si>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</si>
  <si>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</si>
  <si>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</si>
  <si>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</si>
  <si>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</si>
  <si>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</si>
  <si>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</si>
  <si>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</si>
  <si>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</si>
  <si>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</si>
  <si>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</si>
  <si>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</si>
  <si>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</si>
  <si>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</si>
  <si>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</si>
  <si>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</si>
  <si>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</si>
  <si>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</si>
  <si>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</si>
  <si>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</si>
  <si>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</si>
  <si>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</si>
  <si>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</si>
  <si>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</si>
  <si>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</si>
  <si>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</si>
  <si>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</si>
  <si>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</si>
  <si>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</si>
  <si>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</si>
  <si>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</si>
  <si>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</si>
  <si>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</si>
  <si>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</si>
  <si>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</si>
  <si>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</si>
  <si>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</si>
  <si>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</si>
  <si>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</si>
  <si>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</si>
  <si>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</si>
  <si>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</si>
  <si>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</si>
  <si>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</si>
  <si>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</si>
  <si>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</si>
  <si>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</si>
  <si>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</si>
  <si>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</si>
  <si>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</si>
  <si>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</si>
  <si>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</si>
  <si>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</si>
  <si>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</si>
  <si>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</si>
  <si>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</si>
  <si>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</si>
  <si>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</si>
  <si>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</si>
  <si>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</si>
  <si>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</si>
  <si>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</si>
  <si>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</si>
  <si>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</si>
  <si>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</si>
  <si>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</si>
  <si>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</si>
  <si>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</si>
  <si>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</si>
  <si>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</si>
  <si>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</si>
  <si>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</si>
  <si>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</si>
  <si>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</si>
  <si>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</si>
  <si>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</si>
  <si>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</si>
  <si>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</si>
  <si>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</si>
  <si>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</si>
  <si>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</si>
  <si>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</si>
  <si>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</si>
  <si>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</si>
  <si>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</si>
  <si>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</si>
  <si>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</si>
  <si>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</si>
  <si>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</si>
  <si>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</si>
  <si>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</si>
  <si>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</si>
  <si>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</si>
  <si>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</si>
  <si>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</si>
  <si>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</si>
  <si>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</si>
  <si>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</si>
  <si>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</si>
  <si>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</si>
  <si>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</si>
  <si>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</si>
  <si>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</si>
  <si>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</si>
  <si>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</si>
  <si>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</si>
  <si>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</si>
  <si>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</si>
  <si>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</si>
  <si>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</si>
  <si>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</si>
  <si>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</si>
  <si>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</si>
  <si>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</si>
  <si>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</si>
  <si>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</si>
  <si>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</si>
  <si>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</si>
  <si>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</si>
  <si>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</si>
  <si>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</si>
  <si>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</si>
  <si>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</si>
  <si>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</si>
  <si>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</si>
  <si>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</si>
  <si>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</si>
  <si>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</si>
  <si>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</si>
  <si>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</si>
  <si>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</si>
  <si>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</si>
  <si>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</si>
  <si>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</si>
  <si>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</si>
  <si>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</si>
  <si>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</si>
  <si>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</si>
  <si>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</si>
  <si>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</si>
  <si>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</si>
  <si>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</si>
  <si>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</si>
  <si>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</si>
  <si>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</si>
  <si>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</si>
  <si>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</si>
  <si>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</si>
  <si>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</si>
  <si>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</si>
  <si>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</si>
  <si>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</si>
  <si>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</si>
  <si>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</si>
  <si>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</si>
  <si>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</si>
  <si>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</si>
  <si>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</si>
  <si>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</si>
  <si>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</si>
  <si>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</si>
  <si>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</si>
  <si>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</si>
  <si>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</si>
  <si>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</si>
  <si>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</si>
  <si>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</si>
  <si>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</si>
  <si>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</si>
  <si>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</si>
  <si>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</si>
  <si>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</si>
  <si>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</si>
  <si>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</si>
  <si>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</si>
  <si>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</si>
  <si>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</si>
  <si>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</si>
  <si>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</si>
  <si>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</si>
  <si>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</si>
  <si>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</si>
  <si>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</si>
  <si>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</si>
  <si>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</si>
  <si>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</si>
  <si>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</si>
  <si>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</si>
  <si>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</si>
  <si>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</si>
  <si>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</si>
  <si>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</si>
  <si>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</si>
  <si>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</si>
  <si>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</si>
  <si>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</si>
  <si>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</si>
  <si>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</si>
  <si>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</si>
  <si>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</si>
  <si>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</si>
  <si>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</si>
  <si>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</si>
  <si>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</si>
  <si>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</si>
  <si>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</si>
  <si>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</si>
  <si>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</si>
  <si>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</si>
  <si>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</si>
  <si>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</si>
  <si>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</si>
  <si>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</si>
  <si>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</si>
  <si>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</si>
  <si>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</si>
  <si>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</si>
  <si>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</si>
  <si>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</si>
  <si>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</si>
  <si>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</si>
  <si>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</si>
  <si>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</si>
  <si>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</si>
  <si>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</si>
  <si>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</si>
  <si>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</si>
  <si>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</si>
  <si>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</si>
  <si>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</si>
  <si>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</si>
  <si>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</si>
  <si>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</si>
  <si>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</si>
  <si>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</si>
  <si>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</si>
  <si>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</si>
  <si>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</si>
  <si>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</si>
  <si>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</si>
  <si>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</si>
  <si>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</si>
  <si>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</si>
  <si>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</si>
  <si>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</si>
  <si>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</si>
  <si>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</si>
  <si>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</si>
  <si>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</si>
  <si>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</si>
  <si>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</si>
  <si>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</si>
  <si>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</si>
  <si>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</si>
  <si>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</si>
  <si>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</si>
  <si>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</si>
  <si>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</si>
  <si>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</si>
  <si>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</si>
  <si>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</si>
  <si>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</si>
  <si>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</si>
  <si>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</si>
  <si>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</si>
  <si>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</si>
  <si>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</si>
  <si>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</si>
  <si>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</si>
  <si>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</si>
  <si>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</si>
  <si>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</si>
  <si>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</si>
  <si>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</si>
  <si>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</si>
  <si>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</si>
  <si>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</si>
  <si>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</si>
  <si>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</si>
  <si>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</si>
  <si>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</si>
  <si>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</si>
  <si>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</si>
  <si>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</si>
  <si>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</si>
  <si>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</si>
  <si>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</si>
  <si>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</si>
  <si>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</si>
  <si>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</si>
  <si>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</si>
  <si>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</si>
  <si>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</si>
  <si>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</si>
  <si>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</si>
  <si>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</si>
  <si>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</si>
  <si>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</si>
  <si>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</si>
  <si>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</si>
  <si>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</si>
  <si>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</si>
  <si>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</si>
  <si>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</si>
  <si>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</si>
  <si>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</si>
  <si>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</si>
  <si>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</si>
  <si>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</si>
  <si>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</si>
  <si>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</si>
  <si>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</si>
  <si>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</si>
  <si>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</si>
  <si>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</si>
  <si>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</si>
  <si>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</si>
  <si>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</si>
  <si>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</si>
  <si>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</si>
  <si>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</si>
  <si>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</si>
  <si>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</si>
  <si>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</si>
  <si>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</si>
  <si>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</si>
  <si>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</si>
  <si>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</si>
  <si>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</si>
  <si>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</si>
  <si>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</si>
  <si>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</si>
  <si>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</si>
  <si>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</si>
  <si>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</si>
  <si>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</si>
  <si>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</si>
  <si>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</si>
  <si>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</si>
  <si>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</si>
  <si>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</si>
  <si>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</si>
  <si>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</si>
  <si>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</si>
  <si>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</si>
  <si>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</si>
  <si>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</si>
  <si>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</si>
  <si>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</si>
  <si>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</si>
  <si>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</si>
  <si>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</si>
  <si>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</si>
  <si>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</si>
  <si>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</si>
  <si>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</si>
  <si>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</si>
  <si>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</si>
  <si>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</si>
  <si>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</si>
  <si>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</si>
  <si>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</si>
  <si>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</si>
  <si>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</si>
  <si>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</si>
  <si>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</si>
  <si>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</si>
  <si>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</si>
  <si>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</si>
  <si>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</si>
  <si>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</si>
  <si>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</si>
  <si>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</si>
  <si>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</si>
  <si>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</si>
  <si>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</si>
  <si>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</si>
  <si>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</si>
  <si>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</si>
  <si>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</si>
  <si>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</si>
  <si>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</si>
  <si>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</si>
  <si>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</si>
  <si>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</si>
  <si>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</si>
  <si>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</si>
  <si>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</si>
  <si>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</si>
  <si>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</si>
  <si>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</si>
  <si>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</si>
  <si>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</si>
  <si>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</si>
  <si>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</si>
  <si>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</si>
  <si>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</si>
  <si>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</si>
  <si>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</si>
  <si>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</si>
  <si>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</si>
  <si>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</si>
  <si>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</si>
  <si>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</si>
  <si>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</si>
  <si>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</si>
  <si>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</si>
  <si>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</si>
  <si>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</si>
  <si>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</si>
  <si>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</si>
  <si>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</si>
  <si>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</si>
  <si>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</si>
  <si>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</si>
  <si>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</si>
  <si>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</si>
  <si>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</si>
  <si>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</si>
  <si>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</si>
  <si>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</si>
  <si>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</si>
  <si>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</si>
  <si>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</si>
  <si>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</si>
  <si>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</si>
  <si>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</si>
  <si>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</si>
  <si>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</si>
  <si>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</si>
  <si>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</si>
  <si>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</si>
  <si>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</si>
  <si>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</si>
  <si>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</si>
  <si>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</si>
  <si>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</si>
  <si>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</si>
  <si>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</si>
  <si>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</si>
  <si>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</si>
  <si>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</si>
  <si>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</si>
  <si>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</si>
  <si>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</si>
  <si>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</si>
  <si>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</si>
  <si>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</si>
  <si>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</si>
  <si>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</si>
  <si>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</si>
  <si>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</si>
  <si>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</si>
  <si>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</si>
  <si>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</si>
  <si>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</si>
  <si>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</si>
  <si>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</si>
  <si>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</si>
  <si>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</si>
  <si>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</si>
  <si>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</si>
  <si>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</si>
  <si>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</si>
  <si>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</si>
  <si>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</si>
  <si>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</si>
  <si>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</si>
  <si>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</si>
  <si>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</si>
  <si>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</si>
  <si>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</si>
  <si>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</si>
  <si>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</si>
  <si>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</si>
  <si>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</si>
  <si>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</si>
  <si>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</si>
  <si>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</si>
  <si>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</si>
  <si>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</si>
  <si>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</si>
  <si>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</si>
  <si>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</si>
  <si>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</si>
  <si>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</si>
  <si>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</si>
  <si>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</si>
  <si>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</si>
  <si>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</si>
  <si>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</si>
  <si>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</si>
  <si>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</si>
  <si>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</si>
  <si>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</si>
  <si>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</si>
  <si>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</si>
  <si>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</si>
  <si>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</si>
  <si>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</si>
  <si>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</si>
  <si>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</si>
  <si>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</si>
  <si>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</si>
  <si>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</si>
  <si>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</si>
  <si>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</si>
  <si>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</si>
  <si>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</si>
  <si>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</si>
  <si>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</si>
  <si>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</si>
  <si>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</si>
  <si>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</si>
  <si>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</si>
  <si>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</si>
  <si>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</si>
  <si>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</si>
  <si>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</si>
  <si>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</si>
  <si>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</si>
  <si>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</si>
  <si>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</si>
  <si>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</si>
  <si>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</si>
  <si>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</si>
  <si>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</si>
  <si>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</si>
  <si>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</si>
  <si>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</si>
  <si>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</si>
  <si>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</si>
  <si>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</si>
  <si>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</si>
  <si>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</si>
  <si>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</si>
  <si>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</si>
  <si>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</si>
  <si>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</si>
  <si>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</si>
  <si>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</si>
  <si>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</si>
  <si>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</si>
  <si>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</si>
  <si>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</si>
  <si>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</si>
  <si>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</si>
  <si>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</si>
  <si>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</si>
  <si>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</si>
  <si>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</si>
  <si>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</si>
  <si>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</si>
  <si>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</si>
  <si>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</si>
  <si>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</si>
  <si>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</si>
  <si>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</si>
  <si>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</si>
  <si>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</si>
  <si>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</si>
  <si>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</si>
  <si>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</si>
  <si>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</si>
  <si>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</si>
  <si>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</si>
  <si>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</si>
  <si>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</si>
  <si>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</si>
  <si>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</si>
  <si>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</si>
  <si>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</si>
  <si>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</si>
  <si>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</si>
  <si>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</si>
  <si>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</si>
  <si>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</si>
  <si>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</si>
  <si>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</si>
  <si>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</si>
  <si>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</si>
  <si>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</si>
  <si>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</si>
  <si>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</si>
  <si>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</si>
  <si>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</si>
  <si>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</si>
  <si>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</si>
  <si>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</si>
  <si>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</si>
  <si>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</si>
  <si>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</si>
  <si>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</si>
  <si>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</si>
  <si>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</si>
  <si>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</si>
  <si>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</si>
  <si>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</si>
  <si>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</si>
  <si>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</si>
  <si>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</si>
  <si>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</si>
  <si>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</si>
  <si>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</si>
  <si>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</si>
  <si>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</si>
  <si>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</si>
  <si>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</si>
  <si>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</si>
  <si>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</si>
  <si>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</si>
  <si>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</si>
  <si>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</si>
  <si>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</si>
  <si>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</si>
  <si>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</si>
  <si>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</si>
  <si>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</si>
  <si>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</si>
  <si>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</si>
  <si>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</si>
  <si>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</si>
  <si>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</si>
  <si>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</si>
  <si>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</si>
  <si>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</si>
  <si>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</si>
  <si>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</si>
  <si>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</si>
  <si>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</si>
  <si>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</si>
  <si>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</si>
  <si>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</si>
  <si>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</si>
  <si>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</si>
  <si>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</si>
  <si>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</si>
  <si>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</si>
  <si>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</si>
  <si>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</si>
  <si>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</si>
  <si>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</si>
  <si>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</si>
  <si>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</si>
  <si>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</si>
  <si>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</si>
  <si>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</si>
  <si>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</si>
  <si>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</si>
  <si>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</si>
  <si>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</si>
  <si>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</si>
  <si>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</si>
  <si>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</si>
  <si>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</si>
  <si>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</si>
  <si>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</si>
  <si>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</si>
  <si>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</si>
  <si>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</si>
  <si>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</si>
  <si>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</si>
  <si>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</si>
  <si>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</si>
  <si>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</si>
  <si>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</si>
  <si>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</si>
  <si>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</si>
  <si>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</si>
  <si>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</si>
  <si>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</si>
  <si>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</si>
  <si>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</si>
  <si>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</si>
  <si>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</si>
  <si>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</si>
  <si>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</si>
  <si>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</si>
  <si>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</si>
  <si>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</si>
  <si>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</si>
  <si>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</si>
  <si>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</si>
  <si>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</si>
  <si>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</si>
  <si>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</si>
  <si>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</si>
  <si>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</si>
  <si>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</si>
  <si>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</si>
  <si>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</si>
  <si>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</si>
  <si>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</si>
  <si>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</si>
  <si>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</si>
  <si>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</si>
  <si>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</si>
  <si>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</si>
  <si>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</si>
  <si>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</si>
  <si>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</si>
  <si>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</si>
  <si>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</si>
  <si>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</si>
  <si>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</si>
  <si>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</si>
  <si>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</si>
  <si>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</si>
  <si>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</si>
  <si>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</si>
  <si>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</si>
  <si>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</si>
  <si>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</si>
  <si>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</si>
  <si>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</si>
  <si>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</si>
  <si>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</si>
  <si>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</si>
  <si>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</si>
  <si>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</si>
  <si>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</si>
  <si>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</si>
  <si>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</si>
  <si>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</si>
  <si>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</si>
  <si>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</si>
  <si>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</si>
  <si>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</si>
  <si>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</si>
  <si>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</si>
  <si>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</si>
  <si>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</si>
  <si>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</si>
  <si>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</si>
  <si>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</si>
  <si>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</si>
  <si>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</si>
  <si>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</si>
  <si>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</si>
  <si>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</si>
  <si>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</si>
  <si>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</si>
  <si>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</si>
  <si>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</si>
  <si>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</si>
  <si>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</si>
  <si>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</si>
  <si>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</si>
  <si>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</si>
  <si>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</si>
  <si>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</si>
  <si>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</si>
  <si>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</si>
  <si>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</si>
  <si>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</si>
  <si>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</si>
  <si>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</si>
  <si>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</si>
  <si>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</si>
  <si>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</si>
  <si>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</si>
  <si>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</si>
  <si>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</si>
  <si>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</si>
  <si>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</si>
  <si>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</si>
  <si>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</si>
  <si>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</si>
  <si>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</si>
  <si>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</si>
  <si>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</si>
  <si>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</si>
  <si>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</si>
  <si>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</si>
  <si>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</si>
  <si>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</si>
  <si>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</si>
  <si>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</si>
  <si>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</si>
  <si>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</si>
  <si>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</si>
  <si>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</si>
  <si>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</si>
  <si>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</si>
  <si>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</si>
  <si>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</si>
  <si>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</si>
  <si>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</si>
  <si>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</si>
  <si>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</si>
  <si>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</si>
  <si>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</si>
  <si>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</si>
  <si>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</si>
  <si>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</si>
  <si>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</si>
  <si>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</si>
  <si>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</si>
  <si>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</si>
  <si>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</si>
  <si>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</si>
  <si>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</si>
  <si>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</si>
  <si>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</si>
  <si>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</si>
  <si>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</si>
  <si>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</si>
  <si>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</si>
  <si>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</si>
  <si>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</si>
  <si>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</si>
  <si>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</si>
  <si>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</si>
  <si>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</si>
  <si>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</si>
  <si>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</si>
  <si>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</si>
  <si>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</si>
  <si>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</si>
  <si>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</si>
  <si>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</si>
  <si>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</si>
  <si>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</si>
  <si>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</si>
  <si>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</si>
  <si>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</si>
  <si>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</si>
  <si>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</si>
  <si>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</si>
  <si>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</si>
  <si>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</si>
  <si>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</si>
  <si>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</si>
  <si>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</si>
  <si>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</si>
  <si>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</si>
  <si>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</si>
  <si>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</si>
  <si>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</si>
  <si>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</si>
  <si>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</si>
  <si>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</si>
  <si>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</si>
  <si>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</si>
  <si>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</si>
  <si>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</si>
  <si>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</si>
  <si>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</si>
  <si>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</si>
  <si>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</si>
  <si>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</si>
  <si>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</si>
  <si>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</si>
  <si>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</si>
  <si>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</si>
  <si>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</si>
  <si>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</si>
  <si>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</si>
  <si>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</si>
  <si>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</si>
  <si>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</si>
  <si>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</si>
  <si>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</si>
  <si>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</si>
  <si>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</si>
  <si>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</si>
  <si>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</si>
  <si>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</si>
  <si>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</si>
  <si>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</si>
  <si>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</si>
  <si>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</si>
  <si>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</si>
  <si>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</si>
  <si>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</si>
  <si>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</si>
  <si>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</si>
  <si>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</si>
  <si>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</si>
  <si>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</si>
  <si>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</si>
  <si>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</si>
  <si>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</si>
  <si>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</si>
  <si>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</si>
  <si>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</si>
  <si>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</si>
  <si>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</si>
  <si>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</si>
  <si>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</si>
  <si>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</si>
  <si>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</si>
  <si>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</si>
  <si>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</si>
  <si>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</si>
  <si>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</si>
  <si>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</si>
  <si>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</si>
  <si>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</si>
  <si>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</si>
  <si>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</si>
  <si>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</si>
  <si>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</si>
  <si>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</si>
  <si>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</si>
  <si>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</si>
  <si>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</si>
  <si>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</si>
  <si>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</si>
  <si>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</si>
  <si>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</si>
  <si>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</si>
  <si>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</si>
  <si>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</si>
  <si>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</si>
  <si>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</si>
  <si>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</si>
  <si>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</si>
  <si>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</si>
  <si>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</si>
  <si>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</si>
  <si>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</si>
  <si>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</si>
  <si>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</si>
  <si>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</si>
  <si>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</si>
  <si>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</si>
  <si>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</si>
  <si>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</si>
  <si>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</si>
  <si>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</si>
  <si>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</si>
  <si>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</si>
  <si>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</si>
  <si>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</si>
  <si>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</si>
  <si>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</si>
  <si>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</si>
  <si>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</si>
  <si>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</si>
  <si>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</si>
  <si>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</si>
  <si>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</si>
  <si>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</si>
  <si>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</si>
  <si>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</si>
  <si>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</si>
  <si>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</si>
  <si>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</si>
  <si>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</si>
  <si>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</si>
  <si>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</si>
  <si>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</si>
  <si>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</si>
  <si>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</si>
  <si>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</si>
  <si>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</si>
  <si>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</si>
  <si>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</si>
  <si>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</si>
  <si>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</si>
  <si>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</si>
  <si>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</si>
  <si>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</si>
  <si>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</si>
  <si>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</si>
  <si>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</si>
  <si>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</si>
  <si>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</si>
  <si>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</si>
  <si>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</si>
  <si>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</si>
  <si>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</si>
  <si>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</si>
  <si>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</si>
  <si>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</si>
  <si>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</si>
  <si>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</si>
  <si>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</si>
  <si>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</si>
  <si>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</si>
  <si>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</si>
  <si>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</si>
  <si>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</si>
  <si>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</si>
  <si>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</si>
  <si>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</si>
  <si>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</si>
  <si>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</si>
  <si>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</si>
  <si>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</si>
  <si>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</si>
  <si>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</si>
  <si>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</si>
  <si>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</si>
  <si>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</si>
  <si>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</si>
  <si>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</si>
  <si>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</si>
  <si>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</si>
  <si>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</si>
  <si>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</si>
  <si>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</si>
  <si>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</si>
  <si>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</si>
  <si>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</si>
  <si>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</si>
  <si>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</si>
  <si>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</si>
  <si>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</si>
  <si>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</si>
  <si>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</si>
  <si>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</si>
  <si>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</si>
  <si>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</si>
  <si>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</si>
  <si>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</si>
  <si>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</si>
  <si>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</si>
  <si>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</si>
  <si>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</si>
  <si>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</si>
  <si>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</si>
  <si>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</si>
  <si>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</si>
  <si>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</si>
  <si>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</si>
  <si>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</si>
  <si>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</si>
  <si>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</si>
  <si>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</si>
  <si>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</si>
  <si>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</si>
  <si>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</si>
  <si>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</si>
  <si>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</si>
  <si>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</si>
  <si>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</si>
  <si>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</si>
  <si>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</si>
  <si>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</si>
  <si>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</si>
  <si>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</si>
  <si>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</si>
  <si>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</si>
  <si>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</si>
  <si>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</si>
  <si>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</si>
  <si>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</si>
  <si>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</si>
  <si>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</si>
  <si>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</si>
  <si>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</si>
  <si>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</si>
  <si>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</si>
  <si>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</si>
  <si>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</si>
  <si>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</si>
  <si>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</si>
  <si>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</si>
  <si>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</si>
  <si>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</si>
  <si>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</si>
  <si>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</si>
  <si>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</si>
  <si>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</si>
  <si>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</si>
  <si>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</si>
  <si>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</si>
  <si>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</si>
  <si>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</si>
  <si>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</si>
  <si>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</si>
  <si>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</si>
  <si>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</si>
  <si>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</si>
  <si>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</si>
  <si>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</si>
  <si>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</si>
  <si>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</si>
  <si>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</si>
  <si>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</si>
  <si>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</si>
  <si>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</si>
  <si>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</si>
  <si>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</si>
  <si>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</si>
  <si>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</si>
  <si>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</si>
  <si>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</si>
  <si>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</si>
  <si>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</si>
  <si>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</si>
  <si>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</si>
  <si>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</si>
  <si>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</si>
  <si>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</si>
  <si>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</si>
  <si>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</si>
  <si>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</si>
  <si>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</si>
  <si>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</si>
  <si>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</si>
  <si>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</si>
  <si>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</si>
  <si>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</si>
  <si>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</si>
  <si>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</si>
  <si>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</si>
  <si>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</si>
  <si>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</si>
  <si>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</si>
  <si>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</si>
  <si>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</si>
  <si>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</si>
  <si>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</si>
  <si>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</si>
  <si>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</si>
  <si>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</si>
  <si>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</si>
  <si>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</si>
  <si>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</si>
  <si>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</si>
  <si>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</si>
  <si>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</si>
  <si>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</si>
  <si>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</si>
  <si>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</si>
  <si>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</si>
  <si>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</si>
  <si>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</si>
  <si>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</si>
  <si>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</si>
  <si>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</si>
  <si>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</si>
  <si>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</si>
  <si>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</si>
  <si>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</si>
  <si>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</si>
  <si>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</si>
  <si>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</si>
  <si>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</si>
  <si>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</si>
  <si>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</si>
  <si>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</si>
  <si>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</si>
  <si>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</si>
  <si>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</si>
  <si>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</si>
  <si>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</si>
  <si>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</si>
  <si>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</si>
  <si>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</si>
  <si>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</si>
  <si>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</si>
  <si>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</si>
  <si>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</si>
  <si>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</si>
  <si>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</si>
  <si>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</si>
  <si>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</si>
  <si>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</si>
  <si>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</si>
  <si>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</si>
  <si>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</si>
  <si>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</si>
  <si>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</si>
  <si>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</si>
  <si>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</si>
  <si>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</si>
  <si>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</si>
  <si>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</si>
  <si>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</si>
  <si>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</si>
  <si>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</si>
  <si>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</si>
  <si>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</si>
  <si>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</si>
  <si>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</si>
  <si>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</si>
  <si>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</si>
  <si>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</si>
  <si>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</si>
  <si>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</si>
  <si>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</si>
  <si>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</si>
  <si>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</si>
  <si>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</si>
  <si>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</si>
  <si>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</si>
  <si>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</si>
  <si>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</si>
  <si>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</si>
  <si>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</si>
  <si>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</si>
  <si>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</si>
  <si>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</si>
  <si>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</si>
  <si>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</si>
  <si>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</si>
  <si>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</si>
  <si>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</si>
  <si>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</si>
  <si>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</si>
  <si>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</si>
  <si>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</si>
  <si>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</si>
  <si>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</si>
  <si>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</si>
  <si>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</si>
  <si>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</si>
  <si>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</si>
  <si>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</si>
  <si>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</si>
  <si>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</si>
  <si>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</si>
  <si>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</si>
  <si>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</si>
  <si>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</si>
  <si>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</si>
  <si>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</si>
  <si>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</si>
  <si>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</si>
  <si>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</si>
  <si>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</si>
  <si>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</si>
  <si>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</si>
  <si>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</si>
  <si>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</si>
  <si>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</si>
  <si>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</si>
  <si>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</si>
  <si>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</si>
  <si>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</si>
  <si>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</si>
  <si>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</si>
  <si>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</si>
  <si>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</si>
  <si>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</si>
  <si>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</si>
  <si>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</si>
  <si>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</si>
  <si>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</si>
  <si>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</si>
  <si>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</si>
  <si>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</si>
  <si>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</si>
  <si>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</si>
  <si>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</si>
  <si>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</si>
  <si>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</si>
  <si>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</si>
  <si>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</si>
  <si>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</si>
  <si>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</si>
  <si>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</si>
  <si>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</si>
  <si>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</si>
  <si>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</si>
  <si>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</si>
  <si>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</si>
  <si>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</si>
  <si>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</si>
  <si>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</si>
  <si>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</si>
  <si>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</si>
  <si>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</si>
  <si>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</si>
  <si>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</si>
  <si>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</si>
  <si>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</si>
  <si>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</si>
  <si>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</si>
  <si>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</si>
  <si>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</si>
  <si>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</si>
  <si>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</si>
  <si>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</si>
  <si>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</si>
  <si>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</si>
  <si>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</si>
  <si>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</si>
  <si>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</si>
  <si>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</si>
  <si>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</si>
  <si>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</si>
  <si>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</si>
  <si>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</si>
  <si>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</si>
  <si>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</si>
  <si>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</si>
  <si>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</si>
  <si>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</si>
  <si>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</si>
  <si>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</si>
  <si>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</si>
  <si>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</si>
  <si>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</si>
  <si>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</si>
  <si>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</si>
  <si>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</si>
  <si>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</si>
  <si>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</si>
  <si>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</si>
  <si>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</si>
  <si>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</si>
  <si>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</si>
  <si>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</si>
  <si>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</si>
  <si>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</si>
  <si>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</si>
  <si>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</si>
  <si>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</si>
  <si>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</si>
  <si>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</si>
  <si>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</si>
  <si>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</si>
  <si>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</si>
  <si>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</si>
  <si>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</si>
  <si>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</si>
  <si>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</si>
  <si>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</si>
  <si>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</si>
  <si>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</si>
  <si>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</si>
  <si>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</si>
  <si>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</si>
  <si>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</si>
  <si>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</si>
  <si>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</si>
  <si>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</si>
  <si>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</si>
  <si>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</si>
  <si>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</si>
  <si>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</si>
  <si>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</si>
  <si>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</si>
  <si>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</si>
  <si>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</si>
  <si>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</si>
  <si>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</si>
  <si>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</si>
  <si>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</si>
  <si>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</si>
  <si>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</si>
  <si>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</si>
  <si>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</si>
  <si>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</si>
  <si>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</si>
  <si>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</si>
  <si>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</si>
  <si>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</si>
  <si>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</si>
  <si>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</si>
  <si>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</si>
  <si>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</si>
  <si>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</si>
  <si>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</si>
  <si>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</si>
  <si>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</si>
  <si>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</si>
  <si>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</si>
  <si>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</si>
  <si>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</si>
  <si>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</si>
  <si>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</si>
  <si>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</si>
  <si>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</si>
  <si>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</si>
  <si>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</si>
  <si>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</si>
  <si>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</si>
  <si>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</si>
  <si>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</si>
  <si>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</si>
  <si>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</si>
  <si>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</si>
  <si>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</si>
  <si>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</si>
  <si>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</si>
  <si>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</si>
  <si>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</si>
  <si>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</si>
  <si>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</si>
  <si>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</si>
  <si>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</si>
  <si>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</si>
  <si>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</si>
  <si>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</si>
  <si>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</si>
  <si>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</si>
  <si>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</si>
  <si>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</si>
  <si>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</si>
  <si>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</si>
  <si>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</si>
  <si>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</si>
  <si>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</si>
  <si>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</si>
  <si>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</si>
  <si>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</si>
  <si>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</si>
  <si>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</si>
  <si>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</si>
  <si>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</si>
  <si>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</si>
  <si>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</si>
  <si>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</si>
  <si>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</si>
  <si>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</si>
  <si>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</si>
  <si>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</si>
  <si>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</si>
  <si>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</si>
  <si>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</si>
  <si>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</si>
  <si>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</si>
  <si>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</si>
  <si>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</si>
  <si>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</si>
  <si>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</si>
  <si>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</si>
  <si>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</si>
  <si>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</si>
  <si>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</si>
  <si>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</si>
  <si>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</si>
  <si>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</si>
  <si>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</si>
  <si>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</si>
  <si>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</si>
  <si>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</si>
  <si>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</si>
  <si>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</si>
  <si>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</si>
  <si>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</si>
  <si>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</si>
  <si>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</si>
  <si>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</si>
  <si>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</si>
  <si>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</si>
  <si>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</si>
  <si>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</si>
  <si>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</si>
  <si>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</si>
  <si>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</si>
  <si>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</si>
  <si>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</si>
  <si>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</si>
  <si>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</si>
  <si>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</si>
  <si>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</si>
  <si>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</si>
  <si>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</si>
  <si>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</si>
  <si>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</si>
  <si>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</si>
  <si>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</si>
  <si>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</si>
  <si>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</si>
  <si>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</si>
  <si>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</si>
  <si>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</si>
  <si>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</si>
  <si>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</si>
  <si>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</si>
  <si>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</si>
  <si>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</si>
  <si>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</si>
  <si>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</si>
  <si>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</si>
  <si>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</si>
  <si>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</si>
  <si>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</si>
  <si>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</si>
  <si>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</si>
  <si>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</si>
  <si>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</si>
  <si>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</si>
  <si>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</si>
  <si>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</si>
  <si>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</si>
  <si>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</si>
  <si>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</si>
  <si>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</si>
  <si>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</si>
  <si>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</si>
  <si>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</si>
  <si>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</si>
  <si>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</si>
  <si>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</si>
  <si>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</si>
  <si>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</si>
  <si>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</si>
  <si>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</si>
  <si>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</si>
  <si>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</si>
  <si>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</si>
  <si>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</si>
  <si>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</si>
  <si>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</si>
  <si>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</si>
  <si>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</si>
  <si>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</si>
  <si>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</si>
  <si>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</si>
  <si>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</si>
  <si>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</si>
  <si>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</si>
  <si>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</si>
  <si>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</si>
  <si>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</si>
  <si>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</si>
  <si>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</si>
  <si>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</si>
  <si>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</si>
  <si>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</si>
  <si>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</si>
  <si>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</si>
  <si>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</si>
  <si>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</si>
  <si>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</si>
  <si>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</si>
  <si>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</si>
  <si>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</si>
  <si>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</si>
  <si>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</si>
  <si>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</si>
  <si>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</si>
  <si>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</si>
  <si>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</si>
  <si>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</si>
  <si>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</si>
  <si>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</si>
  <si>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</si>
  <si>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</si>
  <si>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</si>
  <si>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</si>
  <si>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</si>
  <si>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</si>
  <si>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</si>
  <si>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</si>
  <si>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</si>
  <si>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</si>
  <si>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</si>
  <si>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</si>
  <si>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</si>
  <si>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</si>
  <si>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</si>
  <si>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</si>
  <si>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</si>
  <si>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</si>
  <si>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</si>
  <si>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</si>
  <si>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</si>
  <si>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</si>
  <si>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</si>
  <si>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</si>
  <si>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</si>
  <si>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</si>
  <si>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</si>
  <si>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</si>
  <si>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</si>
  <si>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</si>
  <si>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</si>
  <si>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</si>
  <si>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</si>
  <si>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</si>
  <si>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</si>
  <si>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</si>
  <si>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</si>
  <si>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</si>
  <si>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</si>
  <si>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</si>
  <si>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</si>
  <si>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</si>
  <si>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</si>
  <si>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</si>
  <si>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</si>
  <si>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</si>
  <si>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</si>
  <si>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</si>
  <si>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</si>
  <si>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</si>
  <si>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</si>
  <si>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</si>
  <si>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</si>
  <si>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</si>
  <si>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</si>
  <si>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</si>
  <si>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</si>
  <si>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</si>
  <si>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</si>
  <si>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</si>
  <si>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</si>
  <si>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</si>
  <si>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</si>
  <si>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</si>
  <si>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</si>
  <si>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</si>
  <si>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</si>
  <si>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</si>
  <si>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</si>
  <si>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</si>
  <si>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</si>
  <si>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</si>
  <si>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</si>
  <si>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</si>
  <si>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</si>
  <si>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</si>
  <si>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</si>
  <si>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</si>
  <si>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</si>
  <si>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</si>
  <si>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</si>
  <si>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</si>
  <si>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</si>
  <si>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</si>
  <si>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</si>
  <si>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</si>
  <si>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</si>
  <si>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</si>
  <si>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</si>
  <si>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</si>
  <si>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</si>
  <si>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</si>
  <si>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</si>
  <si>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</si>
  <si>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</si>
  <si>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</si>
  <si>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</si>
  <si>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</si>
  <si>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</si>
  <si>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</si>
  <si>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</si>
  <si>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</si>
  <si>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</si>
  <si>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</si>
  <si>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</si>
  <si>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</si>
  <si>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</si>
  <si>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</si>
  <si>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</si>
  <si>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</si>
  <si>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</si>
  <si>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</si>
  <si>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</si>
  <si>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</si>
  <si>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</si>
  <si>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</si>
  <si>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</si>
  <si>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</si>
  <si>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</si>
  <si>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</si>
  <si>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</si>
  <si>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</si>
  <si>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</si>
  <si>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</si>
  <si>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</si>
  <si>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</si>
  <si>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</si>
  <si>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</si>
  <si>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</si>
  <si>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</si>
  <si>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</si>
  <si>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</si>
  <si>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</si>
  <si>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</si>
  <si>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</si>
  <si>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</si>
  <si>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</si>
  <si>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</si>
  <si>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</si>
  <si>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</si>
  <si>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</si>
  <si>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</si>
  <si>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</si>
  <si>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</si>
  <si>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</si>
  <si>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</si>
  <si>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</si>
  <si>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</si>
  <si>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</si>
  <si>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</si>
  <si>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</si>
  <si>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</si>
  <si>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</si>
  <si>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</si>
  <si>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</si>
  <si>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</si>
  <si>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</si>
  <si>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</si>
  <si>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</si>
  <si>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</si>
  <si>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</si>
  <si>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</si>
  <si>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</si>
  <si>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</si>
  <si>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</si>
  <si>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</si>
  <si>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</si>
  <si>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</si>
  <si>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</si>
  <si>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</si>
  <si>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</si>
  <si>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</si>
  <si>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</si>
  <si>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</si>
  <si>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</si>
  <si>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</si>
  <si>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</si>
  <si>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</si>
  <si>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</si>
  <si>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</si>
  <si>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</si>
  <si>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</si>
  <si>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</si>
  <si>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</si>
  <si>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</si>
  <si>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</si>
  <si>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</si>
  <si>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</si>
  <si>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</si>
  <si>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</si>
  <si>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</si>
  <si>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</si>
  <si>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</si>
  <si>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</si>
  <si>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</si>
  <si>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</si>
  <si>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</si>
  <si>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</si>
  <si>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</si>
  <si>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</si>
  <si>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</si>
  <si>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</si>
  <si>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</si>
  <si>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</si>
  <si>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</si>
  <si>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</si>
  <si>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</si>
  <si>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</si>
  <si>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</si>
  <si>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</si>
  <si>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</si>
  <si>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</si>
  <si>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</si>
  <si>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</si>
  <si>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</si>
  <si>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</si>
  <si>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</si>
  <si>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</si>
  <si>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</si>
  <si>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</si>
  <si>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</si>
  <si>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</si>
  <si>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</si>
  <si>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</si>
  <si>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</si>
  <si>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</si>
  <si>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</si>
  <si>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</si>
  <si>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</si>
  <si>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</si>
  <si>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</si>
  <si>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</si>
  <si>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</si>
  <si>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</si>
  <si>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</si>
  <si>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</si>
  <si>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</si>
  <si>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</si>
  <si>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</si>
  <si>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</si>
  <si>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</si>
  <si>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</si>
  <si>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</si>
  <si>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</si>
  <si>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</si>
  <si>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</si>
  <si>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</si>
  <si>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</si>
  <si>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</si>
  <si>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</si>
  <si>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</si>
  <si>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</si>
  <si>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</si>
  <si>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</si>
  <si>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</si>
  <si>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</si>
  <si>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</si>
  <si>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</si>
  <si>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</si>
  <si>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</si>
  <si>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</si>
  <si>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</si>
  <si>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</si>
  <si>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</si>
  <si>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</si>
  <si>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</si>
  <si>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</si>
  <si>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</si>
  <si>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</si>
  <si>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</si>
  <si>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</si>
  <si>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</si>
  <si>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</si>
  <si>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</si>
  <si>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</si>
  <si>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</si>
  <si>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</si>
  <si>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</si>
  <si>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</si>
  <si>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</si>
  <si>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</si>
  <si>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</si>
  <si>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</si>
  <si>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</si>
  <si>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</si>
  <si>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</si>
  <si>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</si>
  <si>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</si>
  <si>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</si>
  <si>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</si>
  <si>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</si>
  <si>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</si>
  <si>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</si>
  <si>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</si>
  <si>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</si>
  <si>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</si>
  <si>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</si>
  <si>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</si>
  <si>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</si>
  <si>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</si>
  <si>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</si>
  <si>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</si>
  <si>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</si>
  <si>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</si>
  <si>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</si>
  <si>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</si>
  <si>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</si>
  <si>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</si>
  <si>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</si>
  <si>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</si>
  <si>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</si>
  <si>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</si>
  <si>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</si>
  <si>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</si>
  <si>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</si>
  <si>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</si>
  <si>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</si>
  <si>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</si>
  <si>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</si>
  <si>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</si>
  <si>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</si>
  <si>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</si>
  <si>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</si>
  <si>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</si>
  <si>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</si>
  <si>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</si>
  <si>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</si>
  <si>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</si>
  <si>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</si>
  <si>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</si>
  <si>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</si>
  <si>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</si>
  <si>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</si>
  <si>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</si>
  <si>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</si>
  <si>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</si>
  <si>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</si>
  <si>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</si>
  <si>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</si>
  <si>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</si>
  <si>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</si>
  <si>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</si>
  <si>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</si>
  <si>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</si>
  <si>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</si>
  <si>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</si>
  <si>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</si>
  <si>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</si>
  <si>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</si>
  <si>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</si>
  <si>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</si>
  <si>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</si>
  <si>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</si>
  <si>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</si>
  <si>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</si>
  <si>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</si>
  <si>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</si>
  <si>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</si>
  <si>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</si>
  <si>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</si>
  <si>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</si>
  <si>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</si>
  <si>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</si>
  <si>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</si>
  <si>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</si>
  <si>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</si>
  <si>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</si>
  <si>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</si>
  <si>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</si>
  <si>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</si>
  <si>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</si>
  <si>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</si>
  <si>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</si>
  <si>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</si>
  <si>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</si>
  <si>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</si>
  <si>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</si>
  <si>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</si>
  <si>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</si>
  <si>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</si>
  <si>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</si>
  <si>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</si>
  <si>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</si>
  <si>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</si>
  <si>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</si>
  <si>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</si>
  <si>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</si>
  <si>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</si>
  <si>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</si>
  <si>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</si>
  <si>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</si>
  <si>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</si>
  <si>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</si>
  <si>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</si>
  <si>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</si>
  <si>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</si>
  <si>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</si>
  <si>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</si>
  <si>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</si>
  <si>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</si>
  <si>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</si>
  <si>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</si>
  <si>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</si>
  <si>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</si>
  <si>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</si>
  <si>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</si>
  <si>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</si>
  <si>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</si>
  <si>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</si>
  <si>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</si>
  <si>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</si>
  <si>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</si>
  <si>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</si>
  <si>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</si>
  <si>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</si>
  <si>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</si>
  <si>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</si>
  <si>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</si>
  <si>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</si>
  <si>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</si>
  <si>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</si>
  <si>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</si>
  <si>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</si>
  <si>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</si>
  <si>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</si>
  <si>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</si>
  <si>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</si>
  <si>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</si>
  <si>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</si>
  <si>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</si>
  <si>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</si>
  <si>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</si>
  <si>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</si>
  <si>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</si>
  <si>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</si>
  <si>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</si>
  <si>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</si>
  <si>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</si>
  <si>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</si>
  <si>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</si>
  <si>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</si>
  <si>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</si>
  <si>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</si>
  <si>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</si>
  <si>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</si>
  <si>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</si>
  <si>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</si>
  <si>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</si>
  <si>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</si>
  <si>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</si>
  <si>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</si>
  <si>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</si>
  <si>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</si>
  <si>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</si>
  <si>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</si>
  <si>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</si>
  <si>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</si>
  <si>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</si>
  <si>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</si>
  <si>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</si>
  <si>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</si>
  <si>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</si>
  <si>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</si>
  <si>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</si>
  <si>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</si>
  <si>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</si>
  <si>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</si>
  <si>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</si>
  <si>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</si>
  <si>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</si>
  <si>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</si>
  <si>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</si>
  <si>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</si>
  <si>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</si>
  <si>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</si>
  <si>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</si>
  <si>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</si>
  <si>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</si>
  <si>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</si>
  <si>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</si>
  <si>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</si>
  <si>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</si>
  <si>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</si>
  <si>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</si>
  <si>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</si>
  <si>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</si>
  <si>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</si>
  <si>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</si>
  <si>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</si>
  <si>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</si>
  <si>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</si>
  <si>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</si>
  <si>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</si>
  <si>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</si>
  <si>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</si>
  <si>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</si>
  <si>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</si>
  <si>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</si>
  <si>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</si>
  <si>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</si>
  <si>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</si>
  <si>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</si>
  <si>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</si>
  <si>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</si>
  <si>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</si>
  <si>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</si>
  <si>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</si>
  <si>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</si>
  <si>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</si>
  <si>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</si>
  <si>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</si>
  <si>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</si>
  <si>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</si>
  <si>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</si>
  <si>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</si>
  <si>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</si>
  <si>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</si>
  <si>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</si>
  <si>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</si>
  <si>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</si>
  <si>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</si>
  <si>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</si>
  <si>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</si>
  <si>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</si>
  <si>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</si>
  <si>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</si>
  <si>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</si>
  <si>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</si>
  <si>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</si>
  <si>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</si>
  <si>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</si>
  <si>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</si>
  <si>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</si>
  <si>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</si>
  <si>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</si>
  <si>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</si>
  <si>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</si>
  <si>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</si>
  <si>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</si>
  <si>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</si>
  <si>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</si>
  <si>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</si>
  <si>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</si>
  <si>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</si>
  <si>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</si>
  <si>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</si>
  <si>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</si>
  <si>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</si>
  <si>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</si>
  <si>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</si>
  <si>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</si>
  <si>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</si>
  <si>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</si>
  <si>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</si>
  <si>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</si>
  <si>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</si>
  <si>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</si>
  <si>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</si>
  <si>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</si>
  <si>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</si>
  <si>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</si>
  <si>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</si>
  <si>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</si>
  <si>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</si>
  <si>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</si>
  <si>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</si>
  <si>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</si>
  <si>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</si>
  <si>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</si>
  <si>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</si>
  <si>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</si>
  <si>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</si>
  <si>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</si>
  <si>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</si>
  <si>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</si>
  <si>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</si>
  <si>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</si>
  <si>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</si>
  <si>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</si>
  <si>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</si>
  <si>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</si>
  <si>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</si>
  <si>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</si>
  <si>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</si>
  <si>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</si>
  <si>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</si>
  <si>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</si>
  <si>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</si>
  <si>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</si>
  <si>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</si>
  <si>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</si>
  <si>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</si>
  <si>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</si>
  <si>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</si>
  <si>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</si>
  <si>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</si>
  <si>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</si>
  <si>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</si>
  <si>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</si>
  <si>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</si>
  <si>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</si>
  <si>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</si>
  <si>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</si>
  <si>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</si>
  <si>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</si>
  <si>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</si>
  <si>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</si>
  <si>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</si>
  <si>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</si>
  <si>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</si>
  <si>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</si>
  <si>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</si>
  <si>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</si>
  <si>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</si>
  <si>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</si>
  <si>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</si>
  <si>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</si>
  <si>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</si>
  <si>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</si>
  <si>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</si>
  <si>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</si>
  <si>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</si>
  <si>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</si>
  <si>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</si>
  <si>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</si>
  <si>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</si>
  <si>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</si>
  <si>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</si>
  <si>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</si>
  <si>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</si>
  <si>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</si>
  <si>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</si>
  <si>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</si>
  <si>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</si>
  <si>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</si>
  <si>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</si>
  <si>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</si>
  <si>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</si>
  <si>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</si>
  <si>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</si>
  <si>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</si>
  <si>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</si>
  <si>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</si>
  <si>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</si>
  <si>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</si>
  <si>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</si>
  <si>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</si>
  <si>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</si>
  <si>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</si>
  <si>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</si>
  <si>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</si>
  <si>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</si>
  <si>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</si>
  <si>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</si>
  <si>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</si>
  <si>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</si>
  <si>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</si>
  <si>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</si>
  <si>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</si>
  <si>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</si>
  <si>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</si>
  <si>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</si>
  <si>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</si>
  <si>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</si>
  <si>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</si>
  <si>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</si>
  <si>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</si>
  <si>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</si>
  <si>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</si>
  <si>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</si>
  <si>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</si>
  <si>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</si>
  <si>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</si>
  <si>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</si>
  <si>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</si>
  <si>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</si>
  <si>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</si>
  <si>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</si>
  <si>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</si>
  <si>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</si>
  <si>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</si>
  <si>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</si>
  <si>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</si>
  <si>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</si>
  <si>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</si>
  <si>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</si>
  <si>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</si>
  <si>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</si>
  <si>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</si>
  <si>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</si>
  <si>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</si>
  <si>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</si>
  <si>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</si>
  <si>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</si>
  <si>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</si>
  <si>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</si>
  <si>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</si>
  <si>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</si>
  <si>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</si>
  <si>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</si>
  <si>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</si>
  <si>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</si>
  <si>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</si>
  <si>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</si>
  <si>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</si>
  <si>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</si>
  <si>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</si>
  <si>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</si>
  <si>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</si>
  <si>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</si>
  <si>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</si>
  <si>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</si>
  <si>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</si>
  <si>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</si>
  <si>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</si>
  <si>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</si>
  <si>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</si>
  <si>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</si>
  <si>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</si>
  <si>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</si>
  <si>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</si>
  <si>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</si>
  <si>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</si>
  <si>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</si>
  <si>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</si>
  <si>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</si>
  <si>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</si>
  <si>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</si>
  <si>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</si>
  <si>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</si>
  <si>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</si>
  <si>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</si>
  <si>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</si>
  <si>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</si>
  <si>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</si>
  <si>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</si>
  <si>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</si>
  <si>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</si>
  <si>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</si>
  <si>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</si>
  <si>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</si>
  <si>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</si>
  <si>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</si>
  <si>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</si>
  <si>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</si>
  <si>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</si>
  <si>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</si>
  <si>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</si>
  <si>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</si>
  <si>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</si>
  <si>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</si>
  <si>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</si>
  <si>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</si>
  <si>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</si>
  <si>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</si>
  <si>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</si>
  <si>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</si>
  <si>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</si>
  <si>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</si>
  <si>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</si>
  <si>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</si>
  <si>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</si>
  <si>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</si>
  <si>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</si>
  <si>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</si>
  <si>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</si>
  <si>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</si>
  <si>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</si>
  <si>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</si>
  <si>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</si>
  <si>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</si>
  <si>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</si>
  <si>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</si>
  <si>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</si>
  <si>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</si>
  <si>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</si>
  <si>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</si>
  <si>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</si>
  <si>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</si>
  <si>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</si>
  <si>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</si>
  <si>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</si>
  <si>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</si>
  <si>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</si>
  <si>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</si>
  <si>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</si>
  <si>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</si>
  <si>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</si>
  <si>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</si>
  <si>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</si>
  <si>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</si>
  <si>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</si>
  <si>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</si>
  <si>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</si>
  <si>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</si>
  <si>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</si>
  <si>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</si>
  <si>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</si>
  <si>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</si>
  <si>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</si>
  <si>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</si>
  <si>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</si>
  <si>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</si>
  <si>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</si>
  <si>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</si>
  <si>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</si>
  <si>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</si>
  <si>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</si>
  <si>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</si>
  <si>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</si>
  <si>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</si>
  <si>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</si>
  <si>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</si>
  <si>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</si>
  <si>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</si>
  <si>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</si>
  <si>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</si>
  <si>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</si>
  <si>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</si>
  <si>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</si>
  <si>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</si>
  <si>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</si>
  <si>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</si>
  <si>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</si>
  <si>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</si>
  <si>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</si>
  <si>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</si>
  <si>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</si>
  <si>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</si>
  <si>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</si>
  <si>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</si>
  <si>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</si>
  <si>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</si>
  <si>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</si>
  <si>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</si>
  <si>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</si>
  <si>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</si>
  <si>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</si>
  <si>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</si>
  <si>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</si>
  <si>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</si>
  <si>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</si>
  <si>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</si>
  <si>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</si>
  <si>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</si>
  <si>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</si>
  <si>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</si>
  <si>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</si>
  <si>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</si>
  <si>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</si>
  <si>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</si>
  <si>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</si>
  <si>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</si>
  <si>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</si>
  <si>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</si>
  <si>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</si>
  <si>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</si>
  <si>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</si>
  <si>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</si>
  <si>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</si>
  <si>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</si>
  <si>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</si>
  <si>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</si>
  <si>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</si>
  <si>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</si>
  <si>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</si>
  <si>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</si>
  <si>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</si>
  <si>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</si>
  <si>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</si>
  <si>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</si>
  <si>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</si>
  <si>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</si>
  <si>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</si>
  <si>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</si>
  <si>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</si>
  <si>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</si>
  <si>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</si>
  <si>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</si>
  <si>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</si>
  <si>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</si>
  <si>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</si>
  <si>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</si>
  <si>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</si>
  <si>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</si>
  <si>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</si>
  <si>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</si>
  <si>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</si>
  <si>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</si>
  <si>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</si>
  <si>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</si>
  <si>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</si>
  <si>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</si>
  <si>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</si>
  <si>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</si>
  <si>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</si>
  <si>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</si>
  <si>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</si>
  <si>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</si>
  <si>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</si>
  <si>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</si>
  <si>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</si>
  <si>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</si>
  <si>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</si>
  <si>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</si>
  <si>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</si>
  <si>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</si>
  <si>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</si>
  <si>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</si>
  <si>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</si>
  <si>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</si>
  <si>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</si>
  <si>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</si>
  <si>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</si>
  <si>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</si>
  <si>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</si>
  <si>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</si>
  <si>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</si>
  <si>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</si>
  <si>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</si>
  <si>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</si>
  <si>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</si>
  <si>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</si>
  <si>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</si>
  <si>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</si>
  <si>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</si>
  <si>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</si>
  <si>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</si>
  <si>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</si>
  <si>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</si>
  <si>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</si>
  <si>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</si>
  <si>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</si>
  <si>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</si>
  <si>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</si>
  <si>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</si>
  <si>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</si>
  <si>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</si>
  <si>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</si>
  <si>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</si>
  <si>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</si>
  <si>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</si>
  <si>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</si>
  <si>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</si>
  <si>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</si>
  <si>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</si>
  <si>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</si>
  <si>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</si>
  <si>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</si>
  <si>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</si>
  <si>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</si>
  <si>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</si>
  <si>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</si>
  <si>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</si>
  <si>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</si>
  <si>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</si>
  <si>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</si>
  <si>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</si>
  <si>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</si>
  <si>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</si>
  <si>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</si>
  <si>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</si>
  <si>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</si>
  <si>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</si>
  <si>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</si>
  <si>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</si>
  <si>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</si>
  <si>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</si>
  <si>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</si>
  <si>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</si>
  <si>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</si>
  <si>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</si>
  <si>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</si>
  <si>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</si>
  <si>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</si>
  <si>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</si>
  <si>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</si>
  <si>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</si>
  <si>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</si>
  <si>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</si>
  <si>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</si>
  <si>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</si>
  <si>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</si>
  <si>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</si>
  <si>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</si>
  <si>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</si>
  <si>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</si>
  <si>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</si>
  <si>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</si>
  <si>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</si>
  <si>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</si>
  <si>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</si>
  <si>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</si>
  <si>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</si>
  <si>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</si>
  <si>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</si>
  <si>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</si>
  <si>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</si>
  <si>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</si>
  <si>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</si>
  <si>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</si>
  <si>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</si>
  <si>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</si>
  <si>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</si>
  <si>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</si>
  <si>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</si>
  <si>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</si>
  <si>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</si>
  <si>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</si>
  <si>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</si>
  <si>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</si>
  <si>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</si>
  <si>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</si>
  <si>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</si>
  <si>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</si>
  <si>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</si>
  <si>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</si>
  <si>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</si>
  <si>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</si>
  <si>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</si>
  <si>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</si>
  <si>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</si>
  <si>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</si>
  <si>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</si>
  <si>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</si>
  <si>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</si>
  <si>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</si>
  <si>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</si>
  <si>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</si>
  <si>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</si>
  <si>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</si>
  <si>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</si>
  <si>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</si>
  <si>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</si>
  <si>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</si>
  <si>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</si>
  <si>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</si>
  <si>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</si>
  <si>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</si>
  <si>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</si>
  <si>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</si>
  <si>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</si>
  <si>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</si>
  <si>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</si>
  <si>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</si>
  <si>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</si>
  <si>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</si>
  <si>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</si>
  <si>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</si>
  <si>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</si>
  <si>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</si>
  <si>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</si>
  <si>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</si>
  <si>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</si>
  <si>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</si>
  <si>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</si>
  <si>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</si>
  <si>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</si>
  <si>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</si>
  <si>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</si>
  <si>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</si>
  <si>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</si>
  <si>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</si>
  <si>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</si>
  <si>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</si>
  <si>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</si>
  <si>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</si>
  <si>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</si>
  <si>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</si>
  <si>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</si>
  <si>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</si>
  <si>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</si>
  <si>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</si>
  <si>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</si>
  <si>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</si>
  <si>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</si>
  <si>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</si>
  <si>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</si>
  <si>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</si>
  <si>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</si>
  <si>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</si>
  <si>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</si>
  <si>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</si>
  <si>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</si>
  <si>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</si>
  <si>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</si>
  <si>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</si>
  <si>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</si>
  <si>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</si>
  <si>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</si>
  <si>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</si>
  <si>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</si>
  <si>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</si>
  <si>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</si>
  <si>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</si>
  <si>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</si>
  <si>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</si>
  <si>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</si>
  <si>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</si>
  <si>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</si>
  <si>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</si>
  <si>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</si>
  <si>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</si>
  <si>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</si>
  <si>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</si>
  <si>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</si>
  <si>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</si>
  <si>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</si>
  <si>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</si>
  <si>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</si>
  <si>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</si>
  <si>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</si>
  <si>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</si>
  <si>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</si>
  <si>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</si>
  <si>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</si>
  <si>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</si>
  <si>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</si>
  <si>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</si>
  <si>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</si>
  <si>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</si>
  <si>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</si>
  <si>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</si>
  <si>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</si>
  <si>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</si>
  <si>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</si>
  <si>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</si>
  <si>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</si>
  <si>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</si>
  <si>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</si>
  <si>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</si>
  <si>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</si>
  <si>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</si>
  <si>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</si>
  <si>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</si>
  <si>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</si>
  <si>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</si>
  <si>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</si>
  <si>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</si>
  <si>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</si>
  <si>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</si>
  <si>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</si>
  <si>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</si>
  <si>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</si>
  <si>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</si>
  <si>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</si>
  <si>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</si>
  <si>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</si>
  <si>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</si>
  <si>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</si>
  <si>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</si>
  <si>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</si>
  <si>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</si>
  <si>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</si>
  <si>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</si>
  <si>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</si>
  <si>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</si>
  <si>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</si>
  <si>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</si>
  <si>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</si>
  <si>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</si>
  <si>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</si>
  <si>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</si>
  <si>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</si>
  <si>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</si>
  <si>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</si>
  <si>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</si>
  <si>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</si>
  <si>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</si>
  <si>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</si>
  <si>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</si>
  <si>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</si>
  <si>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</si>
  <si>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</si>
  <si>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</si>
  <si>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</si>
  <si>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</si>
  <si>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</si>
  <si>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</si>
  <si>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</si>
  <si>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</si>
  <si>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</si>
  <si>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</si>
  <si>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</si>
  <si>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</si>
  <si>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</si>
  <si>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</si>
  <si>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</si>
  <si>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</si>
  <si>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</si>
  <si>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</si>
  <si>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</si>
  <si>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</si>
  <si>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</si>
  <si>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</si>
  <si>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</si>
  <si>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</si>
  <si>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</si>
  <si>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</si>
  <si>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</si>
  <si>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</si>
  <si>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</si>
  <si>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</si>
  <si>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</si>
  <si>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</si>
  <si>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</si>
  <si>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</si>
  <si>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</si>
  <si>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</si>
  <si>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</si>
  <si>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</si>
  <si>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</si>
  <si>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</si>
  <si>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</si>
  <si>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</si>
  <si>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</si>
  <si>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</si>
  <si>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</si>
  <si>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</si>
  <si>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</si>
  <si>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</si>
  <si>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</si>
  <si>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</si>
  <si>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</si>
  <si>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</si>
  <si>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</si>
  <si>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</si>
  <si>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</si>
  <si>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</si>
  <si>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</si>
  <si>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</si>
  <si>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</si>
  <si>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</si>
  <si>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</si>
  <si>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</si>
  <si>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</si>
  <si>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</si>
  <si>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</si>
  <si>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</si>
  <si>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</si>
  <si>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</si>
  <si>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</si>
  <si>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</si>
  <si>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</si>
  <si>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</si>
  <si>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</si>
  <si>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</si>
  <si>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</si>
  <si>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</si>
  <si>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</si>
  <si>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</si>
  <si>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</si>
  <si>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</si>
  <si>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</si>
  <si>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</si>
  <si>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</si>
  <si>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</si>
  <si>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</si>
  <si>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</si>
  <si>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</si>
  <si>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</si>
  <si>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</si>
  <si>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</si>
  <si>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</si>
  <si>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</si>
  <si>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</si>
  <si>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</si>
  <si>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</si>
  <si>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</si>
  <si>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</si>
  <si>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</si>
  <si>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</si>
  <si>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</si>
  <si>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</si>
  <si>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</si>
  <si>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</si>
  <si>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</si>
  <si>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</si>
  <si>
    <t>Summary Statistics</t>
  </si>
  <si>
    <t>backers count</t>
  </si>
  <si>
    <t>Mean</t>
  </si>
  <si>
    <t>Median</t>
  </si>
  <si>
    <t>Minimum</t>
  </si>
  <si>
    <t>Maximum</t>
  </si>
  <si>
    <t>Variance</t>
  </si>
  <si>
    <t>Standard Deviation</t>
  </si>
  <si>
    <t>Sum of Percentage Successful</t>
  </si>
  <si>
    <t>Sum of Percentage Failed</t>
  </si>
  <si>
    <t>Sum of Percentage Canceled</t>
  </si>
  <si>
    <t>0 to 1000</t>
  </si>
  <si>
    <t>Q1</t>
  </si>
  <si>
    <t>Q2</t>
  </si>
  <si>
    <t>Q3</t>
  </si>
  <si>
    <t>Q4</t>
  </si>
  <si>
    <t>Quarter</t>
  </si>
  <si>
    <t>Canceled</t>
  </si>
  <si>
    <t>Failed</t>
  </si>
  <si>
    <t>Successful</t>
  </si>
  <si>
    <t>Standard Error</t>
  </si>
  <si>
    <t>Mode</t>
  </si>
  <si>
    <t>Sample Variance</t>
  </si>
  <si>
    <t>Kurtosis</t>
  </si>
  <si>
    <t>Skewness</t>
  </si>
  <si>
    <t>Range</t>
  </si>
  <si>
    <t>Sum</t>
  </si>
  <si>
    <t>Count</t>
  </si>
  <si>
    <t>Successful Summary</t>
  </si>
  <si>
    <t>Failed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</si>
</sst>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0" fillId="0" borderId="0" xfId="2" applyFont="1" applyAlignment="1">
      <alignment wrapText="1"/>
    </xf>
    <xf numFmtId="9" fontId="0" fillId="0" borderId="0" xfId="2" applyNumberFormat="1" applyFont="1" applyAlignment="1">
      <alignment wrapText="1"/>
    </xf>
    <xf numFmtId="0" fontId="1" fillId="0" borderId="0" xfId="0" applyFont="1" applyAlignment="1"/>
    <xf numFmtId="0" fontId="0" fillId="0" borderId="0" xfId="0" applyAlignment="1"/>
    <xf numFmtId="0" fontId="0" fillId="0" borderId="0" xfId="0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3" fillId="0" borderId="1" xfId="0" applyFont="1" applyFill="1" applyBorder="1" applyAlignment="1">
      <alignment horizontal="centerContinuous"/>
    </xf>
    <xf numFmtId="0" fontId="3" fillId="0" borderId="2" xfId="0" applyFont="1" applyFill="1" applyBorder="1" applyAlignment="1">
      <alignment horizontal="centerContinuous" wrapText="1"/>
    </xf>
    <xf numFmtId="0" fontId="0" fillId="0" borderId="3" xfId="0" applyFill="1" applyBorder="1" applyAlignment="1"/>
    <xf numFmtId="0" fontId="0" fillId="0" borderId="4" xfId="0" applyFill="1" applyBorder="1" applyAlignment="1"/>
    <xf numFmtId="0" fontId="0" fillId="0" borderId="5" xfId="0" applyFill="1" applyBorder="1" applyAlignment="1"/>
    <xf numFmtId="0" fontId="0" fillId="0" borderId="6" xfId="0" applyFill="1" applyBorder="1" applyAlignment="1"/>
    <xf numFmtId="0" fontId="3" fillId="0" borderId="2" xfId="0" applyFont="1" applyFill="1" applyBorder="1" applyAlignment="1">
      <alignment horizontal="centerContinuous"/>
    </xf>
  </cellXfs>
  <cellStyles count="3">
    <cellStyle name="Currency" xfId="1" builtinId="4"/>
    <cellStyle name="Normal" xfId="0" builtinId="0"/>
    <cellStyle name="Percent" xfId="2" builtinId="5"/>
  </cellStyles>
  <dxfs count="1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numFmt numFmtId="13" formatCode="0%"/>
    </dxf>
    <dxf>
      <numFmt numFmtId="13" formatCode="0%"/>
    </dxf>
    <dxf>
      <numFmt numFmtId="13" formatCode="0%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[RSClary_Kickstarter Campaign Data Analysis.xlsx]State Count Per Launch Date!PivotTable10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Per Launch Date (Monthly)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Count Per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Count Per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Per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72-C744-B333-7EE4652424B4}"/>
            </c:ext>
          </c:extLst>
        </c:ser>
        <c:ser>
          <c:idx val="1"/>
          <c:order val="1"/>
          <c:tx>
            <c:strRef>
              <c:f>'State Count Per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Count Per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Per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5F9-AD43-972E-44B6CDAF5268}"/>
            </c:ext>
          </c:extLst>
        </c:ser>
        <c:ser>
          <c:idx val="2"/>
          <c:order val="2"/>
          <c:tx>
            <c:strRef>
              <c:f>'State Count Per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Count Per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Per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5F9-AD43-972E-44B6CDAF5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200975"/>
        <c:axId val="2086287263"/>
      </c:lineChart>
      <c:catAx>
        <c:axId val="2126200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Date (Monthly)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287263"/>
        <c:crosses val="autoZero"/>
        <c:auto val="1"/>
        <c:lblAlgn val="ctr"/>
        <c:lblOffset val="100"/>
        <c:noMultiLvlLbl val="0"/>
      </c:catAx>
      <c:valAx>
        <c:axId val="208628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20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Per Launch Date (Quarterly)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Count Per Launch Date'!$B$20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Count Per Launch Date'!$A$21:$A$24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'State Count Per Launch Date'!$B$21:$B$24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0D-DB4D-B374-F7DA9A4DBB9E}"/>
            </c:ext>
          </c:extLst>
        </c:ser>
        <c:ser>
          <c:idx val="1"/>
          <c:order val="1"/>
          <c:tx>
            <c:strRef>
              <c:f>'State Count Per Launch Date'!$C$20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Count Per Launch Date'!$A$21:$A$24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'State Count Per Launch Date'!$C$21:$C$24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0D-DB4D-B374-F7DA9A4DBB9E}"/>
            </c:ext>
          </c:extLst>
        </c:ser>
        <c:ser>
          <c:idx val="2"/>
          <c:order val="2"/>
          <c:tx>
            <c:strRef>
              <c:f>'State Count Per Launch Date'!$D$20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Count Per Launch Date'!$A$21:$A$24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'State Count Per Launch Date'!$D$21:$D$24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0D-DB4D-B374-F7DA9A4DB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951823"/>
        <c:axId val="1286953455"/>
      </c:lineChart>
      <c:catAx>
        <c:axId val="1286951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Dates (Quarter)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953455"/>
        <c:crosses val="autoZero"/>
        <c:auto val="1"/>
        <c:lblAlgn val="ctr"/>
        <c:lblOffset val="100"/>
        <c:noMultiLvlLbl val="0"/>
      </c:catAx>
      <c:valAx>
        <c:axId val="128695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95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[RSClary_Kickstarter Campaign Data Analysis.xlsx]Count Per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Per Category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 Per Category'!$A$5:$A$14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'Count Per Category'!$B$5:$B$14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0-B644-89AD-8FD1652FF9B6}"/>
            </c:ext>
          </c:extLst>
        </c:ser>
        <c:ser>
          <c:idx val="1"/>
          <c:order val="1"/>
          <c:tx>
            <c:strRef>
              <c:f>'Count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 Per Category'!$A$5:$A$14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'Count Per Category'!$C$5:$C$14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38FF-4448-A63A-ADE75B08EC15}"/>
            </c:ext>
          </c:extLst>
        </c:ser>
        <c:ser>
          <c:idx val="2"/>
          <c:order val="2"/>
          <c:tx>
            <c:strRef>
              <c:f>'Count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 Per Category'!$A$5:$A$14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'Count Per Category'!$D$5:$D$14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38FF-4448-A63A-ADE75B08EC15}"/>
            </c:ext>
          </c:extLst>
        </c:ser>
        <c:ser>
          <c:idx val="3"/>
          <c:order val="3"/>
          <c:tx>
            <c:strRef>
              <c:f>'Count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 Per Category'!$A$5:$A$14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'Count Per Category'!$E$5:$E$14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38FF-4448-A63A-ADE75B08E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553135"/>
        <c:axId val="1796554767"/>
      </c:barChart>
      <c:catAx>
        <c:axId val="1796553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554767"/>
        <c:crosses val="autoZero"/>
        <c:auto val="1"/>
        <c:lblAlgn val="ctr"/>
        <c:lblOffset val="100"/>
        <c:noMultiLvlLbl val="0"/>
      </c:catAx>
      <c:valAx>
        <c:axId val="179655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55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[RSClary_Kickstarter Campaign Data Analysis.xlsx]Percent State Per Goal!PivotTable6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State</a:t>
            </a:r>
            <a:r>
              <a:rPr lang="en-US" baseline="0"/>
              <a:t> Per </a:t>
            </a:r>
            <a:r>
              <a:rPr lang="en-US"/>
              <a:t>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'Percent State Per Goal'!$B$32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'Percent State Per Goal'!$A$33:$A$45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 State Per Goal'!$B$33:$B$45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B-134F-9F56-897897726F41}"/>
            </c:ext>
          </c:extLst>
        </c:ser>
        <c:ser>
          <c:idx val="1"/>
          <c:order val="1"/>
          <c:tx>
            <c:strRef>
              <c:f>'Percent State Per Goal'!$C$32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'Percent State Per Goal'!$A$33:$A$45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 State Per Goal'!$C$33:$C$45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1B-134F-9F56-897897726F41}"/>
            </c:ext>
          </c:extLst>
        </c:ser>
        <c:ser>
          <c:idx val="2"/>
          <c:order val="2"/>
          <c:tx>
            <c:strRef>
              <c:f>'Percent State Per Goal'!$D$32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'Percent State Per Goal'!$A$33:$A$45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 State Per Goal'!$D$33:$D$45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1B-134F-9F56-897897726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0250208"/>
        <c:axId val="1090251840"/>
      </c:lineChart>
      <c:catAx>
        <c:axId val="1090250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251840"/>
        <c:crosses val="autoZero"/>
        <c:auto val="1"/>
        <c:lblAlgn val="ctr"/>
        <c:lblOffset val="100"/>
        <c:noMultiLvlLbl val="0"/>
      </c:catAx>
      <c:valAx>
        <c:axId val="109025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25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[RSClary_Kickstarter Campaign Data Analysis.xlsx]Count vs Subcategory!PivotTable2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Per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vs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vs Subcategory'!$A$6:$A$46</c:f>
              <c:strCache>
                <c:ptCount val="40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science fiction</c:v>
                </c:pt>
                <c:pt idx="11">
                  <c:v>rock</c:v>
                </c:pt>
                <c:pt idx="12">
                  <c:v>restaurants</c:v>
                </c:pt>
                <c:pt idx="13">
                  <c:v>radio &amp; podcasts</c:v>
                </c:pt>
                <c:pt idx="14">
                  <c:v>pop</c:v>
                </c:pt>
                <c:pt idx="15">
                  <c:v>plays</c:v>
                </c:pt>
                <c:pt idx="16">
                  <c:v>places</c:v>
                </c:pt>
                <c:pt idx="17">
                  <c:v>photobooks</c:v>
                </c:pt>
                <c:pt idx="18">
                  <c:v>people</c:v>
                </c:pt>
                <c:pt idx="19">
                  <c:v>nonfiction</c:v>
                </c:pt>
                <c:pt idx="20">
                  <c:v>nature</c:v>
                </c:pt>
                <c:pt idx="21">
                  <c:v>musical</c:v>
                </c:pt>
                <c:pt idx="22">
                  <c:v>mobile games</c:v>
                </c:pt>
                <c:pt idx="23">
                  <c:v>metal</c:v>
                </c:pt>
                <c:pt idx="24">
                  <c:v>makerspaces</c:v>
                </c:pt>
                <c:pt idx="25">
                  <c:v>jazz</c:v>
                </c:pt>
                <c:pt idx="26">
                  <c:v>indie rock</c:v>
                </c:pt>
                <c:pt idx="27">
                  <c:v>hardware</c:v>
                </c:pt>
                <c:pt idx="28">
                  <c:v>gadgets</c:v>
                </c:pt>
                <c:pt idx="29">
                  <c:v>food trucks</c:v>
                </c:pt>
                <c:pt idx="30">
                  <c:v>fiction</c:v>
                </c:pt>
                <c:pt idx="31">
                  <c:v>faith</c:v>
                </c:pt>
                <c:pt idx="32">
                  <c:v>electronic music</c:v>
                </c:pt>
                <c:pt idx="33">
                  <c:v>drama</c:v>
                </c:pt>
                <c:pt idx="34">
                  <c:v>documentary</c:v>
                </c:pt>
                <c:pt idx="35">
                  <c:v>classical music</c:v>
                </c:pt>
                <c:pt idx="36">
                  <c:v>children's books</c:v>
                </c:pt>
                <c:pt idx="37">
                  <c:v>audio</c:v>
                </c:pt>
                <c:pt idx="38">
                  <c:v>art books</c:v>
                </c:pt>
                <c:pt idx="39">
                  <c:v>animation</c:v>
                </c:pt>
              </c:strCache>
            </c:strRef>
          </c:cat>
          <c:val>
            <c:numRef>
              <c:f>'Count vs Subcategory'!$B$6:$B$46</c:f>
              <c:numCache>
                <c:formatCode>General</c:formatCode>
                <c:ptCount val="40"/>
                <c:pt idx="0">
                  <c:v>19</c:v>
                </c:pt>
                <c:pt idx="1">
                  <c:v>59</c:v>
                </c:pt>
                <c:pt idx="2">
                  <c:v>47</c:v>
                </c:pt>
                <c:pt idx="4">
                  <c:v>6</c:v>
                </c:pt>
                <c:pt idx="7">
                  <c:v>15</c:v>
                </c:pt>
                <c:pt idx="8">
                  <c:v>15</c:v>
                </c:pt>
                <c:pt idx="10">
                  <c:v>31</c:v>
                </c:pt>
                <c:pt idx="21">
                  <c:v>11</c:v>
                </c:pt>
                <c:pt idx="29">
                  <c:v>15</c:v>
                </c:pt>
                <c:pt idx="37">
                  <c:v>23</c:v>
                </c:pt>
                <c:pt idx="3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4E-7A4D-88E6-EF241FADBAA4}"/>
            </c:ext>
          </c:extLst>
        </c:ser>
        <c:ser>
          <c:idx val="1"/>
          <c:order val="1"/>
          <c:tx>
            <c:strRef>
              <c:f>'Count vs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vs Subcategory'!$A$6:$A$46</c:f>
              <c:strCache>
                <c:ptCount val="40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science fiction</c:v>
                </c:pt>
                <c:pt idx="11">
                  <c:v>rock</c:v>
                </c:pt>
                <c:pt idx="12">
                  <c:v>restaurants</c:v>
                </c:pt>
                <c:pt idx="13">
                  <c:v>radio &amp; podcasts</c:v>
                </c:pt>
                <c:pt idx="14">
                  <c:v>pop</c:v>
                </c:pt>
                <c:pt idx="15">
                  <c:v>plays</c:v>
                </c:pt>
                <c:pt idx="16">
                  <c:v>places</c:v>
                </c:pt>
                <c:pt idx="17">
                  <c:v>photobooks</c:v>
                </c:pt>
                <c:pt idx="18">
                  <c:v>people</c:v>
                </c:pt>
                <c:pt idx="19">
                  <c:v>nonfiction</c:v>
                </c:pt>
                <c:pt idx="20">
                  <c:v>nature</c:v>
                </c:pt>
                <c:pt idx="21">
                  <c:v>musical</c:v>
                </c:pt>
                <c:pt idx="22">
                  <c:v>mobile games</c:v>
                </c:pt>
                <c:pt idx="23">
                  <c:v>metal</c:v>
                </c:pt>
                <c:pt idx="24">
                  <c:v>makerspaces</c:v>
                </c:pt>
                <c:pt idx="25">
                  <c:v>jazz</c:v>
                </c:pt>
                <c:pt idx="26">
                  <c:v>indie rock</c:v>
                </c:pt>
                <c:pt idx="27">
                  <c:v>hardware</c:v>
                </c:pt>
                <c:pt idx="28">
                  <c:v>gadgets</c:v>
                </c:pt>
                <c:pt idx="29">
                  <c:v>food trucks</c:v>
                </c:pt>
                <c:pt idx="30">
                  <c:v>fiction</c:v>
                </c:pt>
                <c:pt idx="31">
                  <c:v>faith</c:v>
                </c:pt>
                <c:pt idx="32">
                  <c:v>electronic music</c:v>
                </c:pt>
                <c:pt idx="33">
                  <c:v>drama</c:v>
                </c:pt>
                <c:pt idx="34">
                  <c:v>documentary</c:v>
                </c:pt>
                <c:pt idx="35">
                  <c:v>classical music</c:v>
                </c:pt>
                <c:pt idx="36">
                  <c:v>children's books</c:v>
                </c:pt>
                <c:pt idx="37">
                  <c:v>audio</c:v>
                </c:pt>
                <c:pt idx="38">
                  <c:v>art books</c:v>
                </c:pt>
                <c:pt idx="39">
                  <c:v>animation</c:v>
                </c:pt>
              </c:strCache>
            </c:strRef>
          </c:cat>
          <c:val>
            <c:numRef>
              <c:f>'Count vs Subcategory'!$C$6:$C$46</c:f>
              <c:numCache>
                <c:formatCode>General</c:formatCode>
                <c:ptCount val="40"/>
                <c:pt idx="1">
                  <c:v>36</c:v>
                </c:pt>
                <c:pt idx="2">
                  <c:v>81</c:v>
                </c:pt>
                <c:pt idx="3">
                  <c:v>73</c:v>
                </c:pt>
                <c:pt idx="4">
                  <c:v>21</c:v>
                </c:pt>
                <c:pt idx="7">
                  <c:v>59</c:v>
                </c:pt>
                <c:pt idx="8">
                  <c:v>1</c:v>
                </c:pt>
                <c:pt idx="12">
                  <c:v>14</c:v>
                </c:pt>
                <c:pt idx="15">
                  <c:v>250</c:v>
                </c:pt>
                <c:pt idx="16">
                  <c:v>13</c:v>
                </c:pt>
                <c:pt idx="17">
                  <c:v>34</c:v>
                </c:pt>
                <c:pt idx="18">
                  <c:v>11</c:v>
                </c:pt>
                <c:pt idx="20">
                  <c:v>14</c:v>
                </c:pt>
                <c:pt idx="21">
                  <c:v>40</c:v>
                </c:pt>
                <c:pt idx="22">
                  <c:v>23</c:v>
                </c:pt>
                <c:pt idx="24">
                  <c:v>7</c:v>
                </c:pt>
                <c:pt idx="25">
                  <c:v>53</c:v>
                </c:pt>
                <c:pt idx="26">
                  <c:v>20</c:v>
                </c:pt>
                <c:pt idx="28">
                  <c:v>13</c:v>
                </c:pt>
                <c:pt idx="29">
                  <c:v>101</c:v>
                </c:pt>
                <c:pt idx="30">
                  <c:v>34</c:v>
                </c:pt>
                <c:pt idx="31">
                  <c:v>37</c:v>
                </c:pt>
                <c:pt idx="33">
                  <c:v>52</c:v>
                </c:pt>
                <c:pt idx="36">
                  <c:v>32</c:v>
                </c:pt>
                <c:pt idx="39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FD1-C243-8934-0E181DB09407}"/>
            </c:ext>
          </c:extLst>
        </c:ser>
        <c:ser>
          <c:idx val="2"/>
          <c:order val="2"/>
          <c:tx>
            <c:strRef>
              <c:f>'Count vs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vs Subcategory'!$A$6:$A$46</c:f>
              <c:strCache>
                <c:ptCount val="40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science fiction</c:v>
                </c:pt>
                <c:pt idx="11">
                  <c:v>rock</c:v>
                </c:pt>
                <c:pt idx="12">
                  <c:v>restaurants</c:v>
                </c:pt>
                <c:pt idx="13">
                  <c:v>radio &amp; podcasts</c:v>
                </c:pt>
                <c:pt idx="14">
                  <c:v>pop</c:v>
                </c:pt>
                <c:pt idx="15">
                  <c:v>plays</c:v>
                </c:pt>
                <c:pt idx="16">
                  <c:v>places</c:v>
                </c:pt>
                <c:pt idx="17">
                  <c:v>photobooks</c:v>
                </c:pt>
                <c:pt idx="18">
                  <c:v>people</c:v>
                </c:pt>
                <c:pt idx="19">
                  <c:v>nonfiction</c:v>
                </c:pt>
                <c:pt idx="20">
                  <c:v>nature</c:v>
                </c:pt>
                <c:pt idx="21">
                  <c:v>musical</c:v>
                </c:pt>
                <c:pt idx="22">
                  <c:v>mobile games</c:v>
                </c:pt>
                <c:pt idx="23">
                  <c:v>metal</c:v>
                </c:pt>
                <c:pt idx="24">
                  <c:v>makerspaces</c:v>
                </c:pt>
                <c:pt idx="25">
                  <c:v>jazz</c:v>
                </c:pt>
                <c:pt idx="26">
                  <c:v>indie rock</c:v>
                </c:pt>
                <c:pt idx="27">
                  <c:v>hardware</c:v>
                </c:pt>
                <c:pt idx="28">
                  <c:v>gadgets</c:v>
                </c:pt>
                <c:pt idx="29">
                  <c:v>food trucks</c:v>
                </c:pt>
                <c:pt idx="30">
                  <c:v>fiction</c:v>
                </c:pt>
                <c:pt idx="31">
                  <c:v>faith</c:v>
                </c:pt>
                <c:pt idx="32">
                  <c:v>electronic music</c:v>
                </c:pt>
                <c:pt idx="33">
                  <c:v>drama</c:v>
                </c:pt>
                <c:pt idx="34">
                  <c:v>documentary</c:v>
                </c:pt>
                <c:pt idx="35">
                  <c:v>classical music</c:v>
                </c:pt>
                <c:pt idx="36">
                  <c:v>children's books</c:v>
                </c:pt>
                <c:pt idx="37">
                  <c:v>audio</c:v>
                </c:pt>
                <c:pt idx="38">
                  <c:v>art books</c:v>
                </c:pt>
                <c:pt idx="39">
                  <c:v>animation</c:v>
                </c:pt>
              </c:strCache>
            </c:strRef>
          </c:cat>
          <c:val>
            <c:numRef>
              <c:f>'Count vs Subcategory'!$D$6:$D$46</c:f>
              <c:numCache>
                <c:formatCode>General</c:formatCode>
                <c:ptCount val="40"/>
                <c:pt idx="7">
                  <c:v>3</c:v>
                </c:pt>
                <c:pt idx="9">
                  <c:v>4</c:v>
                </c:pt>
                <c:pt idx="15">
                  <c:v>9</c:v>
                </c:pt>
                <c:pt idx="3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FD1-C243-8934-0E181DB09407}"/>
            </c:ext>
          </c:extLst>
        </c:ser>
        <c:ser>
          <c:idx val="3"/>
          <c:order val="3"/>
          <c:tx>
            <c:strRef>
              <c:f>'Count vs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vs Subcategory'!$A$6:$A$46</c:f>
              <c:strCache>
                <c:ptCount val="40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science fiction</c:v>
                </c:pt>
                <c:pt idx="11">
                  <c:v>rock</c:v>
                </c:pt>
                <c:pt idx="12">
                  <c:v>restaurants</c:v>
                </c:pt>
                <c:pt idx="13">
                  <c:v>radio &amp; podcasts</c:v>
                </c:pt>
                <c:pt idx="14">
                  <c:v>pop</c:v>
                </c:pt>
                <c:pt idx="15">
                  <c:v>plays</c:v>
                </c:pt>
                <c:pt idx="16">
                  <c:v>places</c:v>
                </c:pt>
                <c:pt idx="17">
                  <c:v>photobooks</c:v>
                </c:pt>
                <c:pt idx="18">
                  <c:v>people</c:v>
                </c:pt>
                <c:pt idx="19">
                  <c:v>nonfiction</c:v>
                </c:pt>
                <c:pt idx="20">
                  <c:v>nature</c:v>
                </c:pt>
                <c:pt idx="21">
                  <c:v>musical</c:v>
                </c:pt>
                <c:pt idx="22">
                  <c:v>mobile games</c:v>
                </c:pt>
                <c:pt idx="23">
                  <c:v>metal</c:v>
                </c:pt>
                <c:pt idx="24">
                  <c:v>makerspaces</c:v>
                </c:pt>
                <c:pt idx="25">
                  <c:v>jazz</c:v>
                </c:pt>
                <c:pt idx="26">
                  <c:v>indie rock</c:v>
                </c:pt>
                <c:pt idx="27">
                  <c:v>hardware</c:v>
                </c:pt>
                <c:pt idx="28">
                  <c:v>gadgets</c:v>
                </c:pt>
                <c:pt idx="29">
                  <c:v>food trucks</c:v>
                </c:pt>
                <c:pt idx="30">
                  <c:v>fiction</c:v>
                </c:pt>
                <c:pt idx="31">
                  <c:v>faith</c:v>
                </c:pt>
                <c:pt idx="32">
                  <c:v>electronic music</c:v>
                </c:pt>
                <c:pt idx="33">
                  <c:v>drama</c:v>
                </c:pt>
                <c:pt idx="34">
                  <c:v>documentary</c:v>
                </c:pt>
                <c:pt idx="35">
                  <c:v>classical music</c:v>
                </c:pt>
                <c:pt idx="36">
                  <c:v>children's books</c:v>
                </c:pt>
                <c:pt idx="37">
                  <c:v>audio</c:v>
                </c:pt>
                <c:pt idx="38">
                  <c:v>art books</c:v>
                </c:pt>
                <c:pt idx="39">
                  <c:v>animation</c:v>
                </c:pt>
              </c:strCache>
            </c:strRef>
          </c:cat>
          <c:val>
            <c:numRef>
              <c:f>'Count vs Subcategory'!$E$6:$E$46</c:f>
              <c:numCache>
                <c:formatCode>General</c:formatCode>
                <c:ptCount val="40"/>
                <c:pt idx="2">
                  <c:v>17</c:v>
                </c:pt>
                <c:pt idx="5">
                  <c:v>97</c:v>
                </c:pt>
                <c:pt idx="6">
                  <c:v>52</c:v>
                </c:pt>
                <c:pt idx="7">
                  <c:v>68</c:v>
                </c:pt>
                <c:pt idx="8">
                  <c:v>31</c:v>
                </c:pt>
                <c:pt idx="9">
                  <c:v>34</c:v>
                </c:pt>
                <c:pt idx="11">
                  <c:v>240</c:v>
                </c:pt>
                <c:pt idx="13">
                  <c:v>20</c:v>
                </c:pt>
                <c:pt idx="14">
                  <c:v>35</c:v>
                </c:pt>
                <c:pt idx="15">
                  <c:v>412</c:v>
                </c:pt>
                <c:pt idx="17">
                  <c:v>62</c:v>
                </c:pt>
                <c:pt idx="19">
                  <c:v>49</c:v>
                </c:pt>
                <c:pt idx="21">
                  <c:v>45</c:v>
                </c:pt>
                <c:pt idx="23">
                  <c:v>14</c:v>
                </c:pt>
                <c:pt idx="24">
                  <c:v>7</c:v>
                </c:pt>
                <c:pt idx="26">
                  <c:v>138</c:v>
                </c:pt>
                <c:pt idx="27">
                  <c:v>103</c:v>
                </c:pt>
                <c:pt idx="32">
                  <c:v>30</c:v>
                </c:pt>
                <c:pt idx="34">
                  <c:v>164</c:v>
                </c:pt>
                <c:pt idx="35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FD1-C243-8934-0E181DB09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752303"/>
        <c:axId val="1363303999"/>
      </c:barChart>
      <c:catAx>
        <c:axId val="1852752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303999"/>
        <c:crosses val="autoZero"/>
        <c:auto val="1"/>
        <c:lblAlgn val="ctr"/>
        <c:lblOffset val="100"/>
        <c:noMultiLvlLbl val="0"/>
      </c:catAx>
      <c:valAx>
        <c:axId val="136330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214644</xdr:colOff>
      <xdr:row>2</xdr:row>
      <xdr:rowOff>114998</xdr:rowOff>
    </xdr:from>
    <xdr:to>
      <xdr:col>10</xdr:col>
      <xdr:colOff>659144</xdr:colOff>
      <xdr:row>17</xdr:row>
      <xdr:rowOff>698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41815-31C9-C24C-AFE1-FE9844E2C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337737</xdr:colOff>
      <xdr:row>17</xdr:row>
      <xdr:rowOff>142631</xdr:rowOff>
    </xdr:from>
    <xdr:to>
      <xdr:col>10</xdr:col>
      <xdr:colOff>792704</xdr:colOff>
      <xdr:row>32</xdr:row>
      <xdr:rowOff>59732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4C43B6-2598-5240-BF49-9E11C23F5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163659</xdr:colOff>
      <xdr:row>15</xdr:row>
      <xdr:rowOff>5966</xdr:rowOff>
    </xdr:from>
    <xdr:to>
      <xdr:col>6</xdr:col>
      <xdr:colOff>513843</xdr:colOff>
      <xdr:row>29</xdr:row>
      <xdr:rowOff>85403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2B592-B27A-F84B-98EF-30AECA695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176696</xdr:colOff>
      <xdr:row>13</xdr:row>
      <xdr:rowOff>110435</xdr:rowOff>
    </xdr:from>
    <xdr:to>
      <xdr:col>7</xdr:col>
      <xdr:colOff>844826</xdr:colOff>
      <xdr:row>30</xdr:row>
      <xdr:rowOff>71230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AAFC49D-C108-AF44-B880-8AAACB06F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30216</xdr:rowOff>
    </xdr:from>
    <xdr:to>
      <xdr:col>9</xdr:col>
      <xdr:colOff>678574</xdr:colOff>
      <xdr:row>21</xdr:row>
      <xdr:rowOff>107512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64E10-3A8C-8E45-826E-56D35FDA3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2.480483680556" createdVersion="6" refreshedVersion="6" minRefreshableVersion="3" recordCount="4114" xr:uid="{475AB91B-CF88-1445-9673-BC76B44E2A93}">
  <cacheSource type="worksheet">
    <worksheetSource ref="A1:R4115" sheet="InitialTable"/>
  </cacheSource>
  <cacheFields count="18">
    <cacheField name="id" numFmtId="0">
      <sharedItems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0">
        <s v="television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3.903000231483" createdVersion="6" refreshedVersion="6" minRefreshableVersion="3" recordCount="4114" xr:uid="{E539B3F8-7310-0B4E-BB80-6738BB48F2F9}">
  <cacheSource type="worksheet">
    <worksheetSource ref="A1:T4115" sheet="InitialTable"/>
  </cacheSource>
  <cacheFields count="22">
    <cacheField name="id" numFmtId="0">
      <sharedItems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7.239883796297" createdVersion="6" refreshedVersion="6" minRefreshableVersion="3" recordCount="12" xr:uid="{01A0A794-6185-4A45-AFBC-89D8F52E6208}">
  <cacheSource type="worksheet">
    <worksheetSource ref="A1:H13" sheet="Percent State Per Goal"/>
  </cacheSource>
  <cacheFields count="8">
    <cacheField name="Goal" numFmtId="0">
      <sharedItems count="12">
        <s v="0 to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id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id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id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id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id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id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id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id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id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id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id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id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id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id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id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id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id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id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id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id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id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id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id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id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id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id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id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id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id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id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id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id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id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id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id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id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id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id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id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id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id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id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id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id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id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id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id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id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id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id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id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id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id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id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id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id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id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id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television"/>
    <n v="103.29622222222221"/>
    <n v="43.040092592592593"/>
    <x v="0"/>
    <x v="0"/>
  </r>
  <r>
    <s v="id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television"/>
    <n v="148.30000000000001"/>
    <n v="322.39130434782606"/>
    <x v="0"/>
    <x v="0"/>
  </r>
  <r>
    <s v="id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television"/>
    <n v="154.73333333333332"/>
    <n v="96.708333333333329"/>
    <x v="0"/>
    <x v="0"/>
  </r>
  <r>
    <s v="id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television"/>
    <n v="113.51849999999999"/>
    <n v="35.474531249999998"/>
    <x v="0"/>
    <x v="0"/>
  </r>
  <r>
    <s v="id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television"/>
    <n v="173.33333333333334"/>
    <n v="86.666666666666671"/>
    <x v="0"/>
    <x v="0"/>
  </r>
  <r>
    <s v="id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television"/>
    <n v="107.52857142857141"/>
    <n v="132.05263157894737"/>
    <x v="0"/>
    <x v="0"/>
  </r>
  <r>
    <s v="id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television"/>
    <n v="118.6"/>
    <n v="91.230769230769226"/>
    <x v="0"/>
    <x v="0"/>
  </r>
  <r>
    <s v="id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television"/>
    <n v="116.25000000000001"/>
    <n v="116.25"/>
    <x v="0"/>
    <x v="0"/>
  </r>
  <r>
    <s v="id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television"/>
    <n v="127.16666666666667"/>
    <n v="21.194444444444443"/>
    <x v="0"/>
    <x v="0"/>
  </r>
  <r>
    <s v="id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television"/>
    <n v="110.9423"/>
    <n v="62.327134831460668"/>
    <x v="0"/>
    <x v="0"/>
  </r>
  <r>
    <s v="id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television"/>
    <n v="127.2"/>
    <n v="37.411764705882355"/>
    <x v="0"/>
    <x v="0"/>
  </r>
  <r>
    <s v="id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television"/>
    <n v="123.94444444444443"/>
    <n v="69.71875"/>
    <x v="0"/>
    <x v="0"/>
  </r>
  <r>
    <s v="id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television"/>
    <n v="108.40909090909091"/>
    <n v="58.170731707317074"/>
    <x v="0"/>
    <x v="0"/>
  </r>
  <r>
    <s v="id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television"/>
    <n v="100"/>
    <n v="50"/>
    <x v="0"/>
    <x v="0"/>
  </r>
  <r>
    <s v="id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television"/>
    <n v="112.93199999999999"/>
    <n v="19.471034482758618"/>
    <x v="0"/>
    <x v="0"/>
  </r>
  <r>
    <s v="id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television"/>
    <n v="115.42857142857143"/>
    <n v="85.957446808510639"/>
    <x v="0"/>
    <x v="0"/>
  </r>
  <r>
    <s v="id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television"/>
    <n v="153.33333333333334"/>
    <n v="30.666666666666668"/>
    <x v="0"/>
    <x v="0"/>
  </r>
  <r>
    <s v="id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television"/>
    <n v="392.5"/>
    <n v="60.384615384615387"/>
    <x v="0"/>
    <x v="0"/>
  </r>
  <r>
    <s v="id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television"/>
    <n v="2702"/>
    <n v="38.6"/>
    <x v="0"/>
    <x v="0"/>
  </r>
  <r>
    <s v="id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television"/>
    <n v="127"/>
    <n v="40.268292682926827"/>
    <x v="0"/>
    <x v="0"/>
  </r>
  <r>
    <s v="id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television"/>
    <n v="107.25"/>
    <n v="273.82978723404256"/>
    <x v="0"/>
    <x v="0"/>
  </r>
  <r>
    <s v="id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television"/>
    <n v="198"/>
    <n v="53.035714285714285"/>
    <x v="0"/>
    <x v="0"/>
  </r>
  <r>
    <s v="id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television"/>
    <n v="100.01249999999999"/>
    <n v="40.005000000000003"/>
    <x v="0"/>
    <x v="0"/>
  </r>
  <r>
    <s v="id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television"/>
    <n v="102.49999999999999"/>
    <n v="15.76923076923077"/>
    <x v="0"/>
    <x v="0"/>
  </r>
  <r>
    <s v="id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television"/>
    <n v="100"/>
    <n v="71.428571428571431"/>
    <x v="0"/>
    <x v="0"/>
  </r>
  <r>
    <s v="id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television"/>
    <n v="125.49999999999999"/>
    <n v="71.714285714285708"/>
    <x v="0"/>
    <x v="0"/>
  </r>
  <r>
    <s v="id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television"/>
    <n v="106.46666666666667"/>
    <n v="375.76470588235293"/>
    <x v="0"/>
    <x v="0"/>
  </r>
  <r>
    <s v="id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television"/>
    <n v="104.60000000000001"/>
    <n v="104.6"/>
    <x v="0"/>
    <x v="0"/>
  </r>
  <r>
    <s v="id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television"/>
    <n v="102.85714285714285"/>
    <n v="60"/>
    <x v="0"/>
    <x v="0"/>
  </r>
  <r>
    <s v="id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television"/>
    <n v="115.06666666666668"/>
    <n v="123.28571428571429"/>
    <x v="0"/>
    <x v="0"/>
  </r>
  <r>
    <s v="id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television"/>
    <n v="100.4"/>
    <n v="31.375"/>
    <x v="0"/>
    <x v="0"/>
  </r>
  <r>
    <s v="id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television"/>
    <n v="120"/>
    <n v="78.260869565217391"/>
    <x v="0"/>
    <x v="0"/>
  </r>
  <r>
    <s v="id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television"/>
    <n v="105.2"/>
    <n v="122.32558139534883"/>
    <x v="0"/>
    <x v="0"/>
  </r>
  <r>
    <s v="id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television"/>
    <n v="110.60000000000001"/>
    <n v="73.733333333333334"/>
    <x v="0"/>
    <x v="0"/>
  </r>
  <r>
    <s v="id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television"/>
    <n v="104"/>
    <n v="21.666666666666668"/>
    <x v="0"/>
    <x v="0"/>
  </r>
  <r>
    <s v="id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television"/>
    <n v="131.42857142857142"/>
    <n v="21.904761904761905"/>
    <x v="0"/>
    <x v="0"/>
  </r>
  <r>
    <s v="id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television"/>
    <n v="114.66666666666667"/>
    <n v="50.588235294117645"/>
    <x v="0"/>
    <x v="0"/>
  </r>
  <r>
    <s v="id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television"/>
    <n v="106.25"/>
    <n v="53.125"/>
    <x v="0"/>
    <x v="0"/>
  </r>
  <r>
    <s v="id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television"/>
    <n v="106.25"/>
    <n v="56.666666666666664"/>
    <x v="0"/>
    <x v="0"/>
  </r>
  <r>
    <s v="id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television"/>
    <n v="106.01933333333334"/>
    <n v="40.776666666666664"/>
    <x v="0"/>
    <x v="0"/>
  </r>
  <r>
    <s v="id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television"/>
    <n v="100"/>
    <n v="192.30769230769232"/>
    <x v="0"/>
    <x v="0"/>
  </r>
  <r>
    <s v="id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television"/>
    <n v="100"/>
    <n v="100"/>
    <x v="0"/>
    <x v="0"/>
  </r>
  <r>
    <s v="id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television"/>
    <n v="127.75000000000001"/>
    <n v="117.92307692307692"/>
    <x v="0"/>
    <x v="0"/>
  </r>
  <r>
    <s v="id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television"/>
    <n v="105.15384615384616"/>
    <n v="27.897959183673468"/>
    <x v="0"/>
    <x v="0"/>
  </r>
  <r>
    <s v="id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television"/>
    <n v="120"/>
    <n v="60"/>
    <x v="0"/>
    <x v="0"/>
  </r>
  <r>
    <s v="id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television"/>
    <n v="107.40909090909089"/>
    <n v="39.383333333333333"/>
    <x v="0"/>
    <x v="0"/>
  </r>
  <r>
    <s v="id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television"/>
    <n v="100.49999999999999"/>
    <n v="186.11111111111111"/>
    <x v="0"/>
    <x v="0"/>
  </r>
  <r>
    <s v="id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television"/>
    <n v="102.46666666666667"/>
    <n v="111.37681159420291"/>
    <x v="0"/>
    <x v="0"/>
  </r>
  <r>
    <s v="id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television"/>
    <n v="246.66666666666669"/>
    <n v="78.723404255319153"/>
    <x v="0"/>
    <x v="0"/>
  </r>
  <r>
    <s v="id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television"/>
    <n v="219.49999999999997"/>
    <n v="46.702127659574465"/>
    <x v="0"/>
    <x v="0"/>
  </r>
  <r>
    <s v="id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television"/>
    <n v="130.76923076923077"/>
    <n v="65.384615384615387"/>
    <x v="0"/>
    <x v="0"/>
  </r>
  <r>
    <s v="id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television"/>
    <n v="154.57142857142858"/>
    <n v="102.0754716981132"/>
    <x v="0"/>
    <x v="0"/>
  </r>
  <r>
    <s v="id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television"/>
    <n v="104"/>
    <n v="64.197530864197532"/>
    <x v="0"/>
    <x v="0"/>
  </r>
  <r>
    <s v="id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television"/>
    <n v="141"/>
    <n v="90.384615384615387"/>
    <x v="0"/>
    <x v="0"/>
  </r>
  <r>
    <s v="id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television"/>
    <n v="103.33333333333334"/>
    <n v="88.571428571428569"/>
    <x v="0"/>
    <x v="0"/>
  </r>
  <r>
    <s v="id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television"/>
    <n v="140.44444444444443"/>
    <n v="28.727272727272727"/>
    <x v="0"/>
    <x v="0"/>
  </r>
  <r>
    <s v="id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television"/>
    <n v="113.65714285714286"/>
    <n v="69.78947368421052"/>
    <x v="0"/>
    <x v="0"/>
  </r>
  <r>
    <s v="id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television"/>
    <n v="100.49377777777779"/>
    <n v="167.48962962962963"/>
    <x v="0"/>
    <x v="0"/>
  </r>
  <r>
    <s v="id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television"/>
    <n v="113.03159999999998"/>
    <n v="144.91230769230768"/>
    <x v="0"/>
    <x v="0"/>
  </r>
  <r>
    <s v="id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television"/>
    <n v="104.55692307692308"/>
    <n v="91.840540540540545"/>
    <x v="0"/>
    <x v="0"/>
  </r>
  <r>
    <s v="id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1"/>
  </r>
  <r>
    <s v="id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1"/>
  </r>
  <r>
    <s v="id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1"/>
  </r>
  <r>
    <s v="id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1"/>
  </r>
  <r>
    <s v="id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1"/>
  </r>
  <r>
    <s v="id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1"/>
  </r>
  <r>
    <s v="id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1"/>
  </r>
  <r>
    <s v="id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1"/>
  </r>
  <r>
    <s v="id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1"/>
  </r>
  <r>
    <s v="id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1"/>
  </r>
  <r>
    <s v="id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1"/>
  </r>
  <r>
    <s v="id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1"/>
  </r>
  <r>
    <s v="id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1"/>
  </r>
  <r>
    <s v="id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1"/>
  </r>
  <r>
    <s v="id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1"/>
  </r>
  <r>
    <s v="id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1"/>
  </r>
  <r>
    <s v="id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1"/>
  </r>
  <r>
    <s v="id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1"/>
  </r>
  <r>
    <s v="id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1"/>
  </r>
  <r>
    <s v="id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1"/>
  </r>
  <r>
    <s v="id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1"/>
  </r>
  <r>
    <s v="id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1"/>
  </r>
  <r>
    <s v="id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1"/>
  </r>
  <r>
    <s v="id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1"/>
  </r>
  <r>
    <s v="id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1"/>
  </r>
  <r>
    <s v="id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1"/>
  </r>
  <r>
    <s v="id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1"/>
  </r>
  <r>
    <s v="id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1"/>
  </r>
  <r>
    <s v="id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1"/>
  </r>
  <r>
    <s v="id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1"/>
  </r>
  <r>
    <s v="id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1"/>
  </r>
  <r>
    <s v="id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1"/>
  </r>
  <r>
    <s v="id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1"/>
  </r>
  <r>
    <s v="id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1"/>
  </r>
  <r>
    <s v="id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1"/>
  </r>
  <r>
    <s v="id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1"/>
  </r>
  <r>
    <s v="id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1"/>
  </r>
  <r>
    <s v="id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1"/>
  </r>
  <r>
    <s v="id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1"/>
  </r>
  <r>
    <s v="id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1"/>
  </r>
  <r>
    <s v="id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"/>
  </r>
  <r>
    <s v="id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2"/>
  </r>
  <r>
    <s v="id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2"/>
  </r>
  <r>
    <s v="id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2"/>
  </r>
  <r>
    <s v="id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2"/>
  </r>
  <r>
    <s v="id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2"/>
  </r>
  <r>
    <s v="id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2"/>
  </r>
  <r>
    <s v="id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2"/>
  </r>
  <r>
    <s v="id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2"/>
  </r>
  <r>
    <s v="id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2"/>
  </r>
  <r>
    <s v="id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2"/>
  </r>
  <r>
    <s v="id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2"/>
  </r>
  <r>
    <s v="id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2"/>
  </r>
  <r>
    <s v="id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2"/>
  </r>
  <r>
    <s v="id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2"/>
  </r>
  <r>
    <s v="id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2"/>
  </r>
  <r>
    <s v="id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2"/>
  </r>
  <r>
    <s v="id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2"/>
  </r>
  <r>
    <s v="id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2"/>
  </r>
  <r>
    <s v="id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2"/>
  </r>
  <r>
    <s v="id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2"/>
  </r>
  <r>
    <s v="id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2"/>
  </r>
  <r>
    <s v="id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2"/>
  </r>
  <r>
    <s v="id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2"/>
  </r>
  <r>
    <s v="id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2"/>
  </r>
  <r>
    <s v="id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2"/>
  </r>
  <r>
    <s v="id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2"/>
  </r>
  <r>
    <s v="id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2"/>
  </r>
  <r>
    <s v="id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2"/>
  </r>
  <r>
    <s v="id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2"/>
  </r>
  <r>
    <s v="id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2"/>
  </r>
  <r>
    <s v="id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2"/>
  </r>
  <r>
    <s v="id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2"/>
  </r>
  <r>
    <s v="id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2"/>
  </r>
  <r>
    <s v="id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2"/>
  </r>
  <r>
    <s v="id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2"/>
  </r>
  <r>
    <s v="id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2"/>
  </r>
  <r>
    <s v="id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2"/>
  </r>
  <r>
    <s v="id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2"/>
  </r>
  <r>
    <s v="id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2"/>
  </r>
  <r>
    <s v="id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2"/>
  </r>
  <r>
    <s v="id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2"/>
  </r>
  <r>
    <s v="id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2"/>
  </r>
  <r>
    <s v="id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2"/>
  </r>
  <r>
    <s v="id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2"/>
  </r>
  <r>
    <s v="id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2"/>
  </r>
  <r>
    <s v="id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2"/>
  </r>
  <r>
    <s v="id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2"/>
  </r>
  <r>
    <s v="id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2"/>
  </r>
  <r>
    <s v="id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2"/>
  </r>
  <r>
    <s v="id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2"/>
  </r>
  <r>
    <s v="id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2"/>
  </r>
  <r>
    <s v="id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2"/>
  </r>
  <r>
    <s v="id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2"/>
  </r>
  <r>
    <s v="id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2"/>
  </r>
  <r>
    <s v="id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2"/>
  </r>
  <r>
    <s v="id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2"/>
  </r>
  <r>
    <s v="id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2"/>
  </r>
  <r>
    <s v="id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2"/>
  </r>
  <r>
    <s v="id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2"/>
  </r>
  <r>
    <s v="id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2"/>
  </r>
  <r>
    <s v="id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2"/>
  </r>
  <r>
    <s v="id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2"/>
  </r>
  <r>
    <s v="id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2"/>
  </r>
  <r>
    <s v="id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2"/>
  </r>
  <r>
    <s v="id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2"/>
  </r>
  <r>
    <s v="id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2"/>
  </r>
  <r>
    <s v="id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2"/>
  </r>
  <r>
    <s v="id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2"/>
  </r>
  <r>
    <s v="id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2"/>
  </r>
  <r>
    <s v="id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2"/>
  </r>
  <r>
    <s v="id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2"/>
  </r>
  <r>
    <s v="id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2"/>
  </r>
  <r>
    <s v="id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2"/>
  </r>
  <r>
    <s v="id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2"/>
  </r>
  <r>
    <s v="id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2"/>
  </r>
  <r>
    <s v="id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2"/>
  </r>
  <r>
    <s v="id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2"/>
  </r>
  <r>
    <s v="id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2"/>
  </r>
  <r>
    <s v="id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2"/>
  </r>
  <r>
    <s v="id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3"/>
  </r>
  <r>
    <s v="id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3"/>
  </r>
  <r>
    <s v="id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3"/>
  </r>
  <r>
    <s v="id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3"/>
  </r>
  <r>
    <s v="id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3"/>
  </r>
  <r>
    <s v="id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3"/>
  </r>
  <r>
    <s v="id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3"/>
  </r>
  <r>
    <s v="id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3"/>
  </r>
  <r>
    <s v="id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3"/>
  </r>
  <r>
    <s v="id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3"/>
  </r>
  <r>
    <s v="id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3"/>
  </r>
  <r>
    <s v="id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3"/>
  </r>
  <r>
    <s v="id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3"/>
  </r>
  <r>
    <s v="id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3"/>
  </r>
  <r>
    <s v="id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3"/>
  </r>
  <r>
    <s v="id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3"/>
  </r>
  <r>
    <s v="id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3"/>
  </r>
  <r>
    <s v="id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3"/>
  </r>
  <r>
    <s v="id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3"/>
  </r>
  <r>
    <s v="id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3"/>
  </r>
  <r>
    <s v="id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3"/>
  </r>
  <r>
    <s v="id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3"/>
  </r>
  <r>
    <s v="id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3"/>
  </r>
  <r>
    <s v="id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3"/>
  </r>
  <r>
    <s v="id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3"/>
  </r>
  <r>
    <s v="id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3"/>
  </r>
  <r>
    <s v="id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3"/>
  </r>
  <r>
    <s v="id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3"/>
  </r>
  <r>
    <s v="id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3"/>
  </r>
  <r>
    <s v="id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3"/>
  </r>
  <r>
    <s v="id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3"/>
  </r>
  <r>
    <s v="id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3"/>
  </r>
  <r>
    <s v="id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3"/>
  </r>
  <r>
    <s v="id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3"/>
  </r>
  <r>
    <s v="id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3"/>
  </r>
  <r>
    <s v="id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3"/>
  </r>
  <r>
    <s v="id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3"/>
  </r>
  <r>
    <s v="id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3"/>
  </r>
  <r>
    <s v="id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3"/>
  </r>
  <r>
    <s v="id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3"/>
  </r>
  <r>
    <s v="id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3"/>
  </r>
  <r>
    <s v="id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3"/>
  </r>
  <r>
    <s v="id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3"/>
  </r>
  <r>
    <s v="id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3"/>
  </r>
  <r>
    <s v="id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3"/>
  </r>
  <r>
    <s v="id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3"/>
  </r>
  <r>
    <s v="id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3"/>
  </r>
  <r>
    <s v="id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3"/>
  </r>
  <r>
    <s v="id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3"/>
  </r>
  <r>
    <s v="id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3"/>
  </r>
  <r>
    <s v="id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3"/>
  </r>
  <r>
    <s v="id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3"/>
  </r>
  <r>
    <s v="id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3"/>
  </r>
  <r>
    <s v="id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3"/>
  </r>
  <r>
    <s v="id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3"/>
  </r>
  <r>
    <s v="id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3"/>
  </r>
  <r>
    <s v="id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3"/>
  </r>
  <r>
    <s v="id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3"/>
  </r>
  <r>
    <s v="id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3"/>
  </r>
  <r>
    <s v="id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3"/>
  </r>
  <r>
    <s v="id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3"/>
  </r>
  <r>
    <s v="id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3"/>
  </r>
  <r>
    <s v="id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3"/>
  </r>
  <r>
    <s v="id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3"/>
  </r>
  <r>
    <s v="id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3"/>
  </r>
  <r>
    <s v="id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3"/>
  </r>
  <r>
    <s v="id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3"/>
  </r>
  <r>
    <s v="id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3"/>
  </r>
  <r>
    <s v="id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3"/>
  </r>
  <r>
    <s v="id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3"/>
  </r>
  <r>
    <s v="id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3"/>
  </r>
  <r>
    <s v="id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3"/>
  </r>
  <r>
    <s v="id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3"/>
  </r>
  <r>
    <s v="id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3"/>
  </r>
  <r>
    <s v="id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3"/>
  </r>
  <r>
    <s v="id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3"/>
  </r>
  <r>
    <s v="id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3"/>
  </r>
  <r>
    <s v="id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3"/>
  </r>
  <r>
    <s v="id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3"/>
  </r>
  <r>
    <s v="id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3"/>
  </r>
  <r>
    <s v="id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3"/>
  </r>
  <r>
    <s v="id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3"/>
  </r>
  <r>
    <s v="id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3"/>
  </r>
  <r>
    <s v="id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3"/>
  </r>
  <r>
    <s v="id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3"/>
  </r>
  <r>
    <s v="id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3"/>
  </r>
  <r>
    <s v="id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3"/>
  </r>
  <r>
    <s v="id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3"/>
  </r>
  <r>
    <s v="id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3"/>
  </r>
  <r>
    <s v="id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3"/>
  </r>
  <r>
    <s v="id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3"/>
  </r>
  <r>
    <s v="id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3"/>
  </r>
  <r>
    <s v="id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3"/>
  </r>
  <r>
    <s v="id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3"/>
  </r>
  <r>
    <s v="id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3"/>
  </r>
  <r>
    <s v="id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3"/>
  </r>
  <r>
    <s v="id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3"/>
  </r>
  <r>
    <s v="id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3"/>
  </r>
  <r>
    <s v="id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3"/>
  </r>
  <r>
    <s v="id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3"/>
  </r>
  <r>
    <s v="id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3"/>
  </r>
  <r>
    <s v="id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3"/>
  </r>
  <r>
    <s v="id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3"/>
  </r>
  <r>
    <s v="id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3"/>
  </r>
  <r>
    <s v="id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3"/>
  </r>
  <r>
    <s v="id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3"/>
  </r>
  <r>
    <s v="id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3"/>
  </r>
  <r>
    <s v="id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3"/>
  </r>
  <r>
    <s v="id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3"/>
  </r>
  <r>
    <s v="id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3"/>
  </r>
  <r>
    <s v="id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3"/>
  </r>
  <r>
    <s v="id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3"/>
  </r>
  <r>
    <s v="id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3"/>
  </r>
  <r>
    <s v="id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3"/>
  </r>
  <r>
    <s v="id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3"/>
  </r>
  <r>
    <s v="id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3"/>
  </r>
  <r>
    <s v="id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3"/>
  </r>
  <r>
    <s v="id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3"/>
  </r>
  <r>
    <s v="id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3"/>
  </r>
  <r>
    <s v="id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3"/>
  </r>
  <r>
    <s v="id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3"/>
  </r>
  <r>
    <s v="id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3"/>
  </r>
  <r>
    <s v="id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3"/>
  </r>
  <r>
    <s v="id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3"/>
  </r>
  <r>
    <s v="id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3"/>
  </r>
  <r>
    <s v="id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3"/>
  </r>
  <r>
    <s v="id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3"/>
  </r>
  <r>
    <s v="id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3"/>
  </r>
  <r>
    <s v="id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3"/>
  </r>
  <r>
    <s v="id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3"/>
  </r>
  <r>
    <s v="id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3"/>
  </r>
  <r>
    <s v="id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3"/>
  </r>
  <r>
    <s v="id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3"/>
  </r>
  <r>
    <s v="id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3"/>
  </r>
  <r>
    <s v="id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3"/>
  </r>
  <r>
    <s v="id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3"/>
  </r>
  <r>
    <s v="id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3"/>
  </r>
  <r>
    <s v="id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3"/>
  </r>
  <r>
    <s v="id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3"/>
  </r>
  <r>
    <s v="id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3"/>
  </r>
  <r>
    <s v="id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3"/>
  </r>
  <r>
    <s v="id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3"/>
  </r>
  <r>
    <s v="id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3"/>
  </r>
  <r>
    <s v="id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3"/>
  </r>
  <r>
    <s v="id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3"/>
  </r>
  <r>
    <s v="id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3"/>
  </r>
  <r>
    <s v="id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3"/>
  </r>
  <r>
    <s v="id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3"/>
  </r>
  <r>
    <s v="id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3"/>
  </r>
  <r>
    <s v="id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3"/>
  </r>
  <r>
    <s v="id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3"/>
  </r>
  <r>
    <s v="id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3"/>
  </r>
  <r>
    <s v="id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3"/>
  </r>
  <r>
    <s v="id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3"/>
  </r>
  <r>
    <s v="id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3"/>
  </r>
  <r>
    <s v="id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3"/>
  </r>
  <r>
    <s v="id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3"/>
  </r>
  <r>
    <s v="id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3"/>
  </r>
  <r>
    <s v="id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3"/>
  </r>
  <r>
    <s v="id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3"/>
  </r>
  <r>
    <s v="id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3"/>
  </r>
  <r>
    <s v="id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3"/>
  </r>
  <r>
    <s v="id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3"/>
  </r>
  <r>
    <s v="id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3"/>
  </r>
  <r>
    <s v="id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3"/>
  </r>
  <r>
    <s v="id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3"/>
  </r>
  <r>
    <s v="id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3"/>
  </r>
  <r>
    <s v="id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3"/>
  </r>
  <r>
    <s v="id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3"/>
  </r>
  <r>
    <s v="id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3"/>
  </r>
  <r>
    <s v="id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3"/>
  </r>
  <r>
    <s v="id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3"/>
  </r>
  <r>
    <s v="id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3"/>
  </r>
  <r>
    <s v="id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3"/>
  </r>
  <r>
    <s v="id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3"/>
  </r>
  <r>
    <s v="id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3"/>
  </r>
  <r>
    <s v="id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3"/>
  </r>
  <r>
    <s v="id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3"/>
  </r>
  <r>
    <s v="id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3"/>
  </r>
  <r>
    <s v="id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3"/>
  </r>
  <r>
    <s v="id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4"/>
  </r>
  <r>
    <s v="id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4"/>
  </r>
  <r>
    <s v="id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4"/>
  </r>
  <r>
    <s v="id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4"/>
  </r>
  <r>
    <s v="id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4"/>
  </r>
  <r>
    <s v="id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4"/>
  </r>
  <r>
    <s v="id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4"/>
  </r>
  <r>
    <s v="id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4"/>
  </r>
  <r>
    <s v="id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4"/>
  </r>
  <r>
    <s v="id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4"/>
  </r>
  <r>
    <s v="id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4"/>
  </r>
  <r>
    <s v="id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4"/>
  </r>
  <r>
    <s v="id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4"/>
  </r>
  <r>
    <s v="id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4"/>
  </r>
  <r>
    <s v="id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4"/>
  </r>
  <r>
    <s v="id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4"/>
  </r>
  <r>
    <s v="id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4"/>
  </r>
  <r>
    <s v="id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4"/>
  </r>
  <r>
    <s v="id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4"/>
  </r>
  <r>
    <s v="id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4"/>
  </r>
  <r>
    <s v="id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4"/>
  </r>
  <r>
    <s v="id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4"/>
  </r>
  <r>
    <s v="id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4"/>
  </r>
  <r>
    <s v="id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4"/>
  </r>
  <r>
    <s v="id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4"/>
  </r>
  <r>
    <s v="id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4"/>
  </r>
  <r>
    <s v="id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4"/>
  </r>
  <r>
    <s v="id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4"/>
  </r>
  <r>
    <s v="id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4"/>
  </r>
  <r>
    <s v="id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4"/>
  </r>
  <r>
    <s v="id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4"/>
  </r>
  <r>
    <s v="id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4"/>
  </r>
  <r>
    <s v="id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4"/>
  </r>
  <r>
    <s v="id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4"/>
  </r>
  <r>
    <s v="id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4"/>
  </r>
  <r>
    <s v="id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4"/>
  </r>
  <r>
    <s v="id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4"/>
  </r>
  <r>
    <s v="id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4"/>
  </r>
  <r>
    <s v="id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4"/>
  </r>
  <r>
    <s v="id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4"/>
  </r>
  <r>
    <s v="id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4"/>
  </r>
  <r>
    <s v="id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4"/>
  </r>
  <r>
    <s v="id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4"/>
  </r>
  <r>
    <s v="id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4"/>
  </r>
  <r>
    <s v="id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4"/>
  </r>
  <r>
    <s v="id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4"/>
  </r>
  <r>
    <s v="id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4"/>
  </r>
  <r>
    <s v="id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4"/>
  </r>
  <r>
    <s v="id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4"/>
  </r>
  <r>
    <s v="id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4"/>
  </r>
  <r>
    <s v="id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4"/>
  </r>
  <r>
    <s v="id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4"/>
  </r>
  <r>
    <s v="id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4"/>
  </r>
  <r>
    <s v="id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4"/>
  </r>
  <r>
    <s v="id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4"/>
  </r>
  <r>
    <s v="id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4"/>
  </r>
  <r>
    <s v="id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4"/>
  </r>
  <r>
    <s v="id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4"/>
  </r>
  <r>
    <s v="id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4"/>
  </r>
  <r>
    <s v="id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4"/>
  </r>
  <r>
    <s v="id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4"/>
  </r>
  <r>
    <s v="id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4"/>
  </r>
  <r>
    <s v="id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4"/>
  </r>
  <r>
    <s v="id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4"/>
  </r>
  <r>
    <s v="id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4"/>
  </r>
  <r>
    <s v="id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4"/>
  </r>
  <r>
    <s v="id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4"/>
  </r>
  <r>
    <s v="id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4"/>
  </r>
  <r>
    <s v="id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4"/>
  </r>
  <r>
    <s v="id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4"/>
  </r>
  <r>
    <s v="id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4"/>
  </r>
  <r>
    <s v="id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4"/>
  </r>
  <r>
    <s v="id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4"/>
  </r>
  <r>
    <s v="id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4"/>
  </r>
  <r>
    <s v="id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4"/>
  </r>
  <r>
    <s v="id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4"/>
  </r>
  <r>
    <s v="id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4"/>
  </r>
  <r>
    <s v="id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4"/>
  </r>
  <r>
    <s v="id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4"/>
  </r>
  <r>
    <s v="id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4"/>
  </r>
  <r>
    <s v="id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4"/>
  </r>
  <r>
    <s v="id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4"/>
  </r>
  <r>
    <s v="id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4"/>
  </r>
  <r>
    <s v="id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4"/>
  </r>
  <r>
    <s v="id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4"/>
  </r>
  <r>
    <s v="id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4"/>
  </r>
  <r>
    <s v="id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4"/>
  </r>
  <r>
    <s v="id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4"/>
  </r>
  <r>
    <s v="id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4"/>
  </r>
  <r>
    <s v="id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4"/>
  </r>
  <r>
    <s v="id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4"/>
  </r>
  <r>
    <s v="id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4"/>
  </r>
  <r>
    <s v="id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4"/>
  </r>
  <r>
    <s v="id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4"/>
  </r>
  <r>
    <s v="id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4"/>
  </r>
  <r>
    <s v="id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4"/>
  </r>
  <r>
    <s v="id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4"/>
  </r>
  <r>
    <s v="id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4"/>
  </r>
  <r>
    <s v="id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4"/>
  </r>
  <r>
    <s v="id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4"/>
  </r>
  <r>
    <s v="id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5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5"/>
  </r>
  <r>
    <s v="id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5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5"/>
  </r>
  <r>
    <s v="id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5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5"/>
  </r>
  <r>
    <s v="id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5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5"/>
  </r>
  <r>
    <s v="id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5"/>
  </r>
  <r>
    <s v="id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5"/>
  </r>
  <r>
    <s v="id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5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5"/>
  </r>
  <r>
    <s v="id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5"/>
  </r>
  <r>
    <s v="id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5"/>
  </r>
  <r>
    <s v="id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5"/>
  </r>
  <r>
    <s v="id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5"/>
  </r>
  <r>
    <s v="id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5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5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5"/>
  </r>
  <r>
    <s v="id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5"/>
  </r>
  <r>
    <s v="id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6"/>
  </r>
  <r>
    <s v="id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6"/>
  </r>
  <r>
    <s v="id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6"/>
  </r>
  <r>
    <s v="id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6"/>
  </r>
  <r>
    <s v="id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6"/>
  </r>
  <r>
    <s v="id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6"/>
  </r>
  <r>
    <s v="id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6"/>
  </r>
  <r>
    <s v="id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</r>
  <r>
    <s v="id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6"/>
  </r>
  <r>
    <s v="id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6"/>
  </r>
  <r>
    <s v="id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6"/>
  </r>
  <r>
    <s v="id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6"/>
  </r>
  <r>
    <s v="id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6"/>
  </r>
  <r>
    <s v="id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6"/>
  </r>
  <r>
    <s v="id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6"/>
  </r>
  <r>
    <s v="id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6"/>
  </r>
  <r>
    <s v="id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6"/>
  </r>
  <r>
    <s v="id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6"/>
  </r>
  <r>
    <s v="id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6"/>
  </r>
  <r>
    <s v="id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6"/>
  </r>
  <r>
    <s v="id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6"/>
  </r>
  <r>
    <s v="id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6"/>
  </r>
  <r>
    <s v="id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6"/>
  </r>
  <r>
    <s v="id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6"/>
  </r>
  <r>
    <s v="id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6"/>
  </r>
  <r>
    <s v="id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6"/>
  </r>
  <r>
    <s v="id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6"/>
  </r>
  <r>
    <s v="id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</r>
  <r>
    <s v="id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6"/>
  </r>
  <r>
    <s v="id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6"/>
  </r>
  <r>
    <s v="id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6"/>
  </r>
  <r>
    <s v="id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6"/>
  </r>
  <r>
    <s v="id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6"/>
  </r>
  <r>
    <s v="id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6"/>
  </r>
  <r>
    <s v="id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6"/>
  </r>
  <r>
    <s v="id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6"/>
  </r>
  <r>
    <s v="id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6"/>
  </r>
  <r>
    <s v="id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6"/>
  </r>
  <r>
    <s v="id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6"/>
  </r>
  <r>
    <s v="id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6"/>
  </r>
  <r>
    <s v="id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6"/>
  </r>
  <r>
    <s v="id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6"/>
  </r>
  <r>
    <s v="id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6"/>
  </r>
  <r>
    <s v="id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6"/>
  </r>
  <r>
    <s v="id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6"/>
  </r>
  <r>
    <s v="id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6"/>
  </r>
  <r>
    <s v="id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6"/>
  </r>
  <r>
    <s v="id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6"/>
  </r>
  <r>
    <s v="id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6"/>
  </r>
  <r>
    <s v="id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6"/>
  </r>
  <r>
    <s v="id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6"/>
  </r>
  <r>
    <s v="id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6"/>
  </r>
  <r>
    <s v="id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6"/>
  </r>
  <r>
    <s v="id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6"/>
  </r>
  <r>
    <s v="id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6"/>
  </r>
  <r>
    <s v="id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6"/>
  </r>
  <r>
    <s v="id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6"/>
  </r>
  <r>
    <s v="id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6"/>
  </r>
  <r>
    <s v="id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6"/>
  </r>
  <r>
    <s v="id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6"/>
  </r>
  <r>
    <s v="id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6"/>
  </r>
  <r>
    <s v="id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6"/>
  </r>
  <r>
    <s v="id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6"/>
  </r>
  <r>
    <s v="id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6"/>
  </r>
  <r>
    <s v="id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6"/>
  </r>
  <r>
    <s v="id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6"/>
  </r>
  <r>
    <s v="id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6"/>
  </r>
  <r>
    <s v="id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</r>
  <r>
    <s v="id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6"/>
  </r>
  <r>
    <s v="id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6"/>
  </r>
  <r>
    <s v="id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</r>
  <r>
    <s v="id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6"/>
  </r>
  <r>
    <s v="id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6"/>
  </r>
  <r>
    <s v="id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6"/>
  </r>
  <r>
    <s v="id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</r>
  <r>
    <s v="id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6"/>
  </r>
  <r>
    <s v="id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6"/>
  </r>
  <r>
    <s v="id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6"/>
  </r>
  <r>
    <s v="id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6"/>
  </r>
  <r>
    <s v="id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6"/>
  </r>
  <r>
    <s v="id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6"/>
  </r>
  <r>
    <s v="id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6"/>
  </r>
  <r>
    <s v="id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6"/>
  </r>
  <r>
    <s v="id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6"/>
  </r>
  <r>
    <s v="id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6"/>
  </r>
  <r>
    <s v="id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6"/>
  </r>
  <r>
    <s v="id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6"/>
  </r>
  <r>
    <s v="id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6"/>
  </r>
  <r>
    <s v="id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6"/>
  </r>
  <r>
    <s v="id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6"/>
  </r>
  <r>
    <s v="id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6"/>
  </r>
  <r>
    <s v="id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6"/>
  </r>
  <r>
    <s v="id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6"/>
  </r>
  <r>
    <s v="id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6"/>
  </r>
  <r>
    <s v="id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6"/>
  </r>
  <r>
    <s v="id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6"/>
  </r>
  <r>
    <s v="id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6"/>
  </r>
  <r>
    <s v="id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6"/>
  </r>
  <r>
    <s v="id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6"/>
  </r>
  <r>
    <s v="id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6"/>
  </r>
  <r>
    <s v="id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7"/>
  </r>
  <r>
    <s v="id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7"/>
  </r>
  <r>
    <s v="id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7"/>
  </r>
  <r>
    <s v="id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7"/>
  </r>
  <r>
    <s v="id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7"/>
  </r>
  <r>
    <s v="id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7"/>
  </r>
  <r>
    <s v="id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7"/>
  </r>
  <r>
    <s v="id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7"/>
  </r>
  <r>
    <s v="id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7"/>
  </r>
  <r>
    <s v="id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7"/>
  </r>
  <r>
    <s v="id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7"/>
  </r>
  <r>
    <s v="id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7"/>
  </r>
  <r>
    <s v="id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7"/>
  </r>
  <r>
    <s v="id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7"/>
  </r>
  <r>
    <s v="id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7"/>
  </r>
  <r>
    <s v="id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7"/>
  </r>
  <r>
    <s v="id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7"/>
  </r>
  <r>
    <s v="id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7"/>
  </r>
  <r>
    <s v="id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7"/>
  </r>
  <r>
    <s v="id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7"/>
  </r>
  <r>
    <s v="id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7"/>
  </r>
  <r>
    <s v="id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7"/>
  </r>
  <r>
    <s v="id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7"/>
  </r>
  <r>
    <s v="id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7"/>
  </r>
  <r>
    <s v="id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7"/>
  </r>
  <r>
    <s v="id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7"/>
  </r>
  <r>
    <s v="id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7"/>
  </r>
  <r>
    <s v="id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7"/>
  </r>
  <r>
    <s v="id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7"/>
  </r>
  <r>
    <s v="id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7"/>
  </r>
  <r>
    <s v="id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7"/>
  </r>
  <r>
    <s v="id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7"/>
  </r>
  <r>
    <s v="id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7"/>
  </r>
  <r>
    <s v="id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7"/>
  </r>
  <r>
    <s v="id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7"/>
  </r>
  <r>
    <s v="id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7"/>
  </r>
  <r>
    <s v="id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7"/>
  </r>
  <r>
    <s v="id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7"/>
  </r>
  <r>
    <s v="id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7"/>
  </r>
  <r>
    <s v="id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7"/>
  </r>
  <r>
    <s v="id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7"/>
  </r>
  <r>
    <s v="id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7"/>
  </r>
  <r>
    <s v="id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7"/>
  </r>
  <r>
    <s v="id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7"/>
  </r>
  <r>
    <s v="id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7"/>
  </r>
  <r>
    <s v="id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7"/>
  </r>
  <r>
    <s v="id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7"/>
  </r>
  <r>
    <s v="id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7"/>
  </r>
  <r>
    <s v="id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7"/>
  </r>
  <r>
    <s v="id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7"/>
  </r>
  <r>
    <s v="id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7"/>
  </r>
  <r>
    <s v="id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7"/>
  </r>
  <r>
    <s v="id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7"/>
  </r>
  <r>
    <s v="id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7"/>
  </r>
  <r>
    <s v="id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7"/>
  </r>
  <r>
    <s v="id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7"/>
  </r>
  <r>
    <s v="id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7"/>
  </r>
  <r>
    <s v="id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7"/>
  </r>
  <r>
    <s v="id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7"/>
  </r>
  <r>
    <s v="id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7"/>
  </r>
  <r>
    <s v="id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7"/>
  </r>
  <r>
    <s v="id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7"/>
  </r>
  <r>
    <s v="id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7"/>
  </r>
  <r>
    <s v="id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7"/>
  </r>
  <r>
    <s v="id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7"/>
  </r>
  <r>
    <s v="id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7"/>
  </r>
  <r>
    <s v="id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7"/>
  </r>
  <r>
    <s v="id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7"/>
  </r>
  <r>
    <s v="id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7"/>
  </r>
  <r>
    <s v="id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7"/>
  </r>
  <r>
    <s v="id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7"/>
  </r>
  <r>
    <s v="id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7"/>
  </r>
  <r>
    <s v="id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7"/>
  </r>
  <r>
    <s v="id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7"/>
  </r>
  <r>
    <s v="id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7"/>
  </r>
  <r>
    <s v="id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7"/>
  </r>
  <r>
    <s v="id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7"/>
  </r>
  <r>
    <s v="id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7"/>
  </r>
  <r>
    <s v="id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7"/>
  </r>
  <r>
    <s v="id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7"/>
  </r>
  <r>
    <s v="id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8"/>
  </r>
  <r>
    <s v="id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8"/>
  </r>
  <r>
    <s v="id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8"/>
  </r>
  <r>
    <s v="id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8"/>
  </r>
  <r>
    <s v="id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8"/>
  </r>
  <r>
    <s v="id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8"/>
  </r>
  <r>
    <s v="id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8"/>
  </r>
  <r>
    <s v="id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8"/>
  </r>
  <r>
    <s v="id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8"/>
  </r>
  <r>
    <s v="id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8"/>
  </r>
  <r>
    <s v="id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8"/>
  </r>
  <r>
    <s v="id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8"/>
  </r>
  <r>
    <s v="id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8"/>
  </r>
  <r>
    <s v="id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8"/>
  </r>
  <r>
    <s v="id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8"/>
  </r>
  <r>
    <s v="id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8"/>
  </r>
  <r>
    <s v="id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8"/>
  </r>
  <r>
    <s v="id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8"/>
  </r>
  <r>
    <s v="id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8"/>
  </r>
  <r>
    <s v="id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8"/>
  </r>
  <r>
    <s v="id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8"/>
  </r>
  <r>
    <s v="id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8"/>
  </r>
  <r>
    <s v="id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8"/>
  </r>
  <r>
    <s v="id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8"/>
  </r>
  <r>
    <s v="id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8"/>
  </r>
  <r>
    <s v="id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8"/>
  </r>
  <r>
    <s v="id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8"/>
  </r>
  <r>
    <s v="id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8"/>
  </r>
  <r>
    <s v="id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8"/>
  </r>
  <r>
    <s v="id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8"/>
  </r>
  <r>
    <s v="id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8"/>
  </r>
  <r>
    <s v="id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8"/>
  </r>
  <r>
    <s v="id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8"/>
  </r>
  <r>
    <s v="id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8"/>
  </r>
  <r>
    <s v="id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8"/>
  </r>
  <r>
    <s v="id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8"/>
  </r>
  <r>
    <s v="id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8"/>
  </r>
  <r>
    <s v="id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8"/>
  </r>
  <r>
    <s v="id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8"/>
  </r>
  <r>
    <s v="id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8"/>
  </r>
  <r>
    <s v="id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9"/>
  </r>
  <r>
    <s v="id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9"/>
  </r>
  <r>
    <s v="id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9"/>
  </r>
  <r>
    <s v="id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9"/>
  </r>
  <r>
    <s v="id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9"/>
  </r>
  <r>
    <s v="id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9"/>
  </r>
  <r>
    <s v="id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9"/>
  </r>
  <r>
    <s v="id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9"/>
  </r>
  <r>
    <s v="id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9"/>
  </r>
  <r>
    <s v="id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9"/>
  </r>
  <r>
    <s v="id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9"/>
  </r>
  <r>
    <s v="id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9"/>
  </r>
  <r>
    <s v="id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9"/>
  </r>
  <r>
    <s v="id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9"/>
  </r>
  <r>
    <s v="id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9"/>
  </r>
  <r>
    <s v="id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9"/>
  </r>
  <r>
    <s v="id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9"/>
  </r>
  <r>
    <s v="id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9"/>
  </r>
  <r>
    <s v="id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9"/>
  </r>
  <r>
    <s v="id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9"/>
  </r>
  <r>
    <s v="id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0"/>
  </r>
  <r>
    <s v="id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0"/>
  </r>
  <r>
    <s v="id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0"/>
  </r>
  <r>
    <s v="id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0"/>
  </r>
  <r>
    <s v="id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0"/>
  </r>
  <r>
    <s v="id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0"/>
  </r>
  <r>
    <s v="id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0"/>
  </r>
  <r>
    <s v="id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0"/>
  </r>
  <r>
    <s v="id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0"/>
  </r>
  <r>
    <s v="id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0"/>
  </r>
  <r>
    <s v="id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0"/>
  </r>
  <r>
    <s v="id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0"/>
  </r>
  <r>
    <s v="id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0"/>
  </r>
  <r>
    <s v="id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0"/>
  </r>
  <r>
    <s v="id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0"/>
  </r>
  <r>
    <s v="id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0"/>
  </r>
  <r>
    <s v="id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0"/>
  </r>
  <r>
    <s v="id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0"/>
  </r>
  <r>
    <s v="id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0"/>
  </r>
  <r>
    <s v="id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0"/>
  </r>
  <r>
    <s v="id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0"/>
  </r>
  <r>
    <s v="id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0"/>
  </r>
  <r>
    <s v="id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0"/>
  </r>
  <r>
    <s v="id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0"/>
  </r>
  <r>
    <s v="id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0"/>
  </r>
  <r>
    <s v="id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0"/>
  </r>
  <r>
    <s v="id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0"/>
  </r>
  <r>
    <s v="id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0"/>
  </r>
  <r>
    <s v="id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0"/>
  </r>
  <r>
    <s v="id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0"/>
  </r>
  <r>
    <s v="id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0"/>
  </r>
  <r>
    <s v="id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0"/>
  </r>
  <r>
    <s v="id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0"/>
  </r>
  <r>
    <s v="id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0"/>
  </r>
  <r>
    <s v="id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0"/>
  </r>
  <r>
    <s v="id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0"/>
  </r>
  <r>
    <s v="id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0"/>
  </r>
  <r>
    <s v="id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0"/>
  </r>
  <r>
    <s v="id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0"/>
  </r>
  <r>
    <s v="id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0"/>
  </r>
  <r>
    <s v="id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0"/>
  </r>
  <r>
    <s v="id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0"/>
  </r>
  <r>
    <s v="id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0"/>
  </r>
  <r>
    <s v="id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0"/>
  </r>
  <r>
    <s v="id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0"/>
  </r>
  <r>
    <s v="id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0"/>
  </r>
  <r>
    <s v="id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0"/>
  </r>
  <r>
    <s v="id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0"/>
  </r>
  <r>
    <s v="id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0"/>
  </r>
  <r>
    <s v="id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0"/>
  </r>
  <r>
    <s v="id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0"/>
  </r>
  <r>
    <s v="id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0"/>
  </r>
  <r>
    <s v="id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0"/>
  </r>
  <r>
    <s v="id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0"/>
  </r>
  <r>
    <s v="id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0"/>
  </r>
  <r>
    <s v="id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0"/>
  </r>
  <r>
    <s v="id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0"/>
  </r>
  <r>
    <s v="id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0"/>
  </r>
  <r>
    <s v="id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0"/>
  </r>
  <r>
    <s v="id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0"/>
  </r>
  <r>
    <s v="id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1"/>
  </r>
  <r>
    <s v="id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1"/>
  </r>
  <r>
    <s v="id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1"/>
  </r>
  <r>
    <s v="id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1"/>
  </r>
  <r>
    <s v="id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1"/>
  </r>
  <r>
    <s v="id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1"/>
  </r>
  <r>
    <s v="id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1"/>
  </r>
  <r>
    <s v="id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1"/>
  </r>
  <r>
    <s v="id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1"/>
  </r>
  <r>
    <s v="id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1"/>
  </r>
  <r>
    <s v="id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1"/>
  </r>
  <r>
    <s v="id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1"/>
  </r>
  <r>
    <s v="id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1"/>
  </r>
  <r>
    <s v="id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1"/>
  </r>
  <r>
    <s v="id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1"/>
  </r>
  <r>
    <s v="id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1"/>
  </r>
  <r>
    <s v="id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1"/>
  </r>
  <r>
    <s v="id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1"/>
  </r>
  <r>
    <s v="id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1"/>
  </r>
  <r>
    <s v="id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1"/>
  </r>
  <r>
    <s v="id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2"/>
  </r>
  <r>
    <s v="id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2"/>
  </r>
  <r>
    <s v="id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2"/>
  </r>
  <r>
    <s v="id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2"/>
  </r>
  <r>
    <s v="id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2"/>
  </r>
  <r>
    <s v="id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2"/>
  </r>
  <r>
    <s v="id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2"/>
  </r>
  <r>
    <s v="id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2"/>
  </r>
  <r>
    <s v="id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2"/>
  </r>
  <r>
    <s v="id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2"/>
  </r>
  <r>
    <s v="id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2"/>
  </r>
  <r>
    <s v="id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2"/>
  </r>
  <r>
    <s v="id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2"/>
  </r>
  <r>
    <s v="id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2"/>
  </r>
  <r>
    <s v="id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2"/>
  </r>
  <r>
    <s v="id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2"/>
  </r>
  <r>
    <s v="id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2"/>
  </r>
  <r>
    <s v="id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2"/>
  </r>
  <r>
    <s v="id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2"/>
  </r>
  <r>
    <s v="id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2"/>
  </r>
  <r>
    <s v="id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3"/>
  </r>
  <r>
    <s v="id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3"/>
  </r>
  <r>
    <s v="id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3"/>
  </r>
  <r>
    <s v="id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3"/>
  </r>
  <r>
    <s v="id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3"/>
  </r>
  <r>
    <s v="id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3"/>
  </r>
  <r>
    <s v="id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3"/>
  </r>
  <r>
    <s v="id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3"/>
  </r>
  <r>
    <s v="id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3"/>
  </r>
  <r>
    <s v="id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3"/>
  </r>
  <r>
    <s v="id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3"/>
  </r>
  <r>
    <s v="id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3"/>
  </r>
  <r>
    <s v="id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3"/>
  </r>
  <r>
    <s v="id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3"/>
  </r>
  <r>
    <s v="id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3"/>
  </r>
  <r>
    <s v="id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3"/>
  </r>
  <r>
    <s v="id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3"/>
  </r>
  <r>
    <s v="id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3"/>
  </r>
  <r>
    <s v="id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3"/>
  </r>
  <r>
    <s v="id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3"/>
  </r>
  <r>
    <s v="id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2"/>
  </r>
  <r>
    <s v="id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2"/>
  </r>
  <r>
    <s v="id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2"/>
  </r>
  <r>
    <s v="id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2"/>
  </r>
  <r>
    <s v="id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2"/>
  </r>
  <r>
    <s v="id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2"/>
  </r>
  <r>
    <s v="id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2"/>
  </r>
  <r>
    <s v="id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2"/>
  </r>
  <r>
    <s v="id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2"/>
  </r>
  <r>
    <s v="id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2"/>
  </r>
  <r>
    <s v="id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2"/>
  </r>
  <r>
    <s v="id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2"/>
  </r>
  <r>
    <s v="id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2"/>
  </r>
  <r>
    <s v="id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2"/>
  </r>
  <r>
    <s v="id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2"/>
  </r>
  <r>
    <s v="id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2"/>
  </r>
  <r>
    <s v="id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2"/>
  </r>
  <r>
    <s v="id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2"/>
  </r>
  <r>
    <s v="id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2"/>
  </r>
  <r>
    <s v="id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2"/>
  </r>
  <r>
    <s v="id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2"/>
  </r>
  <r>
    <s v="id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2"/>
  </r>
  <r>
    <s v="id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2"/>
  </r>
  <r>
    <s v="id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2"/>
  </r>
  <r>
    <s v="id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2"/>
  </r>
  <r>
    <s v="id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2"/>
  </r>
  <r>
    <s v="id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2"/>
  </r>
  <r>
    <s v="id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2"/>
  </r>
  <r>
    <s v="id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2"/>
  </r>
  <r>
    <s v="id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2"/>
  </r>
  <r>
    <s v="id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2"/>
  </r>
  <r>
    <s v="id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2"/>
  </r>
  <r>
    <s v="id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2"/>
  </r>
  <r>
    <s v="id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2"/>
  </r>
  <r>
    <s v="id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2"/>
  </r>
  <r>
    <s v="id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2"/>
  </r>
  <r>
    <s v="id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2"/>
  </r>
  <r>
    <s v="id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2"/>
  </r>
  <r>
    <s v="id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2"/>
  </r>
  <r>
    <s v="id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2"/>
  </r>
  <r>
    <s v="id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7"/>
  </r>
  <r>
    <s v="id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7"/>
  </r>
  <r>
    <s v="id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7"/>
  </r>
  <r>
    <s v="id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7"/>
  </r>
  <r>
    <s v="id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7"/>
  </r>
  <r>
    <s v="id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7"/>
  </r>
  <r>
    <s v="id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7"/>
  </r>
  <r>
    <s v="id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7"/>
  </r>
  <r>
    <s v="id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7"/>
  </r>
  <r>
    <s v="id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7"/>
  </r>
  <r>
    <s v="id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7"/>
  </r>
  <r>
    <s v="id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7"/>
  </r>
  <r>
    <s v="id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7"/>
  </r>
  <r>
    <s v="id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7"/>
  </r>
  <r>
    <s v="id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7"/>
  </r>
  <r>
    <s v="id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7"/>
  </r>
  <r>
    <s v="id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7"/>
  </r>
  <r>
    <s v="id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7"/>
  </r>
  <r>
    <s v="id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7"/>
  </r>
  <r>
    <s v="id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7"/>
  </r>
  <r>
    <s v="id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7"/>
  </r>
  <r>
    <s v="id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7"/>
  </r>
  <r>
    <s v="id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7"/>
  </r>
  <r>
    <s v="id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7"/>
  </r>
  <r>
    <s v="id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7"/>
  </r>
  <r>
    <s v="id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7"/>
  </r>
  <r>
    <s v="id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7"/>
  </r>
  <r>
    <s v="id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7"/>
  </r>
  <r>
    <s v="id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7"/>
  </r>
  <r>
    <s v="id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7"/>
  </r>
  <r>
    <s v="id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7"/>
  </r>
  <r>
    <s v="id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7"/>
  </r>
  <r>
    <s v="id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7"/>
  </r>
  <r>
    <s v="id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7"/>
  </r>
  <r>
    <s v="id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7"/>
  </r>
  <r>
    <s v="id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7"/>
  </r>
  <r>
    <s v="id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7"/>
  </r>
  <r>
    <s v="id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7"/>
  </r>
  <r>
    <s v="id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7"/>
  </r>
  <r>
    <s v="id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7"/>
  </r>
  <r>
    <s v="id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7"/>
  </r>
  <r>
    <s v="id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7"/>
  </r>
  <r>
    <s v="id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7"/>
  </r>
  <r>
    <s v="id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7"/>
  </r>
  <r>
    <s v="id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7"/>
  </r>
  <r>
    <s v="id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7"/>
  </r>
  <r>
    <s v="id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7"/>
  </r>
  <r>
    <s v="id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7"/>
  </r>
  <r>
    <s v="id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7"/>
  </r>
  <r>
    <s v="id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7"/>
  </r>
  <r>
    <s v="id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7"/>
  </r>
  <r>
    <s v="id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7"/>
  </r>
  <r>
    <s v="id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7"/>
  </r>
  <r>
    <s v="id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7"/>
  </r>
  <r>
    <s v="id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7"/>
  </r>
  <r>
    <s v="id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7"/>
  </r>
  <r>
    <s v="id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7"/>
  </r>
  <r>
    <s v="id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7"/>
  </r>
  <r>
    <s v="id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7"/>
  </r>
  <r>
    <s v="id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7"/>
  </r>
  <r>
    <s v="id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7"/>
  </r>
  <r>
    <s v="id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7"/>
  </r>
  <r>
    <s v="id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7"/>
  </r>
  <r>
    <s v="id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7"/>
  </r>
  <r>
    <s v="id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7"/>
  </r>
  <r>
    <s v="id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7"/>
  </r>
  <r>
    <s v="id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7"/>
  </r>
  <r>
    <s v="id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7"/>
  </r>
  <r>
    <s v="id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7"/>
  </r>
  <r>
    <s v="id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7"/>
  </r>
  <r>
    <s v="id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7"/>
  </r>
  <r>
    <s v="id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7"/>
  </r>
  <r>
    <s v="id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7"/>
  </r>
  <r>
    <s v="id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7"/>
  </r>
  <r>
    <s v="id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7"/>
  </r>
  <r>
    <s v="id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7"/>
  </r>
  <r>
    <s v="id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7"/>
  </r>
  <r>
    <s v="id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7"/>
  </r>
  <r>
    <s v="id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7"/>
  </r>
  <r>
    <s v="id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7"/>
  </r>
  <r>
    <s v="id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4"/>
  </r>
  <r>
    <s v="id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4"/>
  </r>
  <r>
    <s v="id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4"/>
  </r>
  <r>
    <s v="id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4"/>
  </r>
  <r>
    <s v="id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4"/>
  </r>
  <r>
    <s v="id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4"/>
  </r>
  <r>
    <s v="id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4"/>
  </r>
  <r>
    <s v="id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4"/>
  </r>
  <r>
    <s v="id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4"/>
  </r>
  <r>
    <s v="id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4"/>
  </r>
  <r>
    <s v="id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4"/>
  </r>
  <r>
    <s v="id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4"/>
  </r>
  <r>
    <s v="id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4"/>
  </r>
  <r>
    <s v="id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4"/>
  </r>
  <r>
    <s v="id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4"/>
  </r>
  <r>
    <s v="id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4"/>
  </r>
  <r>
    <s v="id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4"/>
  </r>
  <r>
    <s v="id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4"/>
  </r>
  <r>
    <s v="id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4"/>
  </r>
  <r>
    <s v="id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4"/>
  </r>
  <r>
    <s v="id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5"/>
  </r>
  <r>
    <s v="id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</r>
  <r>
    <s v="id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5"/>
  </r>
  <r>
    <s v="id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5"/>
  </r>
  <r>
    <s v="id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5"/>
  </r>
  <r>
    <s v="id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5"/>
  </r>
  <r>
    <s v="id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</r>
  <r>
    <s v="id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5"/>
  </r>
  <r>
    <s v="id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5"/>
  </r>
  <r>
    <s v="id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</r>
  <r>
    <s v="id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</r>
  <r>
    <s v="id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</r>
  <r>
    <s v="id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</r>
  <r>
    <s v="id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5"/>
  </r>
  <r>
    <s v="id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</r>
  <r>
    <s v="id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</r>
  <r>
    <s v="id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</r>
  <r>
    <s v="id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</r>
  <r>
    <s v="id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</r>
  <r>
    <s v="id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</r>
  <r>
    <s v="id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5"/>
  </r>
  <r>
    <s v="id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</r>
  <r>
    <s v="id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5"/>
  </r>
  <r>
    <s v="id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</r>
  <r>
    <s v="id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6"/>
  </r>
  <r>
    <s v="id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6"/>
  </r>
  <r>
    <s v="id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6"/>
  </r>
  <r>
    <s v="id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6"/>
  </r>
  <r>
    <s v="id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6"/>
  </r>
  <r>
    <s v="id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6"/>
  </r>
  <r>
    <s v="id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6"/>
  </r>
  <r>
    <s v="id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</r>
  <r>
    <s v="id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6"/>
  </r>
  <r>
    <s v="id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6"/>
  </r>
  <r>
    <s v="id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6"/>
  </r>
  <r>
    <s v="id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6"/>
  </r>
  <r>
    <s v="id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6"/>
  </r>
  <r>
    <s v="id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6"/>
  </r>
  <r>
    <s v="id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6"/>
  </r>
  <r>
    <s v="id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6"/>
  </r>
  <r>
    <s v="id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6"/>
  </r>
  <r>
    <s v="id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6"/>
  </r>
  <r>
    <s v="id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6"/>
  </r>
  <r>
    <s v="id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6"/>
  </r>
  <r>
    <s v="id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</r>
  <r>
    <s v="id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6"/>
  </r>
  <r>
    <s v="id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6"/>
  </r>
  <r>
    <s v="id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</r>
  <r>
    <s v="id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6"/>
  </r>
  <r>
    <s v="id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6"/>
  </r>
  <r>
    <s v="id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6"/>
  </r>
  <r>
    <s v="id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6"/>
  </r>
  <r>
    <s v="id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6"/>
  </r>
  <r>
    <s v="id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6"/>
  </r>
  <r>
    <s v="id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6"/>
  </r>
  <r>
    <s v="id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6"/>
  </r>
  <r>
    <s v="id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6"/>
  </r>
  <r>
    <s v="id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6"/>
  </r>
  <r>
    <s v="id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6"/>
  </r>
  <r>
    <s v="id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6"/>
  </r>
  <r>
    <s v="id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6"/>
  </r>
  <r>
    <s v="id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6"/>
  </r>
  <r>
    <s v="id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6"/>
  </r>
  <r>
    <s v="id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6"/>
  </r>
  <r>
    <s v="id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6"/>
  </r>
  <r>
    <s v="id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6"/>
  </r>
  <r>
    <s v="id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6"/>
  </r>
  <r>
    <s v="id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</r>
  <r>
    <s v="id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6"/>
  </r>
  <r>
    <s v="id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6"/>
  </r>
  <r>
    <s v="id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6"/>
  </r>
  <r>
    <s v="id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6"/>
  </r>
  <r>
    <s v="id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6"/>
  </r>
  <r>
    <s v="id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6"/>
  </r>
  <r>
    <s v="id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6"/>
  </r>
  <r>
    <s v="id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6"/>
  </r>
  <r>
    <s v="id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6"/>
  </r>
  <r>
    <s v="id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6"/>
  </r>
  <r>
    <s v="id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6"/>
  </r>
  <r>
    <s v="id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6"/>
  </r>
  <r>
    <s v="id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</r>
  <r>
    <s v="id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6"/>
  </r>
  <r>
    <s v="id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</r>
  <r>
    <s v="id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6"/>
  </r>
  <r>
    <s v="id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7"/>
  </r>
  <r>
    <s v="id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7"/>
  </r>
  <r>
    <s v="id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7"/>
  </r>
  <r>
    <s v="id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7"/>
  </r>
  <r>
    <s v="id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7"/>
  </r>
  <r>
    <s v="id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7"/>
  </r>
  <r>
    <s v="id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7"/>
  </r>
  <r>
    <s v="id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7"/>
  </r>
  <r>
    <s v="id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7"/>
  </r>
  <r>
    <s v="id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7"/>
  </r>
  <r>
    <s v="id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7"/>
  </r>
  <r>
    <s v="id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7"/>
  </r>
  <r>
    <s v="id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7"/>
  </r>
  <r>
    <s v="id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7"/>
  </r>
  <r>
    <s v="id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7"/>
  </r>
  <r>
    <s v="id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7"/>
  </r>
  <r>
    <s v="id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7"/>
  </r>
  <r>
    <s v="id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7"/>
  </r>
  <r>
    <s v="id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7"/>
  </r>
  <r>
    <s v="id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7"/>
  </r>
  <r>
    <s v="id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8"/>
  </r>
  <r>
    <s v="id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8"/>
  </r>
  <r>
    <s v="id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8"/>
  </r>
  <r>
    <s v="id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8"/>
  </r>
  <r>
    <s v="id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8"/>
  </r>
  <r>
    <s v="id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8"/>
  </r>
  <r>
    <s v="id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8"/>
  </r>
  <r>
    <s v="id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8"/>
  </r>
  <r>
    <s v="id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8"/>
  </r>
  <r>
    <s v="id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8"/>
  </r>
  <r>
    <s v="id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8"/>
  </r>
  <r>
    <s v="id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8"/>
  </r>
  <r>
    <s v="id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8"/>
  </r>
  <r>
    <s v="id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8"/>
  </r>
  <r>
    <s v="id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8"/>
  </r>
  <r>
    <s v="id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8"/>
  </r>
  <r>
    <s v="id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8"/>
  </r>
  <r>
    <s v="id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8"/>
  </r>
  <r>
    <s v="id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8"/>
  </r>
  <r>
    <s v="id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8"/>
  </r>
  <r>
    <s v="id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8"/>
  </r>
  <r>
    <s v="id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8"/>
  </r>
  <r>
    <s v="id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8"/>
  </r>
  <r>
    <s v="id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8"/>
  </r>
  <r>
    <s v="id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8"/>
  </r>
  <r>
    <s v="id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8"/>
  </r>
  <r>
    <s v="id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8"/>
  </r>
  <r>
    <s v="id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8"/>
  </r>
  <r>
    <s v="id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8"/>
  </r>
  <r>
    <s v="id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8"/>
  </r>
  <r>
    <s v="id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8"/>
  </r>
  <r>
    <s v="id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8"/>
  </r>
  <r>
    <s v="id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8"/>
  </r>
  <r>
    <s v="id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8"/>
  </r>
  <r>
    <s v="id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8"/>
  </r>
  <r>
    <s v="id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8"/>
  </r>
  <r>
    <s v="id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8"/>
  </r>
  <r>
    <s v="id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8"/>
  </r>
  <r>
    <s v="id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8"/>
  </r>
  <r>
    <s v="id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8"/>
  </r>
  <r>
    <s v="id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19"/>
  </r>
  <r>
    <s v="id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19"/>
  </r>
  <r>
    <s v="id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19"/>
  </r>
  <r>
    <s v="id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19"/>
  </r>
  <r>
    <s v="id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19"/>
  </r>
  <r>
    <s v="id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19"/>
  </r>
  <r>
    <s v="id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19"/>
  </r>
  <r>
    <s v="id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19"/>
  </r>
  <r>
    <s v="id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19"/>
  </r>
  <r>
    <s v="id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19"/>
  </r>
  <r>
    <s v="id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19"/>
  </r>
  <r>
    <s v="id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19"/>
  </r>
  <r>
    <s v="id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19"/>
  </r>
  <r>
    <s v="id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19"/>
  </r>
  <r>
    <s v="id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19"/>
  </r>
  <r>
    <s v="id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19"/>
  </r>
  <r>
    <s v="id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19"/>
  </r>
  <r>
    <s v="id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19"/>
  </r>
  <r>
    <s v="id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19"/>
  </r>
  <r>
    <s v="id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19"/>
  </r>
  <r>
    <s v="id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19"/>
  </r>
  <r>
    <s v="id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19"/>
  </r>
  <r>
    <s v="id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19"/>
  </r>
  <r>
    <s v="id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19"/>
  </r>
  <r>
    <s v="id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19"/>
  </r>
  <r>
    <s v="id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19"/>
  </r>
  <r>
    <s v="id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19"/>
  </r>
  <r>
    <s v="id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19"/>
  </r>
  <r>
    <s v="id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19"/>
  </r>
  <r>
    <s v="id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19"/>
  </r>
  <r>
    <s v="id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19"/>
  </r>
  <r>
    <s v="id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19"/>
  </r>
  <r>
    <s v="id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19"/>
  </r>
  <r>
    <s v="id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19"/>
  </r>
  <r>
    <s v="id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19"/>
  </r>
  <r>
    <s v="id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19"/>
  </r>
  <r>
    <s v="id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19"/>
  </r>
  <r>
    <s v="id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19"/>
  </r>
  <r>
    <s v="id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19"/>
  </r>
  <r>
    <s v="id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19"/>
  </r>
  <r>
    <s v="id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0"/>
  </r>
  <r>
    <s v="id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0"/>
  </r>
  <r>
    <s v="id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0"/>
  </r>
  <r>
    <s v="id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0"/>
  </r>
  <r>
    <s v="id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0"/>
  </r>
  <r>
    <s v="id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0"/>
  </r>
  <r>
    <s v="id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0"/>
  </r>
  <r>
    <s v="id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0"/>
  </r>
  <r>
    <s v="id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0"/>
  </r>
  <r>
    <s v="id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0"/>
  </r>
  <r>
    <s v="id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0"/>
  </r>
  <r>
    <s v="id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0"/>
  </r>
  <r>
    <s v="id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0"/>
  </r>
  <r>
    <s v="id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0"/>
  </r>
  <r>
    <s v="id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0"/>
  </r>
  <r>
    <s v="id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0"/>
  </r>
  <r>
    <s v="id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0"/>
  </r>
  <r>
    <s v="id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0"/>
  </r>
  <r>
    <s v="id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0"/>
  </r>
  <r>
    <s v="id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0"/>
  </r>
  <r>
    <s v="id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0"/>
  </r>
  <r>
    <s v="id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0"/>
  </r>
  <r>
    <s v="id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0"/>
  </r>
  <r>
    <s v="id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0"/>
  </r>
  <r>
    <s v="id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0"/>
  </r>
  <r>
    <s v="id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0"/>
  </r>
  <r>
    <s v="id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0"/>
  </r>
  <r>
    <s v="id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0"/>
  </r>
  <r>
    <s v="id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0"/>
  </r>
  <r>
    <s v="id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0"/>
  </r>
  <r>
    <s v="id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0"/>
  </r>
  <r>
    <s v="id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0"/>
  </r>
  <r>
    <s v="id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0"/>
  </r>
  <r>
    <s v="id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0"/>
  </r>
  <r>
    <s v="id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0"/>
  </r>
  <r>
    <s v="id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0"/>
  </r>
  <r>
    <s v="id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0"/>
  </r>
  <r>
    <s v="id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0"/>
  </r>
  <r>
    <s v="id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0"/>
  </r>
  <r>
    <s v="id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0"/>
  </r>
  <r>
    <s v="id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0"/>
  </r>
  <r>
    <s v="id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0"/>
  </r>
  <r>
    <s v="id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0"/>
  </r>
  <r>
    <s v="id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0"/>
  </r>
  <r>
    <s v="id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0"/>
  </r>
  <r>
    <s v="id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0"/>
  </r>
  <r>
    <s v="id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0"/>
  </r>
  <r>
    <s v="id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0"/>
  </r>
  <r>
    <s v="id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0"/>
  </r>
  <r>
    <s v="id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0"/>
  </r>
  <r>
    <s v="id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0"/>
  </r>
  <r>
    <s v="id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0"/>
  </r>
  <r>
    <s v="id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0"/>
  </r>
  <r>
    <s v="id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0"/>
  </r>
  <r>
    <s v="id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0"/>
  </r>
  <r>
    <s v="id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0"/>
  </r>
  <r>
    <s v="id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0"/>
  </r>
  <r>
    <s v="id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0"/>
  </r>
  <r>
    <s v="id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0"/>
  </r>
  <r>
    <s v="id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0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5"/>
  </r>
  <r>
    <s v="id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5"/>
  </r>
  <r>
    <s v="id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5"/>
  </r>
  <r>
    <s v="id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5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5"/>
  </r>
  <r>
    <s v="id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5"/>
  </r>
  <r>
    <s v="id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5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5"/>
  </r>
  <r>
    <s v="id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5"/>
  </r>
  <r>
    <s v="id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5"/>
  </r>
  <r>
    <s v="id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5"/>
  </r>
  <r>
    <s v="id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5"/>
  </r>
  <r>
    <s v="id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5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5"/>
  </r>
  <r>
    <s v="id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5"/>
  </r>
  <r>
    <s v="id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5"/>
  </r>
  <r>
    <s v="id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5"/>
  </r>
  <r>
    <s v="id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5"/>
  </r>
  <r>
    <s v="id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5"/>
  </r>
  <r>
    <s v="id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5"/>
  </r>
  <r>
    <s v="id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7"/>
  </r>
  <r>
    <s v="id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7"/>
  </r>
  <r>
    <s v="id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7"/>
  </r>
  <r>
    <s v="id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7"/>
  </r>
  <r>
    <s v="id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7"/>
  </r>
  <r>
    <s v="id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7"/>
  </r>
  <r>
    <s v="id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7"/>
  </r>
  <r>
    <s v="id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7"/>
  </r>
  <r>
    <s v="id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7"/>
  </r>
  <r>
    <s v="id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7"/>
  </r>
  <r>
    <s v="id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7"/>
  </r>
  <r>
    <s v="id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7"/>
  </r>
  <r>
    <s v="id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7"/>
  </r>
  <r>
    <s v="id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7"/>
  </r>
  <r>
    <s v="id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7"/>
  </r>
  <r>
    <s v="id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7"/>
  </r>
  <r>
    <s v="id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7"/>
  </r>
  <r>
    <s v="id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7"/>
  </r>
  <r>
    <s v="id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7"/>
  </r>
  <r>
    <s v="id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7"/>
  </r>
  <r>
    <s v="id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7"/>
  </r>
  <r>
    <s v="id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7"/>
  </r>
  <r>
    <s v="id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7"/>
  </r>
  <r>
    <s v="id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7"/>
  </r>
  <r>
    <s v="id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7"/>
  </r>
  <r>
    <s v="id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7"/>
  </r>
  <r>
    <s v="id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7"/>
  </r>
  <r>
    <s v="id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7"/>
  </r>
  <r>
    <s v="id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7"/>
  </r>
  <r>
    <s v="id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7"/>
  </r>
  <r>
    <s v="id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7"/>
  </r>
  <r>
    <s v="id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7"/>
  </r>
  <r>
    <s v="id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7"/>
  </r>
  <r>
    <s v="id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7"/>
  </r>
  <r>
    <s v="id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7"/>
  </r>
  <r>
    <s v="id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7"/>
  </r>
  <r>
    <s v="id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7"/>
  </r>
  <r>
    <s v="id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7"/>
  </r>
  <r>
    <s v="id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7"/>
  </r>
  <r>
    <s v="id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7"/>
  </r>
  <r>
    <s v="id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8"/>
  </r>
  <r>
    <s v="id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8"/>
  </r>
  <r>
    <s v="id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8"/>
  </r>
  <r>
    <s v="id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8"/>
  </r>
  <r>
    <s v="id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8"/>
  </r>
  <r>
    <s v="id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8"/>
  </r>
  <r>
    <s v="id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8"/>
  </r>
  <r>
    <s v="id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8"/>
  </r>
  <r>
    <s v="id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8"/>
  </r>
  <r>
    <s v="id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8"/>
  </r>
  <r>
    <s v="id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8"/>
  </r>
  <r>
    <s v="id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8"/>
  </r>
  <r>
    <s v="id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8"/>
  </r>
  <r>
    <s v="id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8"/>
  </r>
  <r>
    <s v="id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8"/>
  </r>
  <r>
    <s v="id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8"/>
  </r>
  <r>
    <s v="id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8"/>
  </r>
  <r>
    <s v="id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8"/>
  </r>
  <r>
    <s v="id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8"/>
  </r>
  <r>
    <s v="id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8"/>
  </r>
  <r>
    <s v="id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0"/>
  </r>
  <r>
    <s v="id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0"/>
  </r>
  <r>
    <s v="id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0"/>
  </r>
  <r>
    <s v="id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0"/>
  </r>
  <r>
    <s v="id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0"/>
  </r>
  <r>
    <s v="id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0"/>
  </r>
  <r>
    <s v="id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0"/>
  </r>
  <r>
    <s v="id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0"/>
  </r>
  <r>
    <s v="id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0"/>
  </r>
  <r>
    <s v="id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0"/>
  </r>
  <r>
    <s v="id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0"/>
  </r>
  <r>
    <s v="id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0"/>
  </r>
  <r>
    <s v="id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0"/>
  </r>
  <r>
    <s v="id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0"/>
  </r>
  <r>
    <s v="id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0"/>
  </r>
  <r>
    <s v="id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0"/>
  </r>
  <r>
    <s v="id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0"/>
  </r>
  <r>
    <s v="id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0"/>
  </r>
  <r>
    <s v="id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0"/>
  </r>
  <r>
    <s v="id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0"/>
  </r>
  <r>
    <s v="id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0"/>
  </r>
  <r>
    <s v="id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0"/>
  </r>
  <r>
    <s v="id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0"/>
  </r>
  <r>
    <s v="id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0"/>
  </r>
  <r>
    <s v="id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0"/>
  </r>
  <r>
    <s v="id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0"/>
  </r>
  <r>
    <s v="id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0"/>
  </r>
  <r>
    <s v="id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0"/>
  </r>
  <r>
    <s v="id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0"/>
  </r>
  <r>
    <s v="id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0"/>
  </r>
  <r>
    <s v="id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0"/>
  </r>
  <r>
    <s v="id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0"/>
  </r>
  <r>
    <s v="id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0"/>
  </r>
  <r>
    <s v="id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0"/>
  </r>
  <r>
    <s v="id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0"/>
  </r>
  <r>
    <s v="id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0"/>
  </r>
  <r>
    <s v="id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0"/>
  </r>
  <r>
    <s v="id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0"/>
  </r>
  <r>
    <s v="id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0"/>
  </r>
  <r>
    <s v="id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0"/>
  </r>
  <r>
    <s v="id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1"/>
  </r>
  <r>
    <s v="id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1"/>
  </r>
  <r>
    <s v="id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1"/>
  </r>
  <r>
    <s v="id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1"/>
  </r>
  <r>
    <s v="id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1"/>
  </r>
  <r>
    <s v="id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1"/>
  </r>
  <r>
    <s v="id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1"/>
  </r>
  <r>
    <s v="id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1"/>
  </r>
  <r>
    <s v="id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1"/>
  </r>
  <r>
    <s v="id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1"/>
  </r>
  <r>
    <s v="id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1"/>
  </r>
  <r>
    <s v="id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1"/>
  </r>
  <r>
    <s v="id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1"/>
  </r>
  <r>
    <s v="id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1"/>
  </r>
  <r>
    <s v="id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1"/>
  </r>
  <r>
    <s v="id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1"/>
  </r>
  <r>
    <s v="id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1"/>
  </r>
  <r>
    <s v="id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1"/>
  </r>
  <r>
    <s v="id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1"/>
  </r>
  <r>
    <s v="id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1"/>
  </r>
  <r>
    <s v="id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1"/>
  </r>
  <r>
    <s v="id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1"/>
  </r>
  <r>
    <s v="id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1"/>
  </r>
  <r>
    <s v="id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1"/>
  </r>
  <r>
    <s v="id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1"/>
  </r>
  <r>
    <s v="id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1"/>
  </r>
  <r>
    <s v="id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1"/>
  </r>
  <r>
    <s v="id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1"/>
  </r>
  <r>
    <s v="id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1"/>
  </r>
  <r>
    <s v="id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1"/>
  </r>
  <r>
    <s v="id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1"/>
  </r>
  <r>
    <s v="id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1"/>
  </r>
  <r>
    <s v="id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1"/>
  </r>
  <r>
    <s v="id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1"/>
  </r>
  <r>
    <s v="id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1"/>
  </r>
  <r>
    <s v="id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1"/>
  </r>
  <r>
    <s v="id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1"/>
  </r>
  <r>
    <s v="id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1"/>
  </r>
  <r>
    <s v="id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1"/>
  </r>
  <r>
    <s v="id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1"/>
  </r>
  <r>
    <s v="id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1"/>
  </r>
  <r>
    <s v="id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1"/>
  </r>
  <r>
    <s v="id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1"/>
  </r>
  <r>
    <s v="id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1"/>
  </r>
  <r>
    <s v="id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1"/>
  </r>
  <r>
    <s v="id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1"/>
  </r>
  <r>
    <s v="id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1"/>
  </r>
  <r>
    <s v="id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1"/>
  </r>
  <r>
    <s v="id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1"/>
  </r>
  <r>
    <s v="id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1"/>
  </r>
  <r>
    <s v="id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1"/>
  </r>
  <r>
    <s v="id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1"/>
  </r>
  <r>
    <s v="id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1"/>
  </r>
  <r>
    <s v="id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1"/>
  </r>
  <r>
    <s v="id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1"/>
  </r>
  <r>
    <s v="id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1"/>
  </r>
  <r>
    <s v="id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1"/>
  </r>
  <r>
    <s v="id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2"/>
  </r>
  <r>
    <s v="id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2"/>
  </r>
  <r>
    <s v="id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2"/>
  </r>
  <r>
    <s v="id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2"/>
  </r>
  <r>
    <s v="id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2"/>
  </r>
  <r>
    <s v="id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2"/>
  </r>
  <r>
    <s v="id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2"/>
  </r>
  <r>
    <s v="id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2"/>
  </r>
  <r>
    <s v="id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2"/>
  </r>
  <r>
    <s v="id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2"/>
  </r>
  <r>
    <s v="id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2"/>
  </r>
  <r>
    <s v="id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2"/>
  </r>
  <r>
    <s v="id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2"/>
  </r>
  <r>
    <s v="id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2"/>
  </r>
  <r>
    <s v="id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2"/>
  </r>
  <r>
    <s v="id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2"/>
  </r>
  <r>
    <s v="id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2"/>
  </r>
  <r>
    <s v="id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2"/>
  </r>
  <r>
    <s v="id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2"/>
  </r>
  <r>
    <s v="id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2"/>
  </r>
  <r>
    <s v="id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9"/>
  </r>
  <r>
    <s v="id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9"/>
  </r>
  <r>
    <s v="id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9"/>
  </r>
  <r>
    <s v="id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9"/>
  </r>
  <r>
    <s v="id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9"/>
  </r>
  <r>
    <s v="id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9"/>
  </r>
  <r>
    <s v="id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9"/>
  </r>
  <r>
    <s v="id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9"/>
  </r>
  <r>
    <s v="id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9"/>
  </r>
  <r>
    <s v="id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9"/>
  </r>
  <r>
    <s v="id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9"/>
  </r>
  <r>
    <s v="id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9"/>
  </r>
  <r>
    <s v="id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9"/>
  </r>
  <r>
    <s v="id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9"/>
  </r>
  <r>
    <s v="id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9"/>
  </r>
  <r>
    <s v="id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9"/>
  </r>
  <r>
    <s v="id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9"/>
  </r>
  <r>
    <s v="id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9"/>
  </r>
  <r>
    <s v="id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9"/>
  </r>
  <r>
    <s v="id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9"/>
  </r>
  <r>
    <s v="id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19"/>
  </r>
  <r>
    <s v="id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19"/>
  </r>
  <r>
    <s v="id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19"/>
  </r>
  <r>
    <s v="id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19"/>
  </r>
  <r>
    <s v="id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19"/>
  </r>
  <r>
    <s v="id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19"/>
  </r>
  <r>
    <s v="id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19"/>
  </r>
  <r>
    <s v="id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19"/>
  </r>
  <r>
    <s v="id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19"/>
  </r>
  <r>
    <s v="id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19"/>
  </r>
  <r>
    <s v="id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19"/>
  </r>
  <r>
    <s v="id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19"/>
  </r>
  <r>
    <s v="id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19"/>
  </r>
  <r>
    <s v="id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19"/>
  </r>
  <r>
    <s v="id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19"/>
  </r>
  <r>
    <s v="id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19"/>
  </r>
  <r>
    <s v="id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19"/>
  </r>
  <r>
    <s v="id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19"/>
  </r>
  <r>
    <s v="id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19"/>
  </r>
  <r>
    <s v="id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19"/>
  </r>
  <r>
    <s v="id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19"/>
  </r>
  <r>
    <s v="id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19"/>
  </r>
  <r>
    <s v="id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19"/>
  </r>
  <r>
    <s v="id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19"/>
  </r>
  <r>
    <s v="id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19"/>
  </r>
  <r>
    <s v="id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19"/>
  </r>
  <r>
    <s v="id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19"/>
  </r>
  <r>
    <s v="id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19"/>
  </r>
  <r>
    <s v="id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19"/>
  </r>
  <r>
    <s v="id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19"/>
  </r>
  <r>
    <s v="id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19"/>
  </r>
  <r>
    <s v="id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19"/>
  </r>
  <r>
    <s v="id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19"/>
  </r>
  <r>
    <s v="id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19"/>
  </r>
  <r>
    <s v="id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19"/>
  </r>
  <r>
    <s v="id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19"/>
  </r>
  <r>
    <s v="id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19"/>
  </r>
  <r>
    <s v="id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19"/>
  </r>
  <r>
    <s v="id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19"/>
  </r>
  <r>
    <s v="id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19"/>
  </r>
  <r>
    <s v="id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3"/>
  </r>
  <r>
    <s v="id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3"/>
  </r>
  <r>
    <s v="id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3"/>
  </r>
  <r>
    <s v="id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3"/>
  </r>
  <r>
    <s v="id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3"/>
  </r>
  <r>
    <s v="id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3"/>
  </r>
  <r>
    <s v="id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3"/>
  </r>
  <r>
    <s v="id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3"/>
  </r>
  <r>
    <s v="id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3"/>
  </r>
  <r>
    <s v="id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3"/>
  </r>
  <r>
    <s v="id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3"/>
  </r>
  <r>
    <s v="id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3"/>
  </r>
  <r>
    <s v="id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3"/>
  </r>
  <r>
    <s v="id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3"/>
  </r>
  <r>
    <s v="id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3"/>
  </r>
  <r>
    <s v="id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3"/>
  </r>
  <r>
    <s v="id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3"/>
  </r>
  <r>
    <s v="id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3"/>
  </r>
  <r>
    <s v="id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3"/>
  </r>
  <r>
    <s v="id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3"/>
  </r>
  <r>
    <s v="id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4"/>
  </r>
  <r>
    <s v="id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4"/>
  </r>
  <r>
    <s v="id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4"/>
  </r>
  <r>
    <s v="id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4"/>
  </r>
  <r>
    <s v="id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4"/>
  </r>
  <r>
    <s v="id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4"/>
  </r>
  <r>
    <s v="id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4"/>
  </r>
  <r>
    <s v="id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4"/>
  </r>
  <r>
    <s v="id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4"/>
  </r>
  <r>
    <s v="id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4"/>
  </r>
  <r>
    <s v="id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4"/>
  </r>
  <r>
    <s v="id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4"/>
  </r>
  <r>
    <s v="id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4"/>
  </r>
  <r>
    <s v="id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4"/>
  </r>
  <r>
    <s v="id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4"/>
  </r>
  <r>
    <s v="id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4"/>
  </r>
  <r>
    <s v="id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4"/>
  </r>
  <r>
    <s v="id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4"/>
  </r>
  <r>
    <s v="id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4"/>
  </r>
  <r>
    <s v="id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4"/>
  </r>
  <r>
    <s v="id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5"/>
  </r>
  <r>
    <s v="id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5"/>
  </r>
  <r>
    <s v="id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5"/>
  </r>
  <r>
    <s v="id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5"/>
  </r>
  <r>
    <s v="id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5"/>
  </r>
  <r>
    <s v="id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5"/>
  </r>
  <r>
    <s v="id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5"/>
  </r>
  <r>
    <s v="id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5"/>
  </r>
  <r>
    <s v="id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5"/>
  </r>
  <r>
    <s v="id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5"/>
  </r>
  <r>
    <s v="id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5"/>
  </r>
  <r>
    <s v="id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5"/>
  </r>
  <r>
    <s v="id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5"/>
  </r>
  <r>
    <s v="id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5"/>
  </r>
  <r>
    <s v="id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5"/>
  </r>
  <r>
    <s v="id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5"/>
  </r>
  <r>
    <s v="id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5"/>
  </r>
  <r>
    <s v="id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5"/>
  </r>
  <r>
    <s v="id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5"/>
  </r>
  <r>
    <s v="id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5"/>
  </r>
  <r>
    <s v="id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0"/>
  </r>
  <r>
    <s v="id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0"/>
  </r>
  <r>
    <s v="id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0"/>
  </r>
  <r>
    <s v="id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0"/>
  </r>
  <r>
    <s v="id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0"/>
  </r>
  <r>
    <s v="id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0"/>
  </r>
  <r>
    <s v="id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0"/>
  </r>
  <r>
    <s v="id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0"/>
  </r>
  <r>
    <s v="id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0"/>
  </r>
  <r>
    <s v="id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0"/>
  </r>
  <r>
    <s v="id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0"/>
  </r>
  <r>
    <s v="id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0"/>
  </r>
  <r>
    <s v="id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0"/>
  </r>
  <r>
    <s v="id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0"/>
  </r>
  <r>
    <s v="id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0"/>
  </r>
  <r>
    <s v="id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0"/>
  </r>
  <r>
    <s v="id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0"/>
  </r>
  <r>
    <s v="id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0"/>
  </r>
  <r>
    <s v="id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0"/>
  </r>
  <r>
    <s v="id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0"/>
  </r>
  <r>
    <s v="id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0"/>
  </r>
  <r>
    <s v="id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0"/>
  </r>
  <r>
    <s v="id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0"/>
  </r>
  <r>
    <s v="id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0"/>
  </r>
  <r>
    <s v="id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0"/>
  </r>
  <r>
    <s v="id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0"/>
  </r>
  <r>
    <s v="id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0"/>
  </r>
  <r>
    <s v="id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0"/>
  </r>
  <r>
    <s v="id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0"/>
  </r>
  <r>
    <s v="id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0"/>
  </r>
  <r>
    <s v="id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0"/>
  </r>
  <r>
    <s v="id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0"/>
  </r>
  <r>
    <s v="id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0"/>
  </r>
  <r>
    <s v="id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0"/>
  </r>
  <r>
    <s v="id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0"/>
  </r>
  <r>
    <s v="id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0"/>
  </r>
  <r>
    <s v="id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0"/>
  </r>
  <r>
    <s v="id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0"/>
  </r>
  <r>
    <s v="id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0"/>
  </r>
  <r>
    <s v="id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0"/>
  </r>
  <r>
    <s v="id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6"/>
  </r>
  <r>
    <s v="id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6"/>
  </r>
  <r>
    <s v="id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6"/>
  </r>
  <r>
    <s v="id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6"/>
  </r>
  <r>
    <s v="id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6"/>
  </r>
  <r>
    <s v="id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6"/>
  </r>
  <r>
    <s v="id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6"/>
  </r>
  <r>
    <s v="id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6"/>
  </r>
  <r>
    <s v="id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6"/>
  </r>
  <r>
    <s v="id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6"/>
  </r>
  <r>
    <s v="id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6"/>
  </r>
  <r>
    <s v="id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6"/>
  </r>
  <r>
    <s v="id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6"/>
  </r>
  <r>
    <s v="id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6"/>
  </r>
  <r>
    <s v="id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6"/>
  </r>
  <r>
    <s v="id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6"/>
  </r>
  <r>
    <s v="id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6"/>
  </r>
  <r>
    <s v="id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6"/>
  </r>
  <r>
    <s v="id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6"/>
  </r>
  <r>
    <s v="id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6"/>
  </r>
  <r>
    <s v="id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6"/>
  </r>
  <r>
    <s v="id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6"/>
  </r>
  <r>
    <s v="id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6"/>
  </r>
  <r>
    <s v="id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6"/>
  </r>
  <r>
    <s v="id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6"/>
  </r>
  <r>
    <s v="id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6"/>
  </r>
  <r>
    <s v="id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6"/>
  </r>
  <r>
    <s v="id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6"/>
  </r>
  <r>
    <s v="id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6"/>
  </r>
  <r>
    <s v="id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6"/>
  </r>
  <r>
    <s v="id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6"/>
  </r>
  <r>
    <s v="id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6"/>
  </r>
  <r>
    <s v="id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6"/>
  </r>
  <r>
    <s v="id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6"/>
  </r>
  <r>
    <s v="id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6"/>
  </r>
  <r>
    <s v="id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6"/>
  </r>
  <r>
    <s v="id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6"/>
  </r>
  <r>
    <s v="id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6"/>
  </r>
  <r>
    <s v="id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6"/>
  </r>
  <r>
    <s v="id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6"/>
  </r>
  <r>
    <s v="id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7"/>
  </r>
  <r>
    <s v="id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7"/>
  </r>
  <r>
    <s v="id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7"/>
  </r>
  <r>
    <s v="id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7"/>
  </r>
  <r>
    <s v="id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7"/>
  </r>
  <r>
    <s v="id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7"/>
  </r>
  <r>
    <s v="id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7"/>
  </r>
  <r>
    <s v="id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7"/>
  </r>
  <r>
    <s v="id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7"/>
  </r>
  <r>
    <s v="id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7"/>
  </r>
  <r>
    <s v="id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7"/>
  </r>
  <r>
    <s v="id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7"/>
  </r>
  <r>
    <s v="id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7"/>
  </r>
  <r>
    <s v="id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7"/>
  </r>
  <r>
    <s v="id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7"/>
  </r>
  <r>
    <s v="id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7"/>
  </r>
  <r>
    <s v="id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7"/>
  </r>
  <r>
    <s v="id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7"/>
  </r>
  <r>
    <s v="id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7"/>
  </r>
  <r>
    <s v="id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7"/>
  </r>
  <r>
    <s v="id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7"/>
  </r>
  <r>
    <s v="id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7"/>
  </r>
  <r>
    <s v="id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7"/>
  </r>
  <r>
    <s v="id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7"/>
  </r>
  <r>
    <s v="id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7"/>
  </r>
  <r>
    <s v="id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7"/>
  </r>
  <r>
    <s v="id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7"/>
  </r>
  <r>
    <s v="id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7"/>
  </r>
  <r>
    <s v="id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7"/>
  </r>
  <r>
    <s v="id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7"/>
  </r>
  <r>
    <s v="id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7"/>
  </r>
  <r>
    <s v="id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7"/>
  </r>
  <r>
    <s v="id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7"/>
  </r>
  <r>
    <s v="id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7"/>
  </r>
  <r>
    <s v="id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7"/>
  </r>
  <r>
    <s v="id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7"/>
  </r>
  <r>
    <s v="id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7"/>
  </r>
  <r>
    <s v="id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7"/>
  </r>
  <r>
    <s v="id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7"/>
  </r>
  <r>
    <s v="id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7"/>
  </r>
  <r>
    <s v="id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7"/>
  </r>
  <r>
    <s v="id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7"/>
  </r>
  <r>
    <s v="id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7"/>
  </r>
  <r>
    <s v="id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7"/>
  </r>
  <r>
    <s v="id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7"/>
  </r>
  <r>
    <s v="id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7"/>
  </r>
  <r>
    <s v="id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7"/>
  </r>
  <r>
    <s v="id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7"/>
  </r>
  <r>
    <s v="id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7"/>
  </r>
  <r>
    <s v="id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7"/>
  </r>
  <r>
    <s v="id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7"/>
  </r>
  <r>
    <s v="id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7"/>
  </r>
  <r>
    <s v="id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7"/>
  </r>
  <r>
    <s v="id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7"/>
  </r>
  <r>
    <s v="id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7"/>
  </r>
  <r>
    <s v="id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7"/>
  </r>
  <r>
    <s v="id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7"/>
  </r>
  <r>
    <s v="id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7"/>
  </r>
  <r>
    <s v="id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7"/>
  </r>
  <r>
    <s v="id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7"/>
  </r>
  <r>
    <s v="id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19"/>
  </r>
  <r>
    <s v="id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19"/>
  </r>
  <r>
    <s v="id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19"/>
  </r>
  <r>
    <s v="id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19"/>
  </r>
  <r>
    <s v="id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19"/>
  </r>
  <r>
    <s v="id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19"/>
  </r>
  <r>
    <s v="id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19"/>
  </r>
  <r>
    <s v="id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19"/>
  </r>
  <r>
    <s v="id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19"/>
  </r>
  <r>
    <s v="id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19"/>
  </r>
  <r>
    <s v="id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19"/>
  </r>
  <r>
    <s v="id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19"/>
  </r>
  <r>
    <s v="id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19"/>
  </r>
  <r>
    <s v="id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19"/>
  </r>
  <r>
    <s v="id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19"/>
  </r>
  <r>
    <s v="id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19"/>
  </r>
  <r>
    <s v="id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19"/>
  </r>
  <r>
    <s v="id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19"/>
  </r>
  <r>
    <s v="id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19"/>
  </r>
  <r>
    <s v="id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19"/>
  </r>
  <r>
    <s v="id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19"/>
  </r>
  <r>
    <s v="id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19"/>
  </r>
  <r>
    <s v="id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19"/>
  </r>
  <r>
    <s v="id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19"/>
  </r>
  <r>
    <s v="id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19"/>
  </r>
  <r>
    <s v="id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9"/>
  </r>
  <r>
    <s v="id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19"/>
  </r>
  <r>
    <s v="id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19"/>
  </r>
  <r>
    <s v="id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19"/>
  </r>
  <r>
    <s v="id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19"/>
  </r>
  <r>
    <s v="id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19"/>
  </r>
  <r>
    <s v="id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19"/>
  </r>
  <r>
    <s v="id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19"/>
  </r>
  <r>
    <s v="id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19"/>
  </r>
  <r>
    <s v="id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19"/>
  </r>
  <r>
    <s v="id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19"/>
  </r>
  <r>
    <s v="id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19"/>
  </r>
  <r>
    <s v="id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19"/>
  </r>
  <r>
    <s v="id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19"/>
  </r>
  <r>
    <s v="id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19"/>
  </r>
  <r>
    <s v="id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19"/>
  </r>
  <r>
    <s v="id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19"/>
  </r>
  <r>
    <s v="id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19"/>
  </r>
  <r>
    <s v="id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19"/>
  </r>
  <r>
    <s v="id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19"/>
  </r>
  <r>
    <s v="id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19"/>
  </r>
  <r>
    <s v="id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19"/>
  </r>
  <r>
    <s v="id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19"/>
  </r>
  <r>
    <s v="id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19"/>
  </r>
  <r>
    <s v="id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19"/>
  </r>
  <r>
    <s v="id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19"/>
  </r>
  <r>
    <s v="id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19"/>
  </r>
  <r>
    <s v="id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19"/>
  </r>
  <r>
    <s v="id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19"/>
  </r>
  <r>
    <s v="id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19"/>
  </r>
  <r>
    <s v="id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19"/>
  </r>
  <r>
    <s v="id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19"/>
  </r>
  <r>
    <s v="id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19"/>
  </r>
  <r>
    <s v="id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19"/>
  </r>
  <r>
    <s v="id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19"/>
  </r>
  <r>
    <s v="id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19"/>
  </r>
  <r>
    <s v="id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19"/>
  </r>
  <r>
    <s v="id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19"/>
  </r>
  <r>
    <s v="id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19"/>
  </r>
  <r>
    <s v="id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19"/>
  </r>
  <r>
    <s v="id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19"/>
  </r>
  <r>
    <s v="id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19"/>
  </r>
  <r>
    <s v="id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19"/>
  </r>
  <r>
    <s v="id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19"/>
  </r>
  <r>
    <s v="id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19"/>
  </r>
  <r>
    <s v="id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19"/>
  </r>
  <r>
    <s v="id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19"/>
  </r>
  <r>
    <s v="id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9"/>
  </r>
  <r>
    <s v="id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19"/>
  </r>
  <r>
    <s v="id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9"/>
  </r>
  <r>
    <s v="id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19"/>
  </r>
  <r>
    <s v="id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19"/>
  </r>
  <r>
    <s v="id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9"/>
  </r>
  <r>
    <s v="id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19"/>
  </r>
  <r>
    <s v="id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19"/>
  </r>
  <r>
    <s v="id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0"/>
  </r>
  <r>
    <s v="id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0"/>
  </r>
  <r>
    <s v="id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0"/>
  </r>
  <r>
    <s v="id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0"/>
  </r>
  <r>
    <s v="id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0"/>
  </r>
  <r>
    <s v="id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0"/>
  </r>
  <r>
    <s v="id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0"/>
  </r>
  <r>
    <s v="id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0"/>
  </r>
  <r>
    <s v="id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0"/>
  </r>
  <r>
    <s v="id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0"/>
  </r>
  <r>
    <s v="id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0"/>
  </r>
  <r>
    <s v="id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0"/>
  </r>
  <r>
    <s v="id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0"/>
  </r>
  <r>
    <s v="id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0"/>
  </r>
  <r>
    <s v="id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0"/>
  </r>
  <r>
    <s v="id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0"/>
  </r>
  <r>
    <s v="id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0"/>
  </r>
  <r>
    <s v="id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0"/>
  </r>
  <r>
    <s v="id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0"/>
  </r>
  <r>
    <s v="id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0"/>
  </r>
  <r>
    <s v="id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0"/>
  </r>
  <r>
    <s v="id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0"/>
  </r>
  <r>
    <s v="id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0"/>
  </r>
  <r>
    <s v="id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0"/>
  </r>
  <r>
    <s v="id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0"/>
  </r>
  <r>
    <s v="id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0"/>
  </r>
  <r>
    <s v="id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0"/>
  </r>
  <r>
    <s v="id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0"/>
  </r>
  <r>
    <s v="id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0"/>
  </r>
  <r>
    <s v="id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0"/>
  </r>
  <r>
    <s v="id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0"/>
  </r>
  <r>
    <s v="id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0"/>
  </r>
  <r>
    <s v="id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0"/>
  </r>
  <r>
    <s v="id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0"/>
  </r>
  <r>
    <s v="id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0"/>
  </r>
  <r>
    <s v="id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0"/>
  </r>
  <r>
    <s v="id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0"/>
  </r>
  <r>
    <s v="id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0"/>
  </r>
  <r>
    <s v="id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0"/>
  </r>
  <r>
    <s v="id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0"/>
  </r>
  <r>
    <s v="id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7"/>
  </r>
  <r>
    <s v="id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7"/>
  </r>
  <r>
    <s v="id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7"/>
  </r>
  <r>
    <s v="id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7"/>
  </r>
  <r>
    <s v="id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7"/>
  </r>
  <r>
    <s v="id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7"/>
  </r>
  <r>
    <s v="id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7"/>
  </r>
  <r>
    <s v="id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7"/>
  </r>
  <r>
    <s v="id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7"/>
  </r>
  <r>
    <s v="id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7"/>
  </r>
  <r>
    <s v="id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7"/>
  </r>
  <r>
    <s v="id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7"/>
  </r>
  <r>
    <s v="id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7"/>
  </r>
  <r>
    <s v="id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7"/>
  </r>
  <r>
    <s v="id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7"/>
  </r>
  <r>
    <s v="id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7"/>
  </r>
  <r>
    <s v="id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7"/>
  </r>
  <r>
    <s v="id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7"/>
  </r>
  <r>
    <s v="id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7"/>
  </r>
  <r>
    <s v="id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7"/>
  </r>
  <r>
    <s v="id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3"/>
  </r>
  <r>
    <s v="id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3"/>
  </r>
  <r>
    <s v="id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3"/>
  </r>
  <r>
    <s v="id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3"/>
  </r>
  <r>
    <s v="id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3"/>
  </r>
  <r>
    <s v="id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3"/>
  </r>
  <r>
    <s v="id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3"/>
  </r>
  <r>
    <s v="id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3"/>
  </r>
  <r>
    <s v="id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3"/>
  </r>
  <r>
    <s v="id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3"/>
  </r>
  <r>
    <s v="id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3"/>
  </r>
  <r>
    <s v="id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3"/>
  </r>
  <r>
    <s v="id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3"/>
  </r>
  <r>
    <s v="id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3"/>
  </r>
  <r>
    <s v="id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3"/>
  </r>
  <r>
    <s v="id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3"/>
  </r>
  <r>
    <s v="id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3"/>
  </r>
  <r>
    <s v="id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3"/>
  </r>
  <r>
    <s v="id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3"/>
  </r>
  <r>
    <s v="id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3"/>
  </r>
  <r>
    <s v="id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8"/>
  </r>
  <r>
    <s v="id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8"/>
  </r>
  <r>
    <s v="id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8"/>
  </r>
  <r>
    <s v="id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8"/>
  </r>
  <r>
    <s v="id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8"/>
  </r>
  <r>
    <s v="id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8"/>
  </r>
  <r>
    <s v="id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8"/>
  </r>
  <r>
    <s v="id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8"/>
  </r>
  <r>
    <s v="id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8"/>
  </r>
  <r>
    <s v="id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8"/>
  </r>
  <r>
    <s v="id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8"/>
  </r>
  <r>
    <s v="id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8"/>
  </r>
  <r>
    <s v="id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8"/>
  </r>
  <r>
    <s v="id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8"/>
  </r>
  <r>
    <s v="id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8"/>
  </r>
  <r>
    <s v="id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8"/>
  </r>
  <r>
    <s v="id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8"/>
  </r>
  <r>
    <s v="id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8"/>
  </r>
  <r>
    <s v="id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8"/>
  </r>
  <r>
    <s v="id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8"/>
  </r>
  <r>
    <s v="id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3"/>
  </r>
  <r>
    <s v="id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3"/>
  </r>
  <r>
    <s v="id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3"/>
  </r>
  <r>
    <s v="id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3"/>
  </r>
  <r>
    <s v="id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3"/>
  </r>
  <r>
    <s v="id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3"/>
  </r>
  <r>
    <s v="id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3"/>
  </r>
  <r>
    <s v="id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3"/>
  </r>
  <r>
    <s v="id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3"/>
  </r>
  <r>
    <s v="id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3"/>
  </r>
  <r>
    <s v="id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3"/>
  </r>
  <r>
    <s v="id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3"/>
  </r>
  <r>
    <s v="id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3"/>
  </r>
  <r>
    <s v="id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3"/>
  </r>
  <r>
    <s v="id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3"/>
  </r>
  <r>
    <s v="id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3"/>
  </r>
  <r>
    <s v="id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3"/>
  </r>
  <r>
    <s v="id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3"/>
  </r>
  <r>
    <s v="id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3"/>
  </r>
  <r>
    <s v="id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3"/>
  </r>
  <r>
    <s v="id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29"/>
  </r>
  <r>
    <s v="id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29"/>
  </r>
  <r>
    <s v="id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29"/>
  </r>
  <r>
    <s v="id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29"/>
  </r>
  <r>
    <s v="id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29"/>
  </r>
  <r>
    <s v="id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29"/>
  </r>
  <r>
    <s v="id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29"/>
  </r>
  <r>
    <s v="id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29"/>
  </r>
  <r>
    <s v="id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29"/>
  </r>
  <r>
    <s v="id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29"/>
  </r>
  <r>
    <s v="id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29"/>
  </r>
  <r>
    <s v="id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29"/>
  </r>
  <r>
    <s v="id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29"/>
  </r>
  <r>
    <s v="id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29"/>
  </r>
  <r>
    <s v="id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29"/>
  </r>
  <r>
    <s v="id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29"/>
  </r>
  <r>
    <s v="id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29"/>
  </r>
  <r>
    <s v="id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29"/>
  </r>
  <r>
    <s v="id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29"/>
  </r>
  <r>
    <s v="id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29"/>
  </r>
  <r>
    <s v="id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29"/>
  </r>
  <r>
    <s v="id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29"/>
  </r>
  <r>
    <s v="id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29"/>
  </r>
  <r>
    <s v="id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29"/>
  </r>
  <r>
    <s v="id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29"/>
  </r>
  <r>
    <s v="id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29"/>
  </r>
  <r>
    <s v="id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29"/>
  </r>
  <r>
    <s v="id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29"/>
  </r>
  <r>
    <s v="id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29"/>
  </r>
  <r>
    <s v="id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29"/>
  </r>
  <r>
    <s v="id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29"/>
  </r>
  <r>
    <s v="id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29"/>
  </r>
  <r>
    <s v="id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29"/>
  </r>
  <r>
    <s v="id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29"/>
  </r>
  <r>
    <s v="id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29"/>
  </r>
  <r>
    <s v="id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29"/>
  </r>
  <r>
    <s v="id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29"/>
  </r>
  <r>
    <s v="id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29"/>
  </r>
  <r>
    <s v="id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29"/>
  </r>
  <r>
    <s v="id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29"/>
  </r>
  <r>
    <s v="id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0"/>
  </r>
  <r>
    <s v="id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0"/>
  </r>
  <r>
    <s v="id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0"/>
  </r>
  <r>
    <s v="id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0"/>
  </r>
  <r>
    <s v="id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0"/>
  </r>
  <r>
    <s v="id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0"/>
  </r>
  <r>
    <s v="id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0"/>
  </r>
  <r>
    <s v="id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0"/>
  </r>
  <r>
    <s v="id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0"/>
  </r>
  <r>
    <s v="id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0"/>
  </r>
  <r>
    <s v="id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0"/>
  </r>
  <r>
    <s v="id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0"/>
  </r>
  <r>
    <s v="id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0"/>
  </r>
  <r>
    <s v="id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0"/>
  </r>
  <r>
    <s v="id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0"/>
  </r>
  <r>
    <s v="id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0"/>
  </r>
  <r>
    <s v="id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0"/>
  </r>
  <r>
    <s v="id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0"/>
  </r>
  <r>
    <s v="id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0"/>
  </r>
  <r>
    <s v="id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0"/>
  </r>
  <r>
    <s v="id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29"/>
  </r>
  <r>
    <s v="id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29"/>
  </r>
  <r>
    <s v="id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29"/>
  </r>
  <r>
    <s v="id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29"/>
  </r>
  <r>
    <s v="id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29"/>
  </r>
  <r>
    <s v="id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29"/>
  </r>
  <r>
    <s v="id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29"/>
  </r>
  <r>
    <s v="id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29"/>
  </r>
  <r>
    <s v="id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29"/>
  </r>
  <r>
    <s v="id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29"/>
  </r>
  <r>
    <s v="id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29"/>
  </r>
  <r>
    <s v="id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29"/>
  </r>
  <r>
    <s v="id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29"/>
  </r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29"/>
  </r>
  <r>
    <s v="id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29"/>
  </r>
  <r>
    <s v="id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29"/>
  </r>
  <r>
    <s v="id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29"/>
  </r>
  <r>
    <s v="id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29"/>
  </r>
  <r>
    <s v="id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29"/>
  </r>
  <r>
    <s v="id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29"/>
  </r>
  <r>
    <s v="id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29"/>
  </r>
  <r>
    <s v="id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29"/>
  </r>
  <r>
    <s v="id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29"/>
  </r>
  <r>
    <s v="id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29"/>
  </r>
  <r>
    <s v="id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29"/>
  </r>
  <r>
    <s v="id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29"/>
  </r>
  <r>
    <s v="id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29"/>
  </r>
  <r>
    <s v="id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29"/>
  </r>
  <r>
    <s v="id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29"/>
  </r>
  <r>
    <s v="id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29"/>
  </r>
  <r>
    <s v="id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29"/>
  </r>
  <r>
    <s v="id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29"/>
  </r>
  <r>
    <s v="id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29"/>
  </r>
  <r>
    <s v="id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29"/>
  </r>
  <r>
    <s v="id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29"/>
  </r>
  <r>
    <s v="id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29"/>
  </r>
  <r>
    <s v="id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29"/>
  </r>
  <r>
    <s v="id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29"/>
  </r>
  <r>
    <s v="id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29"/>
  </r>
  <r>
    <s v="id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29"/>
  </r>
  <r>
    <s v="id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29"/>
  </r>
  <r>
    <s v="id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29"/>
  </r>
  <r>
    <s v="id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29"/>
  </r>
  <r>
    <s v="id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29"/>
  </r>
  <r>
    <s v="id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29"/>
  </r>
  <r>
    <s v="id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29"/>
  </r>
  <r>
    <s v="id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29"/>
  </r>
  <r>
    <s v="id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29"/>
  </r>
  <r>
    <s v="id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29"/>
  </r>
  <r>
    <s v="id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29"/>
  </r>
  <r>
    <s v="id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29"/>
  </r>
  <r>
    <s v="id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29"/>
  </r>
  <r>
    <s v="id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29"/>
  </r>
  <r>
    <s v="id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29"/>
  </r>
  <r>
    <s v="id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29"/>
  </r>
  <r>
    <s v="id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29"/>
  </r>
  <r>
    <s v="id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29"/>
  </r>
  <r>
    <s v="id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29"/>
  </r>
  <r>
    <s v="id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29"/>
  </r>
  <r>
    <s v="id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29"/>
  </r>
  <r>
    <s v="id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29"/>
  </r>
  <r>
    <s v="id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29"/>
  </r>
  <r>
    <s v="id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29"/>
  </r>
  <r>
    <s v="id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29"/>
  </r>
  <r>
    <s v="id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29"/>
  </r>
  <r>
    <s v="id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29"/>
  </r>
  <r>
    <s v="id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29"/>
  </r>
  <r>
    <s v="id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29"/>
  </r>
  <r>
    <s v="id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29"/>
  </r>
  <r>
    <s v="id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29"/>
  </r>
  <r>
    <s v="id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29"/>
  </r>
  <r>
    <s v="id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29"/>
  </r>
  <r>
    <s v="id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29"/>
  </r>
  <r>
    <s v="id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29"/>
  </r>
  <r>
    <s v="id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29"/>
  </r>
  <r>
    <s v="id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29"/>
  </r>
  <r>
    <s v="id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29"/>
  </r>
  <r>
    <s v="id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29"/>
  </r>
  <r>
    <s v="id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29"/>
  </r>
  <r>
    <s v="id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29"/>
  </r>
  <r>
    <s v="id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3"/>
  </r>
  <r>
    <s v="id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3"/>
  </r>
  <r>
    <s v="id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3"/>
  </r>
  <r>
    <s v="id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3"/>
  </r>
  <r>
    <s v="id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3"/>
  </r>
  <r>
    <s v="id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3"/>
  </r>
  <r>
    <s v="id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3"/>
  </r>
  <r>
    <s v="id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3"/>
  </r>
  <r>
    <s v="id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3"/>
  </r>
  <r>
    <s v="id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3"/>
  </r>
  <r>
    <s v="id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3"/>
  </r>
  <r>
    <s v="id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3"/>
  </r>
  <r>
    <s v="id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3"/>
  </r>
  <r>
    <s v="id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3"/>
  </r>
  <r>
    <s v="id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3"/>
  </r>
  <r>
    <s v="id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3"/>
  </r>
  <r>
    <s v="id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3"/>
  </r>
  <r>
    <s v="id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3"/>
  </r>
  <r>
    <s v="id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3"/>
  </r>
  <r>
    <s v="id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3"/>
  </r>
  <r>
    <s v="id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3"/>
  </r>
  <r>
    <s v="id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3"/>
  </r>
  <r>
    <s v="id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3"/>
  </r>
  <r>
    <s v="id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3"/>
  </r>
  <r>
    <s v="id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3"/>
  </r>
  <r>
    <s v="id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3"/>
  </r>
  <r>
    <s v="id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3"/>
  </r>
  <r>
    <s v="id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3"/>
  </r>
  <r>
    <s v="id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3"/>
  </r>
  <r>
    <s v="id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3"/>
  </r>
  <r>
    <s v="id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3"/>
  </r>
  <r>
    <s v="id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3"/>
  </r>
  <r>
    <s v="id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3"/>
  </r>
  <r>
    <s v="id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3"/>
  </r>
  <r>
    <s v="id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3"/>
  </r>
  <r>
    <s v="id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3"/>
  </r>
  <r>
    <s v="id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3"/>
  </r>
  <r>
    <s v="id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3"/>
  </r>
  <r>
    <s v="id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3"/>
  </r>
  <r>
    <s v="id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3"/>
  </r>
  <r>
    <s v="id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6"/>
  </r>
  <r>
    <s v="id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6"/>
  </r>
  <r>
    <s v="id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6"/>
  </r>
  <r>
    <s v="id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6"/>
  </r>
  <r>
    <s v="id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6"/>
  </r>
  <r>
    <s v="id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6"/>
  </r>
  <r>
    <s v="id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6"/>
  </r>
  <r>
    <s v="id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6"/>
  </r>
  <r>
    <s v="id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6"/>
  </r>
  <r>
    <s v="id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6"/>
  </r>
  <r>
    <s v="id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6"/>
  </r>
  <r>
    <s v="id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6"/>
  </r>
  <r>
    <s v="id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6"/>
  </r>
  <r>
    <s v="id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6"/>
  </r>
  <r>
    <s v="id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6"/>
  </r>
  <r>
    <s v="id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6"/>
  </r>
  <r>
    <s v="id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6"/>
  </r>
  <r>
    <s v="id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6"/>
  </r>
  <r>
    <s v="id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6"/>
  </r>
  <r>
    <s v="id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6"/>
  </r>
  <r>
    <s v="id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</r>
  <r>
    <s v="id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6"/>
  </r>
  <r>
    <s v="id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6"/>
  </r>
  <r>
    <s v="id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6"/>
  </r>
  <r>
    <s v="id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6"/>
  </r>
  <r>
    <s v="id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6"/>
  </r>
  <r>
    <s v="id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6"/>
  </r>
  <r>
    <s v="id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6"/>
  </r>
  <r>
    <s v="id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</r>
  <r>
    <s v="id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6"/>
  </r>
  <r>
    <s v="id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6"/>
  </r>
  <r>
    <s v="id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6"/>
  </r>
  <r>
    <s v="id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6"/>
  </r>
  <r>
    <s v="id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6"/>
  </r>
  <r>
    <s v="id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6"/>
  </r>
  <r>
    <s v="id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6"/>
  </r>
  <r>
    <s v="id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6"/>
  </r>
  <r>
    <s v="id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6"/>
  </r>
  <r>
    <s v="id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6"/>
  </r>
  <r>
    <s v="id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6"/>
  </r>
  <r>
    <s v="id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0"/>
  </r>
  <r>
    <s v="id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0"/>
  </r>
  <r>
    <s v="id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0"/>
  </r>
  <r>
    <s v="id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0"/>
  </r>
  <r>
    <s v="id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0"/>
  </r>
  <r>
    <s v="id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0"/>
  </r>
  <r>
    <s v="id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0"/>
  </r>
  <r>
    <s v="id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0"/>
  </r>
  <r>
    <s v="id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0"/>
  </r>
  <r>
    <s v="id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0"/>
  </r>
  <r>
    <s v="id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0"/>
  </r>
  <r>
    <s v="id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0"/>
  </r>
  <r>
    <s v="id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0"/>
  </r>
  <r>
    <s v="id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0"/>
  </r>
  <r>
    <s v="id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0"/>
  </r>
  <r>
    <s v="id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0"/>
  </r>
  <r>
    <s v="id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0"/>
  </r>
  <r>
    <s v="id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0"/>
  </r>
  <r>
    <s v="id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0"/>
  </r>
  <r>
    <s v="id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0"/>
  </r>
  <r>
    <s v="id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1"/>
  </r>
  <r>
    <s v="id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1"/>
  </r>
  <r>
    <s v="id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1"/>
  </r>
  <r>
    <s v="id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1"/>
  </r>
  <r>
    <s v="id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1"/>
  </r>
  <r>
    <s v="id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1"/>
  </r>
  <r>
    <s v="id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1"/>
  </r>
  <r>
    <s v="id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1"/>
  </r>
  <r>
    <s v="id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1"/>
  </r>
  <r>
    <s v="id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1"/>
  </r>
  <r>
    <s v="id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1"/>
  </r>
  <r>
    <s v="id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1"/>
  </r>
  <r>
    <s v="id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1"/>
  </r>
  <r>
    <s v="id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1"/>
  </r>
  <r>
    <s v="id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1"/>
  </r>
  <r>
    <s v="id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1"/>
  </r>
  <r>
    <s v="id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1"/>
  </r>
  <r>
    <s v="id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1"/>
  </r>
  <r>
    <s v="id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1"/>
  </r>
  <r>
    <s v="id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1"/>
  </r>
  <r>
    <s v="id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4"/>
  </r>
  <r>
    <s v="id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4"/>
  </r>
  <r>
    <s v="id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4"/>
  </r>
  <r>
    <s v="id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4"/>
  </r>
  <r>
    <s v="id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4"/>
  </r>
  <r>
    <s v="id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4"/>
  </r>
  <r>
    <s v="id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4"/>
  </r>
  <r>
    <s v="id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4"/>
  </r>
  <r>
    <s v="id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4"/>
  </r>
  <r>
    <s v="id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4"/>
  </r>
  <r>
    <s v="id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4"/>
  </r>
  <r>
    <s v="id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4"/>
  </r>
  <r>
    <s v="id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4"/>
  </r>
  <r>
    <s v="id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4"/>
  </r>
  <r>
    <s v="id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4"/>
  </r>
  <r>
    <s v="id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4"/>
  </r>
  <r>
    <s v="id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4"/>
  </r>
  <r>
    <s v="id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4"/>
  </r>
  <r>
    <s v="id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4"/>
  </r>
  <r>
    <s v="id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4"/>
  </r>
  <r>
    <s v="id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1"/>
  </r>
  <r>
    <s v="id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1"/>
  </r>
  <r>
    <s v="id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1"/>
  </r>
  <r>
    <s v="id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1"/>
  </r>
  <r>
    <s v="id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1"/>
  </r>
  <r>
    <s v="id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1"/>
  </r>
  <r>
    <s v="id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1"/>
  </r>
  <r>
    <s v="id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1"/>
  </r>
  <r>
    <s v="id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1"/>
  </r>
  <r>
    <s v="id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1"/>
  </r>
  <r>
    <s v="id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1"/>
  </r>
  <r>
    <s v="id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1"/>
  </r>
  <r>
    <s v="id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1"/>
  </r>
  <r>
    <s v="id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1"/>
  </r>
  <r>
    <s v="id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1"/>
  </r>
  <r>
    <s v="id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1"/>
  </r>
  <r>
    <s v="id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1"/>
  </r>
  <r>
    <s v="id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1"/>
  </r>
  <r>
    <s v="id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1"/>
  </r>
  <r>
    <s v="id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1"/>
  </r>
  <r>
    <s v="id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1"/>
  </r>
  <r>
    <s v="id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1"/>
  </r>
  <r>
    <s v="id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1"/>
  </r>
  <r>
    <s v="id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1"/>
  </r>
  <r>
    <s v="id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1"/>
  </r>
  <r>
    <s v="id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1"/>
  </r>
  <r>
    <s v="id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1"/>
  </r>
  <r>
    <s v="id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1"/>
  </r>
  <r>
    <s v="id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1"/>
  </r>
  <r>
    <s v="id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1"/>
  </r>
  <r>
    <s v="id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1"/>
  </r>
  <r>
    <s v="id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1"/>
  </r>
  <r>
    <s v="id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1"/>
  </r>
  <r>
    <s v="id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1"/>
  </r>
  <r>
    <s v="id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1"/>
  </r>
  <r>
    <s v="id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1"/>
  </r>
  <r>
    <s v="id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1"/>
  </r>
  <r>
    <s v="id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1"/>
  </r>
  <r>
    <s v="id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1"/>
  </r>
  <r>
    <s v="id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1"/>
  </r>
  <r>
    <s v="id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1"/>
  </r>
  <r>
    <s v="id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1"/>
  </r>
  <r>
    <s v="id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1"/>
  </r>
  <r>
    <s v="id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1"/>
  </r>
  <r>
    <s v="id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1"/>
  </r>
  <r>
    <s v="id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1"/>
  </r>
  <r>
    <s v="id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1"/>
  </r>
  <r>
    <s v="id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1"/>
  </r>
  <r>
    <s v="id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1"/>
  </r>
  <r>
    <s v="id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1"/>
  </r>
  <r>
    <s v="id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1"/>
  </r>
  <r>
    <s v="id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1"/>
  </r>
  <r>
    <s v="id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1"/>
  </r>
  <r>
    <s v="id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1"/>
  </r>
  <r>
    <s v="id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1"/>
  </r>
  <r>
    <s v="id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1"/>
  </r>
  <r>
    <s v="id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1"/>
  </r>
  <r>
    <s v="id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1"/>
  </r>
  <r>
    <s v="id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1"/>
  </r>
  <r>
    <s v="id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1"/>
  </r>
  <r>
    <s v="id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0"/>
  </r>
  <r>
    <s v="id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0"/>
  </r>
  <r>
    <s v="id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0"/>
  </r>
  <r>
    <s v="id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0"/>
  </r>
  <r>
    <s v="id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0"/>
  </r>
  <r>
    <s v="id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0"/>
  </r>
  <r>
    <s v="id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0"/>
  </r>
  <r>
    <s v="id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0"/>
  </r>
  <r>
    <s v="id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0"/>
  </r>
  <r>
    <s v="id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0"/>
  </r>
  <r>
    <s v="id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0"/>
  </r>
  <r>
    <s v="id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0"/>
  </r>
  <r>
    <s v="id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0"/>
  </r>
  <r>
    <s v="id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0"/>
  </r>
  <r>
    <s v="id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0"/>
  </r>
  <r>
    <s v="id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0"/>
  </r>
  <r>
    <s v="id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0"/>
  </r>
  <r>
    <s v="id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0"/>
  </r>
  <r>
    <s v="id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0"/>
  </r>
  <r>
    <s v="id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0"/>
  </r>
  <r>
    <s v="id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3"/>
  </r>
  <r>
    <s v="id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3"/>
  </r>
  <r>
    <s v="id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3"/>
  </r>
  <r>
    <s v="id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3"/>
  </r>
  <r>
    <s v="id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3"/>
  </r>
  <r>
    <s v="id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3"/>
  </r>
  <r>
    <s v="id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3"/>
  </r>
  <r>
    <s v="id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3"/>
  </r>
  <r>
    <s v="id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3"/>
  </r>
  <r>
    <s v="id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3"/>
  </r>
  <r>
    <s v="id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3"/>
  </r>
  <r>
    <s v="id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3"/>
  </r>
  <r>
    <s v="id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3"/>
  </r>
  <r>
    <s v="id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3"/>
  </r>
  <r>
    <s v="id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3"/>
  </r>
  <r>
    <s v="id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3"/>
  </r>
  <r>
    <s v="id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3"/>
  </r>
  <r>
    <s v="id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3"/>
  </r>
  <r>
    <s v="id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3"/>
  </r>
  <r>
    <s v="id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3"/>
  </r>
  <r>
    <s v="id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2"/>
  </r>
  <r>
    <s v="id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2"/>
  </r>
  <r>
    <s v="id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</r>
  <r>
    <s v="id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2"/>
  </r>
  <r>
    <s v="id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2"/>
  </r>
  <r>
    <s v="id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2"/>
  </r>
  <r>
    <s v="id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2"/>
  </r>
  <r>
    <s v="id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2"/>
  </r>
  <r>
    <s v="id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2"/>
  </r>
  <r>
    <s v="id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2"/>
  </r>
  <r>
    <s v="id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2"/>
  </r>
  <r>
    <s v="id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2"/>
  </r>
  <r>
    <s v="id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2"/>
  </r>
  <r>
    <s v="id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2"/>
  </r>
  <r>
    <s v="id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2"/>
  </r>
  <r>
    <s v="id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2"/>
  </r>
  <r>
    <s v="id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2"/>
  </r>
  <r>
    <s v="id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2"/>
  </r>
  <r>
    <s v="id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2"/>
  </r>
  <r>
    <s v="id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2"/>
  </r>
  <r>
    <s v="id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6"/>
  </r>
  <r>
    <s v="id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6"/>
  </r>
  <r>
    <s v="id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6"/>
  </r>
  <r>
    <s v="id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6"/>
  </r>
  <r>
    <s v="id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</r>
  <r>
    <s v="id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6"/>
  </r>
  <r>
    <s v="id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6"/>
  </r>
  <r>
    <s v="id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6"/>
  </r>
  <r>
    <s v="id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6"/>
  </r>
  <r>
    <s v="id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6"/>
  </r>
  <r>
    <s v="id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6"/>
  </r>
  <r>
    <s v="id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6"/>
  </r>
  <r>
    <s v="id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</r>
  <r>
    <s v="id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6"/>
  </r>
  <r>
    <s v="id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6"/>
  </r>
  <r>
    <s v="id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6"/>
  </r>
  <r>
    <s v="id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</r>
  <r>
    <s v="id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6"/>
  </r>
  <r>
    <s v="id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6"/>
  </r>
  <r>
    <s v="id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6"/>
  </r>
  <r>
    <s v="id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</r>
  <r>
    <s v="id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6"/>
  </r>
  <r>
    <s v="id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6"/>
  </r>
  <r>
    <s v="id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6"/>
  </r>
  <r>
    <s v="id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6"/>
  </r>
  <r>
    <s v="id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6"/>
  </r>
  <r>
    <s v="id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6"/>
  </r>
  <r>
    <s v="id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6"/>
  </r>
  <r>
    <s v="id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6"/>
  </r>
  <r>
    <s v="id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6"/>
  </r>
  <r>
    <s v="id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6"/>
  </r>
  <r>
    <s v="id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6"/>
  </r>
  <r>
    <s v="id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6"/>
  </r>
  <r>
    <s v="id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6"/>
  </r>
  <r>
    <s v="id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6"/>
  </r>
  <r>
    <s v="id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6"/>
  </r>
  <r>
    <s v="id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</r>
  <r>
    <s v="id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6"/>
  </r>
  <r>
    <s v="id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</r>
  <r>
    <s v="id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6"/>
  </r>
  <r>
    <s v="id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6"/>
  </r>
  <r>
    <s v="id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6"/>
  </r>
  <r>
    <s v="id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6"/>
  </r>
  <r>
    <s v="id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6"/>
  </r>
  <r>
    <s v="id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6"/>
  </r>
  <r>
    <s v="id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</r>
  <r>
    <s v="id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6"/>
  </r>
  <r>
    <s v="id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6"/>
  </r>
  <r>
    <s v="id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6"/>
  </r>
  <r>
    <s v="id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6"/>
  </r>
  <r>
    <s v="id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6"/>
  </r>
  <r>
    <s v="id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</r>
  <r>
    <s v="id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6"/>
  </r>
  <r>
    <s v="id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6"/>
  </r>
  <r>
    <s v="id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6"/>
  </r>
  <r>
    <s v="id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6"/>
  </r>
  <r>
    <s v="id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6"/>
  </r>
  <r>
    <s v="id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6"/>
  </r>
  <r>
    <s v="id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</r>
  <r>
    <s v="id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6"/>
  </r>
  <r>
    <s v="id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8"/>
  </r>
  <r>
    <s v="id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8"/>
  </r>
  <r>
    <s v="id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8"/>
  </r>
  <r>
    <s v="id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8"/>
  </r>
  <r>
    <s v="id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8"/>
  </r>
  <r>
    <s v="id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8"/>
  </r>
  <r>
    <s v="id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8"/>
  </r>
  <r>
    <s v="id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8"/>
  </r>
  <r>
    <s v="id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8"/>
  </r>
  <r>
    <s v="id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8"/>
  </r>
  <r>
    <s v="id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8"/>
  </r>
  <r>
    <s v="id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8"/>
  </r>
  <r>
    <s v="id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8"/>
  </r>
  <r>
    <s v="id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8"/>
  </r>
  <r>
    <s v="id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8"/>
  </r>
  <r>
    <s v="id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8"/>
  </r>
  <r>
    <s v="id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8"/>
  </r>
  <r>
    <s v="id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8"/>
  </r>
  <r>
    <s v="id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8"/>
  </r>
  <r>
    <s v="id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8"/>
  </r>
  <r>
    <s v="id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8"/>
  </r>
  <r>
    <s v="id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8"/>
  </r>
  <r>
    <s v="id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8"/>
  </r>
  <r>
    <s v="id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8"/>
  </r>
  <r>
    <s v="id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8"/>
  </r>
  <r>
    <s v="id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8"/>
  </r>
  <r>
    <s v="id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8"/>
  </r>
  <r>
    <s v="id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8"/>
  </r>
  <r>
    <s v="id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8"/>
  </r>
  <r>
    <s v="id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8"/>
  </r>
  <r>
    <s v="id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8"/>
  </r>
  <r>
    <s v="id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8"/>
  </r>
  <r>
    <s v="id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8"/>
  </r>
  <r>
    <s v="id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8"/>
  </r>
  <r>
    <s v="id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8"/>
  </r>
  <r>
    <s v="id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8"/>
  </r>
  <r>
    <s v="id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8"/>
  </r>
  <r>
    <s v="id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8"/>
  </r>
  <r>
    <s v="id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8"/>
  </r>
  <r>
    <s v="id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8"/>
  </r>
  <r>
    <s v="id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2"/>
  </r>
  <r>
    <s v="id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2"/>
  </r>
  <r>
    <s v="id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2"/>
  </r>
  <r>
    <s v="id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2"/>
  </r>
  <r>
    <s v="id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2"/>
  </r>
  <r>
    <s v="id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2"/>
  </r>
  <r>
    <s v="id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2"/>
  </r>
  <r>
    <s v="id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2"/>
  </r>
  <r>
    <s v="id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2"/>
  </r>
  <r>
    <s v="id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2"/>
  </r>
  <r>
    <s v="id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2"/>
  </r>
  <r>
    <s v="id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2"/>
  </r>
  <r>
    <s v="id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2"/>
  </r>
  <r>
    <s v="id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2"/>
  </r>
  <r>
    <s v="id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2"/>
  </r>
  <r>
    <s v="id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2"/>
  </r>
  <r>
    <s v="id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2"/>
  </r>
  <r>
    <s v="id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2"/>
  </r>
  <r>
    <s v="id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2"/>
  </r>
  <r>
    <s v="id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2"/>
  </r>
  <r>
    <s v="id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3"/>
  </r>
  <r>
    <s v="id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3"/>
  </r>
  <r>
    <s v="id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3"/>
  </r>
  <r>
    <s v="id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3"/>
  </r>
  <r>
    <s v="id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3"/>
  </r>
  <r>
    <s v="id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3"/>
  </r>
  <r>
    <s v="id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3"/>
  </r>
  <r>
    <s v="id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3"/>
  </r>
  <r>
    <s v="id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3"/>
  </r>
  <r>
    <s v="id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3"/>
  </r>
  <r>
    <s v="id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3"/>
  </r>
  <r>
    <s v="id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3"/>
  </r>
  <r>
    <s v="id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3"/>
  </r>
  <r>
    <s v="id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3"/>
  </r>
  <r>
    <s v="id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3"/>
  </r>
  <r>
    <s v="id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3"/>
  </r>
  <r>
    <s v="id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3"/>
  </r>
  <r>
    <s v="id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3"/>
  </r>
  <r>
    <s v="id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3"/>
  </r>
  <r>
    <s v="id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3"/>
  </r>
  <r>
    <s v="id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3"/>
  </r>
  <r>
    <s v="id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3"/>
  </r>
  <r>
    <s v="id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3"/>
  </r>
  <r>
    <s v="id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3"/>
  </r>
  <r>
    <s v="id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3"/>
  </r>
  <r>
    <s v="id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3"/>
  </r>
  <r>
    <s v="id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3"/>
  </r>
  <r>
    <s v="id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3"/>
  </r>
  <r>
    <s v="id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3"/>
  </r>
  <r>
    <s v="id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3"/>
  </r>
  <r>
    <s v="id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3"/>
  </r>
  <r>
    <s v="id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3"/>
  </r>
  <r>
    <s v="id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3"/>
  </r>
  <r>
    <s v="id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3"/>
  </r>
  <r>
    <s v="id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3"/>
  </r>
  <r>
    <s v="id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3"/>
  </r>
  <r>
    <s v="id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3"/>
  </r>
  <r>
    <s v="id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3"/>
  </r>
  <r>
    <s v="id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3"/>
  </r>
  <r>
    <s v="id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3"/>
  </r>
  <r>
    <s v="id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3"/>
  </r>
  <r>
    <s v="id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3"/>
  </r>
  <r>
    <s v="id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3"/>
  </r>
  <r>
    <s v="id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3"/>
  </r>
  <r>
    <s v="id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3"/>
  </r>
  <r>
    <s v="id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3"/>
  </r>
  <r>
    <s v="id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3"/>
  </r>
  <r>
    <s v="id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3"/>
  </r>
  <r>
    <s v="id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3"/>
  </r>
  <r>
    <s v="id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3"/>
  </r>
  <r>
    <s v="id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3"/>
  </r>
  <r>
    <s v="id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3"/>
  </r>
  <r>
    <s v="id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3"/>
  </r>
  <r>
    <s v="id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3"/>
  </r>
  <r>
    <s v="id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3"/>
  </r>
  <r>
    <s v="id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3"/>
  </r>
  <r>
    <s v="id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3"/>
  </r>
  <r>
    <s v="id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3"/>
  </r>
  <r>
    <s v="id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3"/>
  </r>
  <r>
    <s v="id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3"/>
  </r>
  <r>
    <s v="id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4"/>
  </r>
  <r>
    <s v="id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4"/>
  </r>
  <r>
    <s v="id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4"/>
  </r>
  <r>
    <s v="id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4"/>
  </r>
  <r>
    <s v="id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4"/>
  </r>
  <r>
    <s v="id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4"/>
  </r>
  <r>
    <s v="id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4"/>
  </r>
  <r>
    <s v="id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4"/>
  </r>
  <r>
    <s v="id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4"/>
  </r>
  <r>
    <s v="id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4"/>
  </r>
  <r>
    <s v="id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4"/>
  </r>
  <r>
    <s v="id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4"/>
  </r>
  <r>
    <s v="id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4"/>
  </r>
  <r>
    <s v="id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4"/>
  </r>
  <r>
    <s v="id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4"/>
  </r>
  <r>
    <s v="id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4"/>
  </r>
  <r>
    <s v="id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4"/>
  </r>
  <r>
    <s v="id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4"/>
  </r>
  <r>
    <s v="id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4"/>
  </r>
  <r>
    <s v="id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4"/>
  </r>
  <r>
    <s v="id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4"/>
  </r>
  <r>
    <s v="id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4"/>
  </r>
  <r>
    <s v="id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4"/>
  </r>
  <r>
    <s v="id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4"/>
  </r>
  <r>
    <s v="id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4"/>
  </r>
  <r>
    <s v="id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4"/>
  </r>
  <r>
    <s v="id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4"/>
  </r>
  <r>
    <s v="id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4"/>
  </r>
  <r>
    <s v="id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4"/>
  </r>
  <r>
    <s v="id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4"/>
  </r>
  <r>
    <s v="id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4"/>
  </r>
  <r>
    <s v="id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4"/>
  </r>
  <r>
    <s v="id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4"/>
  </r>
  <r>
    <s v="id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4"/>
  </r>
  <r>
    <s v="id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4"/>
  </r>
  <r>
    <s v="id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4"/>
  </r>
  <r>
    <s v="id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4"/>
  </r>
  <r>
    <s v="id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4"/>
  </r>
  <r>
    <s v="id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4"/>
  </r>
  <r>
    <s v="id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4"/>
  </r>
  <r>
    <s v="id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8"/>
  </r>
  <r>
    <s v="id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8"/>
  </r>
  <r>
    <s v="id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8"/>
  </r>
  <r>
    <s v="id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8"/>
  </r>
  <r>
    <s v="id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8"/>
  </r>
  <r>
    <s v="id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8"/>
  </r>
  <r>
    <s v="id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8"/>
  </r>
  <r>
    <s v="id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8"/>
  </r>
  <r>
    <s v="id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8"/>
  </r>
  <r>
    <s v="id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8"/>
  </r>
  <r>
    <s v="id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8"/>
  </r>
  <r>
    <s v="id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8"/>
  </r>
  <r>
    <s v="id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8"/>
  </r>
  <r>
    <s v="id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8"/>
  </r>
  <r>
    <s v="id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8"/>
  </r>
  <r>
    <s v="id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8"/>
  </r>
  <r>
    <s v="id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8"/>
  </r>
  <r>
    <s v="id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8"/>
  </r>
  <r>
    <s v="id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8"/>
  </r>
  <r>
    <s v="id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8"/>
  </r>
  <r>
    <s v="id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8"/>
  </r>
  <r>
    <s v="id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8"/>
  </r>
  <r>
    <s v="id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8"/>
  </r>
  <r>
    <s v="id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8"/>
  </r>
  <r>
    <s v="id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8"/>
  </r>
  <r>
    <s v="id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8"/>
  </r>
  <r>
    <s v="id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8"/>
  </r>
  <r>
    <s v="id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8"/>
  </r>
  <r>
    <s v="id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8"/>
  </r>
  <r>
    <s v="id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8"/>
  </r>
  <r>
    <s v="id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8"/>
  </r>
  <r>
    <s v="id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8"/>
  </r>
  <r>
    <s v="id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8"/>
  </r>
  <r>
    <s v="id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8"/>
  </r>
  <r>
    <s v="id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8"/>
  </r>
  <r>
    <s v="id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8"/>
  </r>
  <r>
    <s v="id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8"/>
  </r>
  <r>
    <s v="id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8"/>
  </r>
  <r>
    <s v="id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8"/>
  </r>
  <r>
    <s v="id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8"/>
  </r>
  <r>
    <s v="id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5"/>
  </r>
  <r>
    <s v="id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5"/>
  </r>
  <r>
    <s v="id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5"/>
  </r>
  <r>
    <s v="id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5"/>
  </r>
  <r>
    <s v="id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5"/>
  </r>
  <r>
    <s v="id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5"/>
  </r>
  <r>
    <s v="id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5"/>
  </r>
  <r>
    <s v="id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5"/>
  </r>
  <r>
    <s v="id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5"/>
  </r>
  <r>
    <s v="id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5"/>
  </r>
  <r>
    <s v="id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5"/>
  </r>
  <r>
    <s v="id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5"/>
  </r>
  <r>
    <s v="id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5"/>
  </r>
  <r>
    <s v="id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5"/>
  </r>
  <r>
    <s v="id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5"/>
  </r>
  <r>
    <s v="id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5"/>
  </r>
  <r>
    <s v="id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5"/>
  </r>
  <r>
    <s v="id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5"/>
  </r>
  <r>
    <s v="id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5"/>
  </r>
  <r>
    <s v="id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5"/>
  </r>
  <r>
    <s v="id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5"/>
  </r>
  <r>
    <s v="id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5"/>
  </r>
  <r>
    <s v="id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5"/>
  </r>
  <r>
    <s v="id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5"/>
  </r>
  <r>
    <s v="id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5"/>
  </r>
  <r>
    <s v="id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5"/>
  </r>
  <r>
    <s v="id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5"/>
  </r>
  <r>
    <s v="id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5"/>
  </r>
  <r>
    <s v="id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5"/>
  </r>
  <r>
    <s v="id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5"/>
  </r>
  <r>
    <s v="id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5"/>
  </r>
  <r>
    <s v="id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5"/>
  </r>
  <r>
    <s v="id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5"/>
  </r>
  <r>
    <s v="id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5"/>
  </r>
  <r>
    <s v="id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5"/>
  </r>
  <r>
    <s v="id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5"/>
  </r>
  <r>
    <s v="id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5"/>
  </r>
  <r>
    <s v="id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5"/>
  </r>
  <r>
    <s v="id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5"/>
  </r>
  <r>
    <s v="id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5"/>
  </r>
  <r>
    <s v="id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5"/>
  </r>
  <r>
    <s v="id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5"/>
  </r>
  <r>
    <s v="id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5"/>
  </r>
  <r>
    <s v="id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5"/>
  </r>
  <r>
    <s v="id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5"/>
  </r>
  <r>
    <s v="id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5"/>
  </r>
  <r>
    <s v="id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5"/>
  </r>
  <r>
    <s v="id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5"/>
  </r>
  <r>
    <s v="id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5"/>
  </r>
  <r>
    <s v="id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5"/>
  </r>
  <r>
    <s v="id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5"/>
  </r>
  <r>
    <s v="id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5"/>
  </r>
  <r>
    <s v="id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5"/>
  </r>
  <r>
    <s v="id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5"/>
  </r>
  <r>
    <s v="id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5"/>
  </r>
  <r>
    <s v="id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5"/>
  </r>
  <r>
    <s v="id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5"/>
  </r>
  <r>
    <s v="id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5"/>
  </r>
  <r>
    <s v="id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5"/>
  </r>
  <r>
    <s v="id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5"/>
  </r>
  <r>
    <s v="id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6"/>
  </r>
  <r>
    <s v="id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6"/>
  </r>
  <r>
    <s v="id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6"/>
  </r>
  <r>
    <s v="id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6"/>
  </r>
  <r>
    <s v="id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6"/>
  </r>
  <r>
    <s v="id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6"/>
  </r>
  <r>
    <s v="id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6"/>
  </r>
  <r>
    <s v="id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6"/>
  </r>
  <r>
    <s v="id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6"/>
  </r>
  <r>
    <s v="id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6"/>
  </r>
  <r>
    <s v="id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6"/>
  </r>
  <r>
    <s v="id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6"/>
  </r>
  <r>
    <s v="id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6"/>
  </r>
  <r>
    <s v="id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6"/>
  </r>
  <r>
    <s v="id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6"/>
  </r>
  <r>
    <s v="id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6"/>
  </r>
  <r>
    <s v="id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6"/>
  </r>
  <r>
    <s v="id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6"/>
  </r>
  <r>
    <s v="id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6"/>
  </r>
  <r>
    <s v="id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6"/>
  </r>
  <r>
    <s v="id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8"/>
  </r>
  <r>
    <s v="id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8"/>
  </r>
  <r>
    <s v="id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8"/>
  </r>
  <r>
    <s v="id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8"/>
  </r>
  <r>
    <s v="id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8"/>
  </r>
  <r>
    <s v="id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8"/>
  </r>
  <r>
    <s v="id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8"/>
  </r>
  <r>
    <s v="id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8"/>
  </r>
  <r>
    <s v="id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8"/>
  </r>
  <r>
    <s v="id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8"/>
  </r>
  <r>
    <s v="id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8"/>
  </r>
  <r>
    <s v="id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8"/>
  </r>
  <r>
    <s v="id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8"/>
  </r>
  <r>
    <s v="id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8"/>
  </r>
  <r>
    <s v="id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8"/>
  </r>
  <r>
    <s v="id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8"/>
  </r>
  <r>
    <s v="id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8"/>
  </r>
  <r>
    <s v="id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8"/>
  </r>
  <r>
    <s v="id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8"/>
  </r>
  <r>
    <s v="id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8"/>
  </r>
  <r>
    <s v="id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7"/>
  </r>
  <r>
    <s v="id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7"/>
  </r>
  <r>
    <s v="id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7"/>
  </r>
  <r>
    <s v="id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7"/>
  </r>
  <r>
    <s v="id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7"/>
  </r>
  <r>
    <s v="id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7"/>
  </r>
  <r>
    <s v="id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7"/>
  </r>
  <r>
    <s v="id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7"/>
  </r>
  <r>
    <s v="id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7"/>
  </r>
  <r>
    <s v="id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7"/>
  </r>
  <r>
    <s v="id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7"/>
  </r>
  <r>
    <s v="id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7"/>
  </r>
  <r>
    <s v="id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7"/>
  </r>
  <r>
    <s v="id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7"/>
  </r>
  <r>
    <s v="id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7"/>
  </r>
  <r>
    <s v="id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7"/>
  </r>
  <r>
    <s v="id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7"/>
  </r>
  <r>
    <s v="id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7"/>
  </r>
  <r>
    <s v="id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7"/>
  </r>
  <r>
    <s v="id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7"/>
  </r>
  <r>
    <s v="id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29"/>
  </r>
  <r>
    <s v="id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29"/>
  </r>
  <r>
    <s v="id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29"/>
  </r>
  <r>
    <s v="id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29"/>
  </r>
  <r>
    <s v="id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29"/>
  </r>
  <r>
    <s v="id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29"/>
  </r>
  <r>
    <s v="id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29"/>
  </r>
  <r>
    <s v="id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29"/>
  </r>
  <r>
    <s v="id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29"/>
  </r>
  <r>
    <s v="id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29"/>
  </r>
  <r>
    <s v="id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29"/>
  </r>
  <r>
    <s v="id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29"/>
  </r>
  <r>
    <s v="id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29"/>
  </r>
  <r>
    <s v="id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29"/>
  </r>
  <r>
    <s v="id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29"/>
  </r>
  <r>
    <s v="id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29"/>
  </r>
  <r>
    <s v="id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29"/>
  </r>
  <r>
    <s v="id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29"/>
  </r>
  <r>
    <s v="id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29"/>
  </r>
  <r>
    <s v="id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29"/>
  </r>
  <r>
    <s v="id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8"/>
  </r>
  <r>
    <s v="id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8"/>
  </r>
  <r>
    <s v="id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8"/>
  </r>
  <r>
    <s v="id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8"/>
  </r>
  <r>
    <s v="id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8"/>
  </r>
  <r>
    <s v="id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8"/>
  </r>
  <r>
    <s v="id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8"/>
  </r>
  <r>
    <s v="id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8"/>
  </r>
  <r>
    <s v="id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8"/>
  </r>
  <r>
    <s v="id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8"/>
  </r>
  <r>
    <s v="id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8"/>
  </r>
  <r>
    <s v="id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8"/>
  </r>
  <r>
    <s v="id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8"/>
  </r>
  <r>
    <s v="id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8"/>
  </r>
  <r>
    <s v="id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8"/>
  </r>
  <r>
    <s v="id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8"/>
  </r>
  <r>
    <s v="id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8"/>
  </r>
  <r>
    <s v="id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8"/>
  </r>
  <r>
    <s v="id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8"/>
  </r>
  <r>
    <s v="id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8"/>
  </r>
  <r>
    <s v="id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8"/>
  </r>
  <r>
    <s v="id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8"/>
  </r>
  <r>
    <s v="id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8"/>
  </r>
  <r>
    <s v="id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8"/>
  </r>
  <r>
    <s v="id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8"/>
  </r>
  <r>
    <s v="id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8"/>
  </r>
  <r>
    <s v="id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8"/>
  </r>
  <r>
    <s v="id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8"/>
  </r>
  <r>
    <s v="id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8"/>
  </r>
  <r>
    <s v="id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8"/>
  </r>
  <r>
    <s v="id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8"/>
  </r>
  <r>
    <s v="id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8"/>
  </r>
  <r>
    <s v="id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8"/>
  </r>
  <r>
    <s v="id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8"/>
  </r>
  <r>
    <s v="id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8"/>
  </r>
  <r>
    <s v="id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8"/>
  </r>
  <r>
    <s v="id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8"/>
  </r>
  <r>
    <s v="id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8"/>
  </r>
  <r>
    <s v="id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8"/>
  </r>
  <r>
    <s v="id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8"/>
  </r>
  <r>
    <s v="id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5"/>
  </r>
  <r>
    <s v="id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5"/>
  </r>
  <r>
    <s v="id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5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5"/>
  </r>
  <r>
    <s v="id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5"/>
  </r>
  <r>
    <s v="id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5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5"/>
  </r>
  <r>
    <s v="id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5"/>
  </r>
  <r>
    <s v="id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5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5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5"/>
  </r>
  <r>
    <s v="id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5"/>
  </r>
  <r>
    <s v="id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5"/>
  </r>
  <r>
    <s v="id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5"/>
  </r>
  <r>
    <s v="id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5"/>
  </r>
  <r>
    <s v="id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5"/>
  </r>
  <r>
    <s v="id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5"/>
  </r>
  <r>
    <s v="id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5"/>
  </r>
  <r>
    <s v="id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5"/>
  </r>
  <r>
    <s v="id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5"/>
  </r>
  <r>
    <s v="id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5"/>
  </r>
  <r>
    <s v="id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5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5"/>
  </r>
  <r>
    <s v="id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5"/>
  </r>
  <r>
    <s v="id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5"/>
  </r>
  <r>
    <s v="id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5"/>
  </r>
  <r>
    <s v="id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5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5"/>
  </r>
  <r>
    <s v="id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5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5"/>
  </r>
  <r>
    <s v="id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5"/>
  </r>
  <r>
    <s v="id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5"/>
  </r>
  <r>
    <s v="id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5"/>
  </r>
  <r>
    <s v="id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5"/>
  </r>
  <r>
    <s v="id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5"/>
  </r>
  <r>
    <s v="id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5"/>
  </r>
  <r>
    <s v="id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5"/>
  </r>
  <r>
    <s v="id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5"/>
  </r>
  <r>
    <s v="id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5"/>
  </r>
  <r>
    <s v="id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5"/>
  </r>
  <r>
    <s v="id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5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5"/>
  </r>
  <r>
    <s v="id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5"/>
  </r>
  <r>
    <s v="id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5"/>
  </r>
  <r>
    <s v="id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5"/>
  </r>
  <r>
    <s v="id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5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5"/>
  </r>
  <r>
    <s v="id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5"/>
  </r>
  <r>
    <s v="id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5"/>
  </r>
  <r>
    <s v="id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5"/>
  </r>
  <r>
    <s v="id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5"/>
  </r>
  <r>
    <s v="id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5"/>
  </r>
  <r>
    <s v="id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5"/>
  </r>
  <r>
    <s v="id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5"/>
  </r>
  <r>
    <s v="id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5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5"/>
  </r>
  <r>
    <s v="id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5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5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5"/>
  </r>
  <r>
    <s v="id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5"/>
  </r>
  <r>
    <s v="id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5"/>
  </r>
  <r>
    <s v="id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5"/>
  </r>
  <r>
    <s v="id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5"/>
  </r>
  <r>
    <s v="id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5"/>
  </r>
  <r>
    <s v="id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5"/>
  </r>
  <r>
    <s v="id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5"/>
  </r>
  <r>
    <s v="id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5"/>
  </r>
  <r>
    <s v="id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5"/>
  </r>
  <r>
    <s v="id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5"/>
  </r>
  <r>
    <s v="id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5"/>
  </r>
  <r>
    <s v="id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5"/>
  </r>
  <r>
    <s v="id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5"/>
  </r>
  <r>
    <s v="id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5"/>
  </r>
  <r>
    <s v="id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5"/>
  </r>
  <r>
    <s v="id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5"/>
  </r>
  <r>
    <s v="id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5"/>
  </r>
  <r>
    <s v="id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5"/>
  </r>
  <r>
    <s v="id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5"/>
  </r>
  <r>
    <s v="id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5"/>
  </r>
  <r>
    <s v="id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5"/>
  </r>
  <r>
    <s v="id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5"/>
  </r>
  <r>
    <s v="id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5"/>
  </r>
  <r>
    <s v="id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5"/>
  </r>
  <r>
    <s v="id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5"/>
  </r>
  <r>
    <s v="id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5"/>
  </r>
  <r>
    <s v="id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5"/>
  </r>
  <r>
    <s v="id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5"/>
  </r>
  <r>
    <s v="id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5"/>
  </r>
  <r>
    <s v="id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5"/>
  </r>
  <r>
    <s v="id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5"/>
  </r>
  <r>
    <s v="id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5"/>
  </r>
  <r>
    <s v="id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5"/>
  </r>
  <r>
    <s v="id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5"/>
  </r>
  <r>
    <s v="id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5"/>
  </r>
  <r>
    <s v="id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5"/>
  </r>
  <r>
    <s v="id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5"/>
  </r>
  <r>
    <s v="id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5"/>
  </r>
  <r>
    <s v="id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5"/>
  </r>
  <r>
    <s v="id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5"/>
  </r>
  <r>
    <s v="id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5"/>
  </r>
  <r>
    <s v="id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5"/>
  </r>
  <r>
    <s v="id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5"/>
  </r>
  <r>
    <s v="id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5"/>
  </r>
  <r>
    <s v="id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5"/>
  </r>
  <r>
    <s v="id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5"/>
  </r>
  <r>
    <s v="id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5"/>
  </r>
  <r>
    <s v="id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5"/>
  </r>
  <r>
    <s v="id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5"/>
  </r>
  <r>
    <s v="id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5"/>
  </r>
  <r>
    <s v="id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5"/>
  </r>
  <r>
    <s v="id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5"/>
  </r>
  <r>
    <s v="id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5"/>
  </r>
  <r>
    <s v="id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5"/>
  </r>
  <r>
    <s v="id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5"/>
  </r>
  <r>
    <s v="id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5"/>
  </r>
  <r>
    <s v="id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5"/>
  </r>
  <r>
    <s v="id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5"/>
  </r>
  <r>
    <s v="id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5"/>
  </r>
  <r>
    <s v="id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5"/>
  </r>
  <r>
    <s v="id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5"/>
  </r>
  <r>
    <s v="id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5"/>
  </r>
  <r>
    <s v="id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5"/>
  </r>
  <r>
    <s v="id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5"/>
  </r>
  <r>
    <s v="id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5"/>
  </r>
  <r>
    <s v="id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5"/>
  </r>
  <r>
    <s v="id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5"/>
  </r>
  <r>
    <s v="id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5"/>
  </r>
  <r>
    <s v="id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5"/>
  </r>
  <r>
    <s v="id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5"/>
  </r>
  <r>
    <s v="id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5"/>
  </r>
  <r>
    <s v="id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5"/>
  </r>
  <r>
    <s v="id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5"/>
  </r>
  <r>
    <s v="id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5"/>
  </r>
  <r>
    <s v="id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5"/>
  </r>
  <r>
    <s v="id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5"/>
  </r>
  <r>
    <s v="id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5"/>
  </r>
  <r>
    <s v="id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5"/>
  </r>
  <r>
    <s v="id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5"/>
  </r>
  <r>
    <s v="id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5"/>
  </r>
  <r>
    <s v="id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5"/>
  </r>
  <r>
    <s v="id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9"/>
  </r>
  <r>
    <s v="id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39"/>
  </r>
  <r>
    <s v="id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9"/>
  </r>
  <r>
    <s v="id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39"/>
  </r>
  <r>
    <s v="id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39"/>
  </r>
  <r>
    <s v="id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9"/>
  </r>
  <r>
    <s v="id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39"/>
  </r>
  <r>
    <s v="id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39"/>
  </r>
  <r>
    <s v="id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39"/>
  </r>
  <r>
    <s v="id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39"/>
  </r>
  <r>
    <s v="id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39"/>
  </r>
  <r>
    <s v="id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39"/>
  </r>
  <r>
    <s v="id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39"/>
  </r>
  <r>
    <s v="id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39"/>
  </r>
  <r>
    <s v="id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39"/>
  </r>
  <r>
    <s v="id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39"/>
  </r>
  <r>
    <s v="id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39"/>
  </r>
  <r>
    <s v="id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39"/>
  </r>
  <r>
    <s v="id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39"/>
  </r>
  <r>
    <s v="id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39"/>
  </r>
  <r>
    <s v="id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7"/>
  </r>
  <r>
    <s v="id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7"/>
  </r>
  <r>
    <s v="id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7"/>
  </r>
  <r>
    <s v="id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7"/>
  </r>
  <r>
    <s v="id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7"/>
  </r>
  <r>
    <s v="id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7"/>
  </r>
  <r>
    <s v="id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7"/>
  </r>
  <r>
    <s v="id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7"/>
  </r>
  <r>
    <s v="id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7"/>
  </r>
  <r>
    <s v="id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7"/>
  </r>
  <r>
    <s v="id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7"/>
  </r>
  <r>
    <s v="id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7"/>
  </r>
  <r>
    <s v="id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7"/>
  </r>
  <r>
    <s v="id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7"/>
  </r>
  <r>
    <s v="id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7"/>
  </r>
  <r>
    <s v="id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7"/>
  </r>
  <r>
    <s v="id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7"/>
  </r>
  <r>
    <s v="id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7"/>
  </r>
  <r>
    <s v="id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7"/>
  </r>
  <r>
    <s v="id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7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5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5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5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5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5"/>
  </r>
  <r>
    <s v="id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5"/>
  </r>
  <r>
    <s v="id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5"/>
  </r>
  <r>
    <s v="id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5"/>
  </r>
  <r>
    <s v="id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5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5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5"/>
  </r>
  <r>
    <s v="id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5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5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5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5"/>
  </r>
  <r>
    <s v="id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5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5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5"/>
  </r>
  <r>
    <s v="id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5"/>
  </r>
  <r>
    <s v="id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5"/>
  </r>
  <r>
    <s v="id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7"/>
  </r>
  <r>
    <s v="id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7"/>
  </r>
  <r>
    <s v="id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7"/>
  </r>
  <r>
    <s v="id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7"/>
  </r>
  <r>
    <s v="id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7"/>
  </r>
  <r>
    <s v="id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7"/>
  </r>
  <r>
    <s v="id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7"/>
  </r>
  <r>
    <s v="id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7"/>
  </r>
  <r>
    <s v="id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7"/>
  </r>
  <r>
    <s v="id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7"/>
  </r>
  <r>
    <s v="id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7"/>
  </r>
  <r>
    <s v="id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7"/>
  </r>
  <r>
    <s v="id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7"/>
  </r>
  <r>
    <s v="id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7"/>
  </r>
  <r>
    <s v="id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7"/>
  </r>
  <r>
    <s v="id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7"/>
  </r>
  <r>
    <s v="id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7"/>
  </r>
  <r>
    <s v="id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7"/>
  </r>
  <r>
    <s v="id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7"/>
  </r>
  <r>
    <s v="id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7"/>
  </r>
  <r>
    <s v="id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7"/>
  </r>
  <r>
    <s v="id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7"/>
  </r>
  <r>
    <s v="id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7"/>
  </r>
  <r>
    <s v="id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7"/>
  </r>
  <r>
    <s v="id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7"/>
  </r>
  <r>
    <s v="id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7"/>
  </r>
  <r>
    <s v="id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7"/>
  </r>
  <r>
    <s v="id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7"/>
  </r>
  <r>
    <s v="id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7"/>
  </r>
  <r>
    <s v="id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7"/>
  </r>
  <r>
    <s v="id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7"/>
  </r>
  <r>
    <s v="id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7"/>
  </r>
  <r>
    <s v="id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7"/>
  </r>
  <r>
    <s v="id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7"/>
  </r>
  <r>
    <s v="id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7"/>
  </r>
  <r>
    <s v="id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7"/>
  </r>
  <r>
    <s v="id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7"/>
  </r>
  <r>
    <s v="id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7"/>
  </r>
  <r>
    <s v="id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7"/>
  </r>
  <r>
    <s v="id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7"/>
  </r>
  <r>
    <s v="id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7"/>
  </r>
  <r>
    <s v="id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7"/>
  </r>
  <r>
    <s v="id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7"/>
  </r>
  <r>
    <s v="id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7"/>
  </r>
  <r>
    <s v="id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7"/>
  </r>
  <r>
    <s v="id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7"/>
  </r>
  <r>
    <s v="id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7"/>
  </r>
  <r>
    <s v="id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7"/>
  </r>
  <r>
    <s v="id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7"/>
  </r>
  <r>
    <s v="id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7"/>
  </r>
  <r>
    <s v="id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7"/>
  </r>
  <r>
    <s v="id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7"/>
  </r>
  <r>
    <s v="id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7"/>
  </r>
  <r>
    <s v="id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7"/>
  </r>
  <r>
    <s v="id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7"/>
  </r>
  <r>
    <s v="id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7"/>
  </r>
  <r>
    <s v="id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7"/>
  </r>
  <r>
    <s v="id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7"/>
  </r>
  <r>
    <s v="id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7"/>
  </r>
  <r>
    <s v="id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7"/>
  </r>
  <r>
    <s v="id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7"/>
  </r>
  <r>
    <s v="id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7"/>
  </r>
  <r>
    <s v="id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7"/>
  </r>
  <r>
    <s v="id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7"/>
  </r>
  <r>
    <s v="id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7"/>
  </r>
  <r>
    <s v="id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7"/>
  </r>
  <r>
    <s v="id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7"/>
  </r>
  <r>
    <s v="id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7"/>
  </r>
  <r>
    <s v="id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7"/>
  </r>
  <r>
    <s v="id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7"/>
  </r>
  <r>
    <s v="id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7"/>
  </r>
  <r>
    <s v="id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7"/>
  </r>
  <r>
    <s v="id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7"/>
  </r>
  <r>
    <s v="id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7"/>
  </r>
  <r>
    <s v="id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7"/>
  </r>
  <r>
    <s v="id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7"/>
  </r>
  <r>
    <s v="id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7"/>
  </r>
  <r>
    <s v="id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7"/>
  </r>
  <r>
    <s v="id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7"/>
  </r>
  <r>
    <s v="id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7"/>
  </r>
  <r>
    <s v="id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7"/>
  </r>
  <r>
    <s v="id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7"/>
  </r>
  <r>
    <s v="id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7"/>
  </r>
  <r>
    <s v="id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7"/>
  </r>
  <r>
    <s v="id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7"/>
  </r>
  <r>
    <s v="id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7"/>
  </r>
  <r>
    <s v="id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7"/>
  </r>
  <r>
    <s v="id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7"/>
  </r>
  <r>
    <s v="id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7"/>
  </r>
  <r>
    <s v="id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7"/>
  </r>
  <r>
    <s v="id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7"/>
  </r>
  <r>
    <s v="id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7"/>
  </r>
  <r>
    <s v="id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7"/>
  </r>
  <r>
    <s v="id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7"/>
  </r>
  <r>
    <s v="id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7"/>
  </r>
  <r>
    <s v="id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7"/>
  </r>
  <r>
    <s v="id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7"/>
  </r>
  <r>
    <s v="id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7"/>
  </r>
  <r>
    <s v="id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7"/>
  </r>
  <r>
    <s v="id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7"/>
  </r>
  <r>
    <s v="id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7"/>
  </r>
  <r>
    <s v="id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7"/>
  </r>
  <r>
    <s v="id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7"/>
  </r>
  <r>
    <s v="id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7"/>
  </r>
  <r>
    <s v="id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7"/>
  </r>
  <r>
    <s v="id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7"/>
  </r>
  <r>
    <s v="id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7"/>
  </r>
  <r>
    <s v="id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7"/>
  </r>
  <r>
    <s v="id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7"/>
  </r>
  <r>
    <s v="id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7"/>
  </r>
  <r>
    <s v="id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7"/>
  </r>
  <r>
    <s v="id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7"/>
  </r>
  <r>
    <s v="id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7"/>
  </r>
  <r>
    <s v="id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7"/>
  </r>
  <r>
    <s v="id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7"/>
  </r>
  <r>
    <s v="id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7"/>
  </r>
  <r>
    <s v="id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7"/>
  </r>
  <r>
    <s v="id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7"/>
  </r>
  <r>
    <s v="id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7"/>
  </r>
  <r>
    <s v="id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7"/>
  </r>
  <r>
    <s v="id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7"/>
  </r>
  <r>
    <s v="id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7"/>
  </r>
  <r>
    <s v="id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7"/>
  </r>
  <r>
    <s v="id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7"/>
  </r>
  <r>
    <s v="id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7"/>
  </r>
  <r>
    <s v="id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7"/>
  </r>
  <r>
    <s v="id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7"/>
  </r>
  <r>
    <s v="id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7"/>
  </r>
  <r>
    <s v="id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7"/>
  </r>
  <r>
    <s v="id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7"/>
  </r>
  <r>
    <s v="id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7"/>
  </r>
  <r>
    <s v="id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7"/>
  </r>
  <r>
    <s v="id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7"/>
  </r>
  <r>
    <s v="id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7"/>
  </r>
  <r>
    <s v="id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7"/>
  </r>
  <r>
    <s v="id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7"/>
  </r>
  <r>
    <s v="id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7"/>
  </r>
  <r>
    <s v="id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7"/>
  </r>
  <r>
    <s v="id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7"/>
  </r>
  <r>
    <s v="id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7"/>
  </r>
  <r>
    <s v="id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7"/>
  </r>
  <r>
    <s v="id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7"/>
  </r>
  <r>
    <s v="id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7"/>
  </r>
  <r>
    <s v="id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7"/>
  </r>
  <r>
    <s v="id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7"/>
  </r>
  <r>
    <s v="id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7"/>
  </r>
  <r>
    <s v="id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7"/>
  </r>
  <r>
    <s v="id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5"/>
  </r>
  <r>
    <s v="id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5"/>
  </r>
  <r>
    <s v="id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5"/>
  </r>
  <r>
    <s v="id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5"/>
  </r>
  <r>
    <s v="id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5"/>
  </r>
  <r>
    <s v="id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5"/>
  </r>
  <r>
    <s v="id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5"/>
  </r>
  <r>
    <s v="id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5"/>
  </r>
  <r>
    <s v="id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5"/>
  </r>
  <r>
    <s v="id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5"/>
  </r>
  <r>
    <s v="id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5"/>
  </r>
  <r>
    <s v="id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5"/>
  </r>
  <r>
    <s v="id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5"/>
  </r>
  <r>
    <s v="id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5"/>
  </r>
  <r>
    <s v="id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5"/>
  </r>
  <r>
    <s v="id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5"/>
  </r>
  <r>
    <s v="id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5"/>
  </r>
  <r>
    <s v="id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5"/>
  </r>
  <r>
    <s v="id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5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5"/>
  </r>
  <r>
    <s v="id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5"/>
  </r>
  <r>
    <s v="id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5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5"/>
  </r>
  <r>
    <s v="id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5"/>
  </r>
  <r>
    <s v="id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5"/>
  </r>
  <r>
    <s v="id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5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5"/>
  </r>
  <r>
    <s v="id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5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5"/>
  </r>
  <r>
    <s v="id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5"/>
  </r>
  <r>
    <s v="id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5"/>
  </r>
  <r>
    <s v="id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5"/>
  </r>
  <r>
    <s v="id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5"/>
  </r>
  <r>
    <s v="id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5"/>
  </r>
  <r>
    <s v="id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5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5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5"/>
  </r>
  <r>
    <s v="id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5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5"/>
  </r>
  <r>
    <s v="id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5"/>
  </r>
  <r>
    <s v="id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5"/>
  </r>
  <r>
    <s v="id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5"/>
  </r>
  <r>
    <s v="id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5"/>
  </r>
  <r>
    <s v="id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5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5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5"/>
  </r>
  <r>
    <s v="id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5"/>
  </r>
  <r>
    <s v="id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5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5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5"/>
  </r>
  <r>
    <s v="id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5"/>
  </r>
  <r>
    <s v="id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5"/>
  </r>
  <r>
    <s v="id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5"/>
  </r>
  <r>
    <s v="id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5"/>
  </r>
  <r>
    <s v="id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5"/>
  </r>
  <r>
    <s v="id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5"/>
  </r>
  <r>
    <s v="id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5"/>
  </r>
  <r>
    <s v="id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5"/>
  </r>
  <r>
    <s v="id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5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5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39"/>
  </r>
  <r>
    <s v="id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39"/>
  </r>
  <r>
    <s v="id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9"/>
  </r>
  <r>
    <s v="id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39"/>
  </r>
  <r>
    <s v="id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39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39"/>
  </r>
  <r>
    <s v="id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9"/>
  </r>
  <r>
    <s v="id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39"/>
  </r>
  <r>
    <s v="id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39"/>
  </r>
  <r>
    <s v="id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39"/>
  </r>
  <r>
    <s v="id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39"/>
  </r>
  <r>
    <s v="id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39"/>
  </r>
  <r>
    <s v="id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39"/>
  </r>
  <r>
    <s v="id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39"/>
  </r>
  <r>
    <s v="id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39"/>
  </r>
  <r>
    <s v="id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39"/>
  </r>
  <r>
    <s v="id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9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39"/>
  </r>
  <r>
    <s v="id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9"/>
  </r>
  <r>
    <s v="id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39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5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5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5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5"/>
  </r>
  <r>
    <s v="id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5"/>
  </r>
  <r>
    <s v="id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5"/>
  </r>
  <r>
    <s v="id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5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5"/>
  </r>
  <r>
    <s v="id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5"/>
  </r>
  <r>
    <s v="id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5"/>
  </r>
  <r>
    <s v="id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5"/>
  </r>
  <r>
    <s v="id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5"/>
  </r>
  <r>
    <s v="id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5"/>
  </r>
  <r>
    <s v="id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5"/>
  </r>
  <r>
    <s v="id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5"/>
  </r>
  <r>
    <s v="id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5"/>
  </r>
  <r>
    <s v="id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5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5"/>
  </r>
  <r>
    <s v="id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5"/>
  </r>
  <r>
    <s v="id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5"/>
  </r>
  <r>
    <s v="id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5"/>
  </r>
  <r>
    <s v="id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5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5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5"/>
  </r>
  <r>
    <s v="id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5"/>
  </r>
  <r>
    <s v="id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5"/>
  </r>
  <r>
    <s v="id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5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5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5"/>
  </r>
  <r>
    <s v="id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5"/>
  </r>
  <r>
    <s v="id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5"/>
  </r>
  <r>
    <s v="id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5"/>
  </r>
  <r>
    <s v="id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5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5"/>
  </r>
  <r>
    <s v="id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5"/>
  </r>
  <r>
    <s v="id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5"/>
  </r>
  <r>
    <s v="id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5"/>
  </r>
  <r>
    <s v="id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5"/>
  </r>
  <r>
    <s v="id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5"/>
  </r>
  <r>
    <s v="id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5"/>
  </r>
  <r>
    <s v="id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5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5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5"/>
  </r>
  <r>
    <s v="id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5"/>
  </r>
  <r>
    <s v="id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5"/>
  </r>
  <r>
    <s v="id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5"/>
  </r>
  <r>
    <s v="id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5"/>
  </r>
  <r>
    <s v="id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5"/>
  </r>
  <r>
    <s v="id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5"/>
  </r>
  <r>
    <s v="id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5"/>
  </r>
  <r>
    <s v="id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5"/>
  </r>
  <r>
    <s v="id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5"/>
  </r>
  <r>
    <s v="id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5"/>
  </r>
  <r>
    <s v="id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5"/>
  </r>
  <r>
    <s v="id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5"/>
  </r>
  <r>
    <s v="id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5"/>
  </r>
  <r>
    <s v="id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5"/>
  </r>
  <r>
    <s v="id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5"/>
  </r>
  <r>
    <s v="id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5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5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5"/>
  </r>
  <r>
    <s v="id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5"/>
  </r>
  <r>
    <s v="id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5"/>
  </r>
  <r>
    <s v="id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5"/>
  </r>
  <r>
    <s v="id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5"/>
  </r>
  <r>
    <s v="id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5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5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5"/>
  </r>
  <r>
    <s v="id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5"/>
  </r>
  <r>
    <s v="id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5"/>
  </r>
  <r>
    <s v="id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5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5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5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5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5"/>
  </r>
  <r>
    <s v="id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5"/>
  </r>
  <r>
    <s v="id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5"/>
  </r>
  <r>
    <s v="id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5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5"/>
  </r>
  <r>
    <s v="id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5"/>
  </r>
  <r>
    <s v="id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5"/>
  </r>
  <r>
    <s v="id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5"/>
  </r>
  <r>
    <s v="id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5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5"/>
  </r>
  <r>
    <s v="id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5"/>
  </r>
  <r>
    <s v="id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5"/>
  </r>
  <r>
    <s v="id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5"/>
  </r>
  <r>
    <s v="id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5"/>
  </r>
  <r>
    <s v="id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5"/>
  </r>
  <r>
    <s v="id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5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5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5"/>
  </r>
  <r>
    <s v="id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5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5"/>
  </r>
  <r>
    <s v="id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5"/>
  </r>
  <r>
    <s v="id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5"/>
  </r>
  <r>
    <s v="id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5"/>
  </r>
  <r>
    <s v="id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5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5"/>
  </r>
  <r>
    <s v="id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5"/>
  </r>
  <r>
    <s v="id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5"/>
  </r>
  <r>
    <s v="id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5"/>
  </r>
  <r>
    <s v="id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5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5"/>
  </r>
  <r>
    <s v="id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5"/>
  </r>
  <r>
    <s v="id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5"/>
  </r>
  <r>
    <s v="id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5"/>
  </r>
  <r>
    <s v="id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5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5"/>
  </r>
  <r>
    <s v="id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5"/>
  </r>
  <r>
    <s v="id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5"/>
  </r>
  <r>
    <s v="id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5"/>
  </r>
  <r>
    <s v="id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5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5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5"/>
  </r>
  <r>
    <s v="id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5"/>
  </r>
  <r>
    <s v="id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5"/>
  </r>
  <r>
    <s v="id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5"/>
  </r>
  <r>
    <s v="id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5"/>
  </r>
  <r>
    <s v="id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5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5"/>
  </r>
  <r>
    <s v="id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5"/>
  </r>
  <r>
    <s v="id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5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5"/>
  </r>
  <r>
    <s v="id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5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5"/>
  </r>
  <r>
    <s v="id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5"/>
  </r>
  <r>
    <s v="id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5"/>
  </r>
  <r>
    <s v="id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5"/>
  </r>
  <r>
    <s v="id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5"/>
  </r>
  <r>
    <s v="id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5"/>
  </r>
  <r>
    <s v="id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5"/>
  </r>
  <r>
    <s v="id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5"/>
  </r>
  <r>
    <s v="id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5"/>
  </r>
  <r>
    <s v="id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5"/>
  </r>
  <r>
    <s v="id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5"/>
  </r>
  <r>
    <s v="id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5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5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5"/>
  </r>
  <r>
    <s v="id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5"/>
  </r>
  <r>
    <s v="id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5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5"/>
  </r>
  <r>
    <s v="id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5"/>
  </r>
  <r>
    <s v="id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5"/>
  </r>
  <r>
    <s v="id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5"/>
  </r>
  <r>
    <s v="id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5"/>
  </r>
  <r>
    <s v="id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5"/>
  </r>
  <r>
    <s v="id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5"/>
  </r>
  <r>
    <s v="id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5"/>
  </r>
  <r>
    <s v="id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5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5"/>
  </r>
  <r>
    <s v="id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5"/>
  </r>
  <r>
    <s v="id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5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5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5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5"/>
  </r>
  <r>
    <s v="id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5"/>
  </r>
  <r>
    <s v="id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5"/>
  </r>
  <r>
    <s v="id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5"/>
  </r>
  <r>
    <s v="id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5"/>
  </r>
  <r>
    <s v="id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5"/>
  </r>
  <r>
    <s v="id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5"/>
  </r>
  <r>
    <s v="id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5"/>
  </r>
  <r>
    <s v="id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5"/>
  </r>
  <r>
    <s v="id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5"/>
  </r>
  <r>
    <s v="id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5"/>
  </r>
  <r>
    <s v="id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5"/>
  </r>
  <r>
    <s v="id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5"/>
  </r>
  <r>
    <s v="id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5"/>
  </r>
  <r>
    <s v="id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5"/>
  </r>
  <r>
    <s v="id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5"/>
  </r>
  <r>
    <s v="id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5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5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5"/>
  </r>
  <r>
    <s v="id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5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5"/>
  </r>
  <r>
    <s v="id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5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5"/>
  </r>
  <r>
    <s v="id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5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5"/>
  </r>
  <r>
    <s v="id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5"/>
  </r>
  <r>
    <s v="id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5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5"/>
  </r>
  <r>
    <s v="id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5"/>
  </r>
  <r>
    <s v="id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5"/>
  </r>
  <r>
    <s v="id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5"/>
  </r>
  <r>
    <s v="id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5"/>
  </r>
  <r>
    <s v="id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5"/>
  </r>
  <r>
    <s v="id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5"/>
  </r>
  <r>
    <s v="id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5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5"/>
  </r>
  <r>
    <s v="id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5"/>
  </r>
  <r>
    <s v="id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5"/>
  </r>
  <r>
    <s v="id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5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5"/>
  </r>
  <r>
    <s v="id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5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5"/>
  </r>
  <r>
    <s v="id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5"/>
  </r>
  <r>
    <s v="id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5"/>
  </r>
  <r>
    <s v="id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5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5"/>
  </r>
  <r>
    <s v="id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5"/>
  </r>
  <r>
    <s v="id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5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5"/>
  </r>
  <r>
    <s v="id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5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5"/>
  </r>
  <r>
    <s v="id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5"/>
  </r>
  <r>
    <s v="id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5"/>
  </r>
  <r>
    <s v="id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5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5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5"/>
  </r>
  <r>
    <s v="id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5"/>
  </r>
  <r>
    <s v="id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5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5"/>
  </r>
  <r>
    <s v="id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5"/>
  </r>
  <r>
    <s v="id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5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5"/>
  </r>
  <r>
    <s v="id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5"/>
  </r>
  <r>
    <s v="id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5"/>
  </r>
  <r>
    <s v="id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5"/>
  </r>
  <r>
    <s v="id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5"/>
  </r>
  <r>
    <s v="id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5"/>
  </r>
  <r>
    <s v="id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5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5"/>
  </r>
  <r>
    <s v="id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5"/>
  </r>
  <r>
    <s v="id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5"/>
  </r>
  <r>
    <s v="id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5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5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5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5"/>
  </r>
  <r>
    <s v="id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5"/>
  </r>
  <r>
    <s v="id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5"/>
  </r>
  <r>
    <s v="id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5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5"/>
  </r>
  <r>
    <s v="id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5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5"/>
  </r>
  <r>
    <s v="id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5"/>
  </r>
  <r>
    <s v="id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5"/>
  </r>
  <r>
    <s v="id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5"/>
  </r>
  <r>
    <s v="id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5"/>
  </r>
  <r>
    <s v="id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5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5"/>
  </r>
  <r>
    <s v="id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5"/>
  </r>
  <r>
    <s v="id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5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5"/>
  </r>
  <r>
    <s v="id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5"/>
  </r>
  <r>
    <s v="id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5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5"/>
  </r>
  <r>
    <s v="id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5"/>
  </r>
  <r>
    <s v="id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5"/>
  </r>
  <r>
    <s v="id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5"/>
  </r>
  <r>
    <s v="id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5"/>
  </r>
  <r>
    <s v="id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5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5"/>
  </r>
  <r>
    <s v="id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5"/>
  </r>
  <r>
    <s v="id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5"/>
  </r>
  <r>
    <s v="id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5"/>
  </r>
  <r>
    <s v="id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5"/>
  </r>
  <r>
    <s v="id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5"/>
  </r>
  <r>
    <s v="id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5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5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5"/>
  </r>
  <r>
    <s v="id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5"/>
  </r>
  <r>
    <s v="id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5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5"/>
  </r>
  <r>
    <s v="id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5"/>
  </r>
  <r>
    <s v="id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5"/>
  </r>
  <r>
    <s v="id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5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5"/>
  </r>
  <r>
    <s v="id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5"/>
  </r>
  <r>
    <s v="id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5"/>
  </r>
  <r>
    <s v="id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5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5"/>
  </r>
  <r>
    <s v="id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5"/>
  </r>
  <r>
    <s v="id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5"/>
  </r>
  <r>
    <s v="id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5"/>
  </r>
  <r>
    <s v="id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5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5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5"/>
  </r>
  <r>
    <s v="id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5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5"/>
  </r>
  <r>
    <s v="id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5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5"/>
  </r>
  <r>
    <s v="id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5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5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5"/>
  </r>
  <r>
    <s v="id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5"/>
  </r>
  <r>
    <s v="id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5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5"/>
  </r>
  <r>
    <s v="id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5"/>
  </r>
  <r>
    <s v="id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5"/>
  </r>
  <r>
    <s v="id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5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5"/>
  </r>
  <r>
    <s v="id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5"/>
  </r>
  <r>
    <s v="id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5"/>
  </r>
  <r>
    <s v="id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5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5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5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5"/>
  </r>
  <r>
    <s v="id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5"/>
  </r>
  <r>
    <s v="id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5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5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5"/>
  </r>
  <r>
    <s v="id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5"/>
  </r>
  <r>
    <s v="id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5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5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5"/>
  </r>
  <r>
    <s v="id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5"/>
  </r>
  <r>
    <s v="id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5"/>
  </r>
  <r>
    <s v="id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5"/>
  </r>
  <r>
    <s v="id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5"/>
  </r>
  <r>
    <s v="id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5"/>
  </r>
  <r>
    <s v="id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5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5"/>
  </r>
  <r>
    <s v="id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5"/>
  </r>
  <r>
    <s v="id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5"/>
  </r>
  <r>
    <s v="id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5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5"/>
  </r>
  <r>
    <s v="id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5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5"/>
  </r>
  <r>
    <s v="id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5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5"/>
  </r>
  <r>
    <s v="id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5"/>
  </r>
  <r>
    <s v="id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5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5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5"/>
  </r>
  <r>
    <s v="id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5"/>
  </r>
  <r>
    <s v="id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5"/>
  </r>
  <r>
    <s v="id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5"/>
  </r>
  <r>
    <s v="id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5"/>
  </r>
  <r>
    <s v="id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5"/>
  </r>
  <r>
    <s v="id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5"/>
  </r>
  <r>
    <s v="id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5"/>
  </r>
  <r>
    <s v="id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5"/>
  </r>
  <r>
    <s v="id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5"/>
  </r>
  <r>
    <s v="id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5"/>
  </r>
  <r>
    <s v="id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5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5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5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5"/>
  </r>
  <r>
    <s v="id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5"/>
  </r>
  <r>
    <s v="id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5"/>
  </r>
  <r>
    <s v="id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5"/>
  </r>
  <r>
    <s v="id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5"/>
  </r>
  <r>
    <s v="id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5"/>
  </r>
  <r>
    <s v="id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5"/>
  </r>
  <r>
    <s v="id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5"/>
  </r>
  <r>
    <s v="id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5"/>
  </r>
  <r>
    <s v="id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5"/>
  </r>
  <r>
    <s v="id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5"/>
  </r>
  <r>
    <s v="id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5"/>
  </r>
  <r>
    <s v="id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5"/>
  </r>
  <r>
    <s v="id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5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5"/>
  </r>
  <r>
    <s v="id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5"/>
  </r>
  <r>
    <s v="id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5"/>
  </r>
  <r>
    <s v="id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5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5"/>
  </r>
  <r>
    <s v="id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5"/>
  </r>
  <r>
    <s v="id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5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5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5"/>
  </r>
  <r>
    <s v="id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5"/>
  </r>
  <r>
    <s v="id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5"/>
  </r>
  <r>
    <s v="id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5"/>
  </r>
  <r>
    <s v="id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5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5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5"/>
  </r>
  <r>
    <s v="id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5"/>
  </r>
  <r>
    <s v="id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5"/>
  </r>
  <r>
    <s v="id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5"/>
  </r>
  <r>
    <s v="id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5"/>
  </r>
  <r>
    <s v="id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5"/>
  </r>
  <r>
    <s v="id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5"/>
  </r>
  <r>
    <s v="id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5"/>
  </r>
  <r>
    <s v="id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5"/>
  </r>
  <r>
    <s v="id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5"/>
  </r>
  <r>
    <s v="id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5"/>
  </r>
  <r>
    <s v="id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5"/>
  </r>
  <r>
    <s v="id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5"/>
  </r>
  <r>
    <s v="id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5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5"/>
  </r>
  <r>
    <s v="id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5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5"/>
  </r>
  <r>
    <s v="id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5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5"/>
  </r>
  <r>
    <s v="id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5"/>
  </r>
  <r>
    <s v="id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5"/>
  </r>
  <r>
    <s v="id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5"/>
  </r>
  <r>
    <s v="id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5"/>
  </r>
  <r>
    <s v="id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5"/>
  </r>
  <r>
    <s v="id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5"/>
  </r>
  <r>
    <s v="id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5"/>
  </r>
  <r>
    <s v="id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5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5"/>
  </r>
  <r>
    <s v="id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5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5"/>
  </r>
  <r>
    <s v="id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5"/>
  </r>
  <r>
    <s v="id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5"/>
  </r>
  <r>
    <s v="id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5"/>
  </r>
  <r>
    <s v="id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5"/>
  </r>
  <r>
    <s v="id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5"/>
  </r>
  <r>
    <s v="id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5"/>
  </r>
  <r>
    <s v="id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5"/>
  </r>
  <r>
    <s v="id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5"/>
  </r>
  <r>
    <s v="id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5"/>
  </r>
  <r>
    <s v="id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5"/>
  </r>
  <r>
    <s v="id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5"/>
  </r>
  <r>
    <s v="id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5"/>
  </r>
  <r>
    <s v="id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5"/>
  </r>
  <r>
    <s v="id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5"/>
  </r>
  <r>
    <s v="id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5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5"/>
  </r>
  <r>
    <s v="id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5"/>
  </r>
  <r>
    <s v="id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5"/>
  </r>
  <r>
    <s v="id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5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5"/>
  </r>
  <r>
    <s v="id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5"/>
  </r>
  <r>
    <s v="id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5"/>
  </r>
  <r>
    <s v="id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5"/>
  </r>
  <r>
    <s v="id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9"/>
  </r>
  <r>
    <s v="id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39"/>
  </r>
  <r>
    <s v="id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39"/>
  </r>
  <r>
    <s v="id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39"/>
  </r>
  <r>
    <s v="id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39"/>
  </r>
  <r>
    <s v="id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39"/>
  </r>
  <r>
    <s v="id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39"/>
  </r>
  <r>
    <s v="id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39"/>
  </r>
  <r>
    <s v="id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9"/>
  </r>
  <r>
    <s v="id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39"/>
  </r>
  <r>
    <s v="id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39"/>
  </r>
  <r>
    <s v="id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39"/>
  </r>
  <r>
    <s v="id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39"/>
  </r>
  <r>
    <s v="id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9"/>
  </r>
  <r>
    <s v="id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39"/>
  </r>
  <r>
    <s v="id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9"/>
  </r>
  <r>
    <s v="id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39"/>
  </r>
  <r>
    <s v="id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39"/>
  </r>
  <r>
    <s v="id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39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39"/>
  </r>
  <r>
    <s v="id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5"/>
  </r>
  <r>
    <s v="id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5"/>
  </r>
  <r>
    <s v="id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5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5"/>
  </r>
  <r>
    <s v="id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5"/>
  </r>
  <r>
    <s v="id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5"/>
  </r>
  <r>
    <s v="id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5"/>
  </r>
  <r>
    <s v="id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5"/>
  </r>
  <r>
    <s v="id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5"/>
  </r>
  <r>
    <s v="id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5"/>
  </r>
  <r>
    <s v="id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5"/>
  </r>
  <r>
    <s v="id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5"/>
  </r>
  <r>
    <s v="id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5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5"/>
  </r>
  <r>
    <s v="id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5"/>
  </r>
  <r>
    <s v="id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5"/>
  </r>
  <r>
    <s v="id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5"/>
  </r>
  <r>
    <s v="id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5"/>
  </r>
  <r>
    <s v="id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5"/>
  </r>
  <r>
    <s v="id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5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5"/>
  </r>
  <r>
    <s v="id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5"/>
  </r>
  <r>
    <s v="id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5"/>
  </r>
  <r>
    <s v="id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5"/>
  </r>
  <r>
    <s v="id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5"/>
  </r>
  <r>
    <s v="id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5"/>
  </r>
  <r>
    <s v="id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5"/>
  </r>
  <r>
    <s v="id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5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5"/>
  </r>
  <r>
    <s v="id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5"/>
  </r>
  <r>
    <s v="id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5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5"/>
  </r>
  <r>
    <s v="id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5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5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5"/>
  </r>
  <r>
    <s v="id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5"/>
  </r>
  <r>
    <s v="id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5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5"/>
  </r>
  <r>
    <s v="id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5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5"/>
  </r>
  <r>
    <s v="id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5"/>
  </r>
  <r>
    <s v="id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5"/>
  </r>
  <r>
    <s v="id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5"/>
  </r>
  <r>
    <s v="id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5"/>
  </r>
  <r>
    <s v="id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5"/>
  </r>
  <r>
    <s v="id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5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5"/>
  </r>
  <r>
    <s v="id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5"/>
  </r>
  <r>
    <s v="id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5"/>
  </r>
  <r>
    <s v="id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5"/>
  </r>
  <r>
    <s v="id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5"/>
  </r>
  <r>
    <s v="id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5"/>
  </r>
  <r>
    <s v="id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5"/>
  </r>
  <r>
    <s v="id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5"/>
  </r>
  <r>
    <s v="id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5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5"/>
  </r>
  <r>
    <s v="id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5"/>
  </r>
  <r>
    <s v="id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5"/>
  </r>
  <r>
    <s v="id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5"/>
  </r>
  <r>
    <s v="id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5"/>
  </r>
  <r>
    <s v="id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5"/>
  </r>
  <r>
    <s v="id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5"/>
  </r>
  <r>
    <s v="id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5"/>
  </r>
  <r>
    <s v="id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5"/>
  </r>
  <r>
    <s v="id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5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5"/>
  </r>
  <r>
    <s v="id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5"/>
  </r>
  <r>
    <s v="id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5"/>
  </r>
  <r>
    <s v="id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5"/>
  </r>
  <r>
    <s v="id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5"/>
  </r>
  <r>
    <s v="id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5"/>
  </r>
  <r>
    <s v="id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5"/>
  </r>
  <r>
    <s v="id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5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5"/>
  </r>
  <r>
    <s v="id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5"/>
  </r>
  <r>
    <s v="id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5"/>
  </r>
  <r>
    <s v="id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5"/>
  </r>
  <r>
    <s v="id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5"/>
  </r>
  <r>
    <s v="id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5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5"/>
  </r>
  <r>
    <s v="id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5"/>
  </r>
  <r>
    <s v="id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5"/>
  </r>
  <r>
    <s v="id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5"/>
  </r>
  <r>
    <s v="id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5"/>
  </r>
  <r>
    <s v="id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5"/>
  </r>
  <r>
    <s v="id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5"/>
  </r>
  <r>
    <s v="id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5"/>
  </r>
  <r>
    <s v="id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5"/>
  </r>
  <r>
    <s v="id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5"/>
  </r>
  <r>
    <s v="id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5"/>
  </r>
  <r>
    <s v="id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5"/>
  </r>
  <r>
    <s v="id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5"/>
  </r>
  <r>
    <s v="id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5"/>
  </r>
  <r>
    <s v="id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5"/>
  </r>
  <r>
    <s v="id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5"/>
  </r>
  <r>
    <s v="id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5"/>
  </r>
  <r>
    <s v="id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5"/>
  </r>
  <r>
    <s v="id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5"/>
  </r>
  <r>
    <s v="id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5"/>
  </r>
  <r>
    <s v="id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5"/>
  </r>
  <r>
    <s v="id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39"/>
  </r>
  <r>
    <s v="id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39"/>
  </r>
  <r>
    <s v="id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39"/>
  </r>
  <r>
    <s v="id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39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39"/>
  </r>
  <r>
    <s v="id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39"/>
  </r>
  <r>
    <s v="id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39"/>
  </r>
  <r>
    <s v="id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39"/>
  </r>
  <r>
    <s v="id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39"/>
  </r>
  <r>
    <s v="id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39"/>
  </r>
  <r>
    <s v="id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39"/>
  </r>
  <r>
    <s v="id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39"/>
  </r>
  <r>
    <s v="id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39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39"/>
  </r>
  <r>
    <s v="id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39"/>
  </r>
  <r>
    <s v="id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39"/>
  </r>
  <r>
    <s v="id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39"/>
  </r>
  <r>
    <s v="id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39"/>
  </r>
  <r>
    <s v="id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39"/>
  </r>
  <r>
    <s v="id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39"/>
  </r>
  <r>
    <s v="id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39"/>
  </r>
  <r>
    <s v="id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39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39"/>
  </r>
  <r>
    <s v="id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39"/>
  </r>
  <r>
    <s v="id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39"/>
  </r>
  <r>
    <s v="id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39"/>
  </r>
  <r>
    <s v="id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39"/>
  </r>
  <r>
    <s v="id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39"/>
  </r>
  <r>
    <s v="id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39"/>
  </r>
  <r>
    <s v="id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39"/>
  </r>
  <r>
    <s v="id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39"/>
  </r>
  <r>
    <s v="id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39"/>
  </r>
  <r>
    <s v="id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39"/>
  </r>
  <r>
    <s v="id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39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39"/>
  </r>
  <r>
    <s v="id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39"/>
  </r>
  <r>
    <s v="id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39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39"/>
  </r>
  <r>
    <s v="id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39"/>
  </r>
  <r>
    <s v="id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39"/>
  </r>
  <r>
    <s v="id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39"/>
  </r>
  <r>
    <s v="id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39"/>
  </r>
  <r>
    <s v="id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9"/>
  </r>
  <r>
    <s v="id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9"/>
  </r>
  <r>
    <s v="id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39"/>
  </r>
  <r>
    <s v="id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39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39"/>
  </r>
  <r>
    <s v="id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39"/>
  </r>
  <r>
    <s v="id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39"/>
  </r>
  <r>
    <s v="id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39"/>
  </r>
  <r>
    <s v="id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39"/>
  </r>
  <r>
    <s v="id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39"/>
  </r>
  <r>
    <s v="id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39"/>
  </r>
  <r>
    <s v="id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39"/>
  </r>
  <r>
    <s v="id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9"/>
  </r>
  <r>
    <s v="id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39"/>
  </r>
  <r>
    <s v="id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9"/>
  </r>
  <r>
    <s v="id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39"/>
  </r>
  <r>
    <s v="id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39"/>
  </r>
  <r>
    <s v="id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39"/>
  </r>
  <r>
    <s v="id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5"/>
  </r>
  <r>
    <s v="id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5"/>
  </r>
  <r>
    <s v="id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5"/>
  </r>
  <r>
    <s v="id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5"/>
  </r>
  <r>
    <s v="id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5"/>
  </r>
  <r>
    <s v="id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5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5"/>
  </r>
  <r>
    <s v="id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5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5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5"/>
  </r>
  <r>
    <s v="id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5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5"/>
  </r>
  <r>
    <s v="id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5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5"/>
  </r>
  <r>
    <s v="id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5"/>
  </r>
  <r>
    <s v="id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5"/>
  </r>
  <r>
    <s v="id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5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5"/>
  </r>
  <r>
    <s v="id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5"/>
  </r>
  <r>
    <s v="id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5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5"/>
  </r>
  <r>
    <s v="id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5"/>
  </r>
  <r>
    <s v="id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5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5"/>
  </r>
  <r>
    <s v="id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5"/>
  </r>
  <r>
    <s v="id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5"/>
  </r>
  <r>
    <s v="id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5"/>
  </r>
  <r>
    <s v="id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5"/>
  </r>
  <r>
    <s v="id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5"/>
  </r>
  <r>
    <s v="id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5"/>
  </r>
  <r>
    <s v="id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5"/>
  </r>
  <r>
    <s v="id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5"/>
  </r>
  <r>
    <s v="id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5"/>
  </r>
  <r>
    <s v="id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5"/>
  </r>
  <r>
    <s v="id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5"/>
  </r>
  <r>
    <s v="id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5"/>
  </r>
  <r>
    <s v="id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5"/>
  </r>
  <r>
    <s v="id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5"/>
  </r>
  <r>
    <s v="id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5"/>
  </r>
  <r>
    <s v="id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5"/>
  </r>
  <r>
    <s v="id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5"/>
  </r>
  <r>
    <s v="id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5"/>
  </r>
  <r>
    <s v="id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5"/>
  </r>
  <r>
    <s v="id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5"/>
  </r>
  <r>
    <s v="id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5"/>
  </r>
  <r>
    <s v="id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5"/>
  </r>
  <r>
    <s v="id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5"/>
  </r>
  <r>
    <s v="id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5"/>
  </r>
  <r>
    <s v="id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5"/>
  </r>
  <r>
    <s v="id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5"/>
  </r>
  <r>
    <s v="id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5"/>
  </r>
  <r>
    <s v="id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5"/>
  </r>
  <r>
    <s v="id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5"/>
  </r>
  <r>
    <s v="id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5"/>
  </r>
  <r>
    <s v="id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5"/>
  </r>
  <r>
    <s v="id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5"/>
  </r>
  <r>
    <s v="id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5"/>
  </r>
  <r>
    <s v="id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5"/>
  </r>
  <r>
    <s v="id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5"/>
  </r>
  <r>
    <s v="id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5"/>
  </r>
  <r>
    <s v="id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39"/>
  </r>
  <r>
    <s v="id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39"/>
  </r>
  <r>
    <s v="id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39"/>
  </r>
  <r>
    <s v="id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39"/>
  </r>
  <r>
    <s v="id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9"/>
  </r>
  <r>
    <s v="id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9"/>
  </r>
  <r>
    <s v="id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9"/>
  </r>
  <r>
    <s v="id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9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39"/>
  </r>
  <r>
    <s v="id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39"/>
  </r>
  <r>
    <s v="id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39"/>
  </r>
  <r>
    <s v="id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9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39"/>
  </r>
  <r>
    <s v="id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39"/>
  </r>
  <r>
    <s v="id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9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9"/>
  </r>
  <r>
    <s v="id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9"/>
  </r>
  <r>
    <s v="id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9"/>
  </r>
  <r>
    <s v="id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9"/>
  </r>
  <r>
    <s v="id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39"/>
  </r>
  <r>
    <s v="id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5"/>
  </r>
  <r>
    <s v="id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5"/>
  </r>
  <r>
    <s v="id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5"/>
  </r>
  <r>
    <s v="id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5"/>
  </r>
  <r>
    <s v="id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5"/>
  </r>
  <r>
    <s v="id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5"/>
  </r>
  <r>
    <s v="id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5"/>
  </r>
  <r>
    <s v="id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5"/>
  </r>
  <r>
    <s v="id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5"/>
  </r>
  <r>
    <s v="id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5"/>
  </r>
  <r>
    <s v="id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5"/>
  </r>
  <r>
    <s v="id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5"/>
  </r>
  <r>
    <s v="id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5"/>
  </r>
  <r>
    <s v="id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5"/>
  </r>
  <r>
    <s v="id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5"/>
  </r>
  <r>
    <s v="id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5"/>
  </r>
  <r>
    <s v="id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5"/>
  </r>
  <r>
    <s v="id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5"/>
  </r>
  <r>
    <s v="id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5"/>
  </r>
  <r>
    <s v="id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5"/>
  </r>
  <r>
    <s v="id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5"/>
  </r>
  <r>
    <s v="id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5"/>
  </r>
  <r>
    <s v="id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5"/>
  </r>
  <r>
    <s v="id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5"/>
  </r>
  <r>
    <s v="id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5"/>
  </r>
  <r>
    <s v="id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5"/>
  </r>
  <r>
    <s v="id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5"/>
  </r>
  <r>
    <s v="id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5"/>
  </r>
  <r>
    <s v="id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5"/>
  </r>
  <r>
    <s v="id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5"/>
  </r>
  <r>
    <s v="id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5"/>
  </r>
  <r>
    <s v="id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5"/>
  </r>
  <r>
    <s v="id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5"/>
  </r>
  <r>
    <s v="id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5"/>
  </r>
  <r>
    <s v="id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5"/>
  </r>
  <r>
    <s v="id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5"/>
  </r>
  <r>
    <s v="id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5"/>
  </r>
  <r>
    <s v="id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5"/>
  </r>
  <r>
    <s v="id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5"/>
  </r>
  <r>
    <s v="id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5"/>
  </r>
  <r>
    <s v="id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5"/>
  </r>
  <r>
    <s v="id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5"/>
  </r>
  <r>
    <s v="id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5"/>
  </r>
  <r>
    <s v="id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5"/>
  </r>
  <r>
    <s v="id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5"/>
  </r>
  <r>
    <s v="id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5"/>
  </r>
  <r>
    <s v="id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5"/>
  </r>
  <r>
    <s v="id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5"/>
  </r>
  <r>
    <s v="id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5"/>
  </r>
  <r>
    <s v="id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5"/>
  </r>
  <r>
    <s v="id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5"/>
  </r>
  <r>
    <s v="id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5"/>
  </r>
  <r>
    <s v="id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5"/>
  </r>
  <r>
    <s v="id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5"/>
  </r>
  <r>
    <s v="id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5"/>
  </r>
  <r>
    <s v="id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5"/>
  </r>
  <r>
    <s v="id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5"/>
  </r>
  <r>
    <s v="id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5"/>
  </r>
  <r>
    <s v="id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5"/>
  </r>
  <r>
    <s v="id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5"/>
  </r>
  <r>
    <s v="id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5"/>
  </r>
  <r>
    <s v="id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5"/>
  </r>
  <r>
    <s v="id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5"/>
  </r>
  <r>
    <s v="id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5"/>
  </r>
  <r>
    <s v="id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5"/>
  </r>
  <r>
    <s v="id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5"/>
  </r>
  <r>
    <s v="id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5"/>
  </r>
  <r>
    <s v="id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5"/>
  </r>
  <r>
    <s v="id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5"/>
  </r>
  <r>
    <s v="id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5"/>
  </r>
  <r>
    <s v="id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5"/>
  </r>
  <r>
    <s v="id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5"/>
  </r>
  <r>
    <s v="id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5"/>
  </r>
  <r>
    <s v="id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5"/>
  </r>
  <r>
    <s v="id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5"/>
  </r>
  <r>
    <s v="id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5"/>
  </r>
  <r>
    <s v="id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5"/>
  </r>
  <r>
    <s v="id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5"/>
  </r>
  <r>
    <s v="id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5"/>
  </r>
  <r>
    <s v="id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5"/>
  </r>
  <r>
    <s v="id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5"/>
  </r>
  <r>
    <s v="id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5"/>
  </r>
  <r>
    <s v="id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5"/>
  </r>
  <r>
    <s v="id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5"/>
  </r>
  <r>
    <s v="id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5"/>
  </r>
  <r>
    <s v="id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5"/>
  </r>
  <r>
    <s v="id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5"/>
  </r>
  <r>
    <s v="id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5"/>
  </r>
  <r>
    <s v="id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5"/>
  </r>
  <r>
    <s v="id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5"/>
  </r>
  <r>
    <s v="id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5"/>
  </r>
  <r>
    <s v="id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5"/>
  </r>
  <r>
    <s v="id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5"/>
  </r>
  <r>
    <s v="id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5"/>
  </r>
  <r>
    <s v="id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5"/>
  </r>
  <r>
    <s v="id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5"/>
  </r>
  <r>
    <s v="id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5"/>
  </r>
  <r>
    <s v="id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5"/>
  </r>
  <r>
    <s v="id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5"/>
  </r>
  <r>
    <s v="id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5"/>
  </r>
  <r>
    <s v="id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5"/>
  </r>
  <r>
    <s v="id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5"/>
  </r>
  <r>
    <s v="id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5"/>
  </r>
  <r>
    <s v="id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5"/>
  </r>
  <r>
    <s v="id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5"/>
  </r>
  <r>
    <s v="id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5"/>
  </r>
  <r>
    <s v="id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5"/>
  </r>
  <r>
    <s v="id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5"/>
  </r>
  <r>
    <s v="id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5"/>
  </r>
  <r>
    <s v="id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5"/>
  </r>
  <r>
    <s v="id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5"/>
  </r>
  <r>
    <s v="id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5"/>
  </r>
  <r>
    <s v="id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5"/>
  </r>
  <r>
    <s v="id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5"/>
  </r>
  <r>
    <s v="id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5"/>
  </r>
  <r>
    <s v="id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5"/>
  </r>
  <r>
    <s v="id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5"/>
  </r>
  <r>
    <s v="id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5"/>
  </r>
  <r>
    <s v="id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5"/>
  </r>
  <r>
    <s v="id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5"/>
  </r>
  <r>
    <s v="id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5"/>
  </r>
  <r>
    <s v="id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5"/>
  </r>
  <r>
    <s v="id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5"/>
  </r>
  <r>
    <s v="id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5"/>
  </r>
  <r>
    <s v="id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5"/>
  </r>
  <r>
    <s v="id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5"/>
  </r>
  <r>
    <s v="id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5"/>
  </r>
  <r>
    <s v="id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5"/>
  </r>
  <r>
    <s v="id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5"/>
  </r>
  <r>
    <s v="id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5"/>
  </r>
  <r>
    <s v="id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5"/>
  </r>
  <r>
    <s v="id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5"/>
  </r>
  <r>
    <s v="id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5"/>
  </r>
  <r>
    <s v="id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5"/>
  </r>
  <r>
    <s v="id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5"/>
  </r>
  <r>
    <s v="id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5"/>
  </r>
  <r>
    <s v="id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5"/>
  </r>
  <r>
    <s v="id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5"/>
  </r>
  <r>
    <s v="id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5"/>
  </r>
  <r>
    <s v="id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5"/>
  </r>
  <r>
    <s v="id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5"/>
  </r>
  <r>
    <s v="id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5"/>
  </r>
  <r>
    <s v="id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5"/>
  </r>
  <r>
    <s v="id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5"/>
  </r>
  <r>
    <s v="id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5"/>
  </r>
  <r>
    <s v="id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5"/>
  </r>
  <r>
    <s v="id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5"/>
  </r>
  <r>
    <s v="id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5"/>
  </r>
  <r>
    <s v="id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5"/>
  </r>
  <r>
    <s v="id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5"/>
  </r>
  <r>
    <s v="id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5"/>
  </r>
  <r>
    <s v="id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5"/>
  </r>
  <r>
    <s v="id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5"/>
  </r>
  <r>
    <s v="id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5"/>
  </r>
  <r>
    <s v="id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5"/>
  </r>
  <r>
    <s v="id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5"/>
  </r>
  <r>
    <s v="id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5"/>
  </r>
  <r>
    <s v="id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5"/>
  </r>
  <r>
    <s v="id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5"/>
  </r>
  <r>
    <s v="id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5"/>
  </r>
  <r>
    <s v="id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5"/>
  </r>
  <r>
    <s v="id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5"/>
  </r>
  <r>
    <s v="id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5"/>
  </r>
  <r>
    <s v="id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5"/>
  </r>
  <r>
    <s v="id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5"/>
  </r>
  <r>
    <s v="id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5"/>
  </r>
  <r>
    <s v="id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5"/>
  </r>
  <r>
    <s v="id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5"/>
  </r>
  <r>
    <s v="id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5"/>
  </r>
  <r>
    <s v="id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5"/>
  </r>
  <r>
    <s v="id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5"/>
  </r>
  <r>
    <s v="id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5"/>
  </r>
  <r>
    <s v="id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5"/>
  </r>
  <r>
    <s v="id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5"/>
  </r>
  <r>
    <s v="id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5"/>
  </r>
  <r>
    <s v="id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5"/>
  </r>
  <r>
    <s v="id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5"/>
  </r>
  <r>
    <s v="id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5"/>
  </r>
  <r>
    <s v="id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5"/>
  </r>
  <r>
    <s v="id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5"/>
  </r>
  <r>
    <s v="id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5"/>
  </r>
  <r>
    <s v="id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5"/>
  </r>
  <r>
    <s v="id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5"/>
  </r>
  <r>
    <s v="id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5"/>
  </r>
  <r>
    <s v="id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5"/>
  </r>
  <r>
    <s v="id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5"/>
  </r>
  <r>
    <s v="id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5"/>
  </r>
  <r>
    <s v="id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5"/>
  </r>
  <r>
    <s v="id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5"/>
  </r>
  <r>
    <s v="id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5"/>
  </r>
  <r>
    <s v="id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5"/>
  </r>
  <r>
    <s v="id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5"/>
  </r>
  <r>
    <s v="id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5"/>
  </r>
  <r>
    <s v="id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5"/>
  </r>
  <r>
    <s v="id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5"/>
  </r>
  <r>
    <s v="id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5"/>
  </r>
  <r>
    <s v="id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5"/>
  </r>
  <r>
    <s v="id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5"/>
  </r>
  <r>
    <s v="id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5"/>
  </r>
  <r>
    <s v="id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5"/>
  </r>
  <r>
    <s v="id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5"/>
  </r>
  <r>
    <s v="id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5"/>
  </r>
  <r>
    <s v="id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5"/>
  </r>
  <r>
    <s v="id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5"/>
  </r>
  <r>
    <s v="id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5"/>
  </r>
  <r>
    <s v="id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5"/>
  </r>
  <r>
    <s v="id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5"/>
  </r>
  <r>
    <s v="id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5"/>
  </r>
  <r>
    <s v="id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5"/>
  </r>
  <r>
    <s v="id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5"/>
  </r>
  <r>
    <s v="id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5"/>
  </r>
  <r>
    <s v="id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5"/>
  </r>
  <r>
    <s v="id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5"/>
  </r>
  <r>
    <s v="id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5"/>
  </r>
  <r>
    <s v="id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5"/>
  </r>
  <r>
    <s v="id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5"/>
  </r>
  <r>
    <s v="id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5"/>
  </r>
  <r>
    <s v="id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5"/>
  </r>
  <r>
    <s v="id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5"/>
  </r>
  <r>
    <s v="id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5"/>
  </r>
  <r>
    <s v="id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5"/>
  </r>
  <r>
    <s v="id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5"/>
  </r>
  <r>
    <s v="id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5"/>
  </r>
  <r>
    <s v="id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5"/>
  </r>
  <r>
    <s v="id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5"/>
  </r>
  <r>
    <s v="id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s v="id"/>
    <s v="FannibalFest Fan Convention"/>
    <s v="A Hannibal TV Show Fan Convention and Art Collective"/>
    <n v="10275"/>
    <n v="14653"/>
    <x v="0"/>
    <s v="US"/>
    <s v="USD"/>
    <n v="1437620400"/>
    <n v="1485872683"/>
    <b v="0"/>
    <n v="79"/>
    <b v="1"/>
    <s v="film &amp; video/television"/>
    <n v="142.60827250608273"/>
    <n v="185.48101265822785"/>
    <x v="0"/>
    <s v="television"/>
    <x v="1"/>
    <d v="2015-07-23T03:00:00"/>
  </r>
  <r>
    <s v="id"/>
    <s v="Charlie teaser completion"/>
    <s v="Completion fund for post-production for teaser of British crime/drama tv series about a girl who sells morals for money"/>
    <n v="500"/>
    <n v="525"/>
    <x v="0"/>
    <s v="GB"/>
    <s v="GBP"/>
    <n v="1437620400"/>
    <n v="1454691083"/>
    <b v="0"/>
    <n v="35"/>
    <b v="1"/>
    <s v="film &amp; video/television"/>
    <n v="105"/>
    <n v="15"/>
    <x v="0"/>
    <s v="television"/>
    <x v="2"/>
    <d v="2015-07-23T03:00:00"/>
  </r>
  <r>
    <s v="id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s v="id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s v="id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s v="id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s v="id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s v="id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s v="id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s v="id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s v="id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s v="id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s v="id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s v="id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s v="id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s v="id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s v="id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s v="id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s v="id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s v="id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s v="id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s v="id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s v="id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s v="id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s v="id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s v="id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s v="id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s v="id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s v="id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s v="id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s v="id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s v="id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s v="id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s v="id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s v="id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s v="id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s v="id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s v="id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s v="id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s v="id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s v="id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s v="id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s v="id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s v="id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s v="id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s v="id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s v="id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s v="id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s v="id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s v="id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s v="id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s v="id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s v="id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s v="id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s v="id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s v="id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s v="id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s v="id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television"/>
    <n v="103.29622222222221"/>
    <n v="43.040092592592593"/>
    <x v="0"/>
    <s v="television"/>
    <x v="60"/>
    <d v="2014-03-23T00:00:00"/>
  </r>
  <r>
    <s v="id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television"/>
    <n v="148.30000000000001"/>
    <n v="322.39130434782606"/>
    <x v="0"/>
    <s v="television"/>
    <x v="61"/>
    <d v="2013-06-06T19:32:37"/>
  </r>
  <r>
    <s v="id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television"/>
    <n v="154.73333333333332"/>
    <n v="96.708333333333329"/>
    <x v="0"/>
    <s v="television"/>
    <x v="62"/>
    <d v="2013-03-03T19:11:18"/>
  </r>
  <r>
    <s v="id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television"/>
    <n v="113.51849999999999"/>
    <n v="35.474531249999998"/>
    <x v="0"/>
    <s v="television"/>
    <x v="63"/>
    <d v="2013-12-28T04:59:00"/>
  </r>
  <r>
    <s v="id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television"/>
    <n v="173.33333333333334"/>
    <n v="86.666666666666671"/>
    <x v="0"/>
    <s v="television"/>
    <x v="64"/>
    <d v="2013-07-08T00:26:21"/>
  </r>
  <r>
    <s v="id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television"/>
    <n v="107.52857142857141"/>
    <n v="132.05263157894737"/>
    <x v="0"/>
    <s v="television"/>
    <x v="65"/>
    <d v="2014-08-11T05:59:00"/>
  </r>
  <r>
    <s v="id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television"/>
    <n v="118.6"/>
    <n v="91.230769230769226"/>
    <x v="0"/>
    <s v="television"/>
    <x v="66"/>
    <d v="2016-07-18T20:23:40"/>
  </r>
  <r>
    <s v="id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television"/>
    <n v="116.25000000000001"/>
    <n v="116.25"/>
    <x v="0"/>
    <s v="television"/>
    <x v="67"/>
    <d v="2012-07-15T14:00:04"/>
  </r>
  <r>
    <s v="id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television"/>
    <n v="127.16666666666667"/>
    <n v="21.194444444444443"/>
    <x v="0"/>
    <s v="television"/>
    <x v="68"/>
    <d v="2014-02-23T13:39:51"/>
  </r>
  <r>
    <s v="id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television"/>
    <n v="110.9423"/>
    <n v="62.327134831460668"/>
    <x v="0"/>
    <s v="television"/>
    <x v="69"/>
    <d v="2011-10-02T06:59:00"/>
  </r>
  <r>
    <s v="id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television"/>
    <n v="127.2"/>
    <n v="37.411764705882355"/>
    <x v="0"/>
    <s v="television"/>
    <x v="70"/>
    <d v="2011-09-04T21:30:45"/>
  </r>
  <r>
    <s v="id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television"/>
    <n v="123.94444444444443"/>
    <n v="69.71875"/>
    <x v="0"/>
    <s v="television"/>
    <x v="71"/>
    <d v="2012-05-28T06:30:57"/>
  </r>
  <r>
    <s v="id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television"/>
    <n v="108.40909090909091"/>
    <n v="58.170731707317074"/>
    <x v="0"/>
    <s v="television"/>
    <x v="72"/>
    <d v="2012-11-15T00:00:00"/>
  </r>
  <r>
    <s v="id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television"/>
    <n v="100"/>
    <n v="50"/>
    <x v="0"/>
    <s v="television"/>
    <x v="73"/>
    <d v="2011-05-03T03:59:00"/>
  </r>
  <r>
    <s v="id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television"/>
    <n v="112.93199999999999"/>
    <n v="19.471034482758618"/>
    <x v="0"/>
    <s v="television"/>
    <x v="74"/>
    <d v="2016-01-21T11:41:35"/>
  </r>
  <r>
    <s v="id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television"/>
    <n v="115.42857142857143"/>
    <n v="85.957446808510639"/>
    <x v="0"/>
    <s v="television"/>
    <x v="75"/>
    <d v="2013-04-23T05:01:12"/>
  </r>
  <r>
    <s v="id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television"/>
    <n v="153.33333333333334"/>
    <n v="30.666666666666668"/>
    <x v="0"/>
    <s v="television"/>
    <x v="76"/>
    <d v="2011-12-27T17:35:58"/>
  </r>
  <r>
    <s v="id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television"/>
    <n v="392.5"/>
    <n v="60.384615384615387"/>
    <x v="0"/>
    <s v="television"/>
    <x v="77"/>
    <d v="2012-05-21T02:59:00"/>
  </r>
  <r>
    <s v="id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television"/>
    <n v="2702"/>
    <n v="38.6"/>
    <x v="0"/>
    <s v="television"/>
    <x v="78"/>
    <d v="2016-09-01T17:32:01"/>
  </r>
  <r>
    <s v="id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television"/>
    <n v="127"/>
    <n v="40.268292682926827"/>
    <x v="0"/>
    <s v="television"/>
    <x v="79"/>
    <d v="2014-04-25T18:38:13"/>
  </r>
  <r>
    <s v="id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television"/>
    <n v="107.25"/>
    <n v="273.82978723404256"/>
    <x v="0"/>
    <s v="television"/>
    <x v="80"/>
    <d v="2013-12-10T02:00:56"/>
  </r>
  <r>
    <s v="id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television"/>
    <n v="198"/>
    <n v="53.035714285714285"/>
    <x v="0"/>
    <s v="television"/>
    <x v="81"/>
    <d v="2012-07-14T03:02:00"/>
  </r>
  <r>
    <s v="id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television"/>
    <n v="100.01249999999999"/>
    <n v="40.005000000000003"/>
    <x v="0"/>
    <s v="television"/>
    <x v="82"/>
    <d v="2011-10-09T19:41:01"/>
  </r>
  <r>
    <s v="id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television"/>
    <n v="102.49999999999999"/>
    <n v="15.76923076923077"/>
    <x v="0"/>
    <s v="television"/>
    <x v="83"/>
    <d v="2015-02-22T11:30:00"/>
  </r>
  <r>
    <s v="id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television"/>
    <n v="100"/>
    <n v="71.428571428571431"/>
    <x v="0"/>
    <s v="television"/>
    <x v="84"/>
    <d v="2011-05-15T18:11:26"/>
  </r>
  <r>
    <s v="id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television"/>
    <n v="125.49999999999999"/>
    <n v="71.714285714285708"/>
    <x v="0"/>
    <s v="television"/>
    <x v="85"/>
    <d v="2011-09-23T03:00:37"/>
  </r>
  <r>
    <s v="id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television"/>
    <n v="106.46666666666667"/>
    <n v="375.76470588235293"/>
    <x v="0"/>
    <s v="television"/>
    <x v="86"/>
    <d v="2015-12-27T14:20:45"/>
  </r>
  <r>
    <s v="id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television"/>
    <n v="104.60000000000001"/>
    <n v="104.6"/>
    <x v="0"/>
    <s v="television"/>
    <x v="87"/>
    <d v="2010-06-03T01:41:00"/>
  </r>
  <r>
    <s v="id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television"/>
    <n v="102.85714285714285"/>
    <n v="60"/>
    <x v="0"/>
    <s v="television"/>
    <x v="88"/>
    <d v="2014-06-22T15:48:51"/>
  </r>
  <r>
    <s v="id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television"/>
    <n v="115.06666666666668"/>
    <n v="123.28571428571429"/>
    <x v="0"/>
    <s v="television"/>
    <x v="89"/>
    <d v="2013-06-02T18:03:12"/>
  </r>
  <r>
    <s v="id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television"/>
    <n v="100.4"/>
    <n v="31.375"/>
    <x v="0"/>
    <s v="television"/>
    <x v="90"/>
    <d v="2011-07-12T07:08:19"/>
  </r>
  <r>
    <s v="id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television"/>
    <n v="120"/>
    <n v="78.260869565217391"/>
    <x v="0"/>
    <s v="television"/>
    <x v="91"/>
    <d v="2011-05-17T09:39:24"/>
  </r>
  <r>
    <s v="id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television"/>
    <n v="105.2"/>
    <n v="122.32558139534883"/>
    <x v="0"/>
    <s v="television"/>
    <x v="92"/>
    <d v="2017-02-01T08:00:00"/>
  </r>
  <r>
    <s v="id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television"/>
    <n v="110.60000000000001"/>
    <n v="73.733333333333334"/>
    <x v="0"/>
    <s v="television"/>
    <x v="93"/>
    <d v="2012-07-03T21:00:00"/>
  </r>
  <r>
    <s v="id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television"/>
    <n v="104"/>
    <n v="21.666666666666668"/>
    <x v="0"/>
    <s v="television"/>
    <x v="94"/>
    <d v="2014-04-07T17:13:42"/>
  </r>
  <r>
    <s v="id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television"/>
    <n v="131.42857142857142"/>
    <n v="21.904761904761905"/>
    <x v="0"/>
    <s v="television"/>
    <x v="95"/>
    <d v="2012-02-26T00:07:21"/>
  </r>
  <r>
    <s v="id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television"/>
    <n v="114.66666666666667"/>
    <n v="50.588235294117645"/>
    <x v="0"/>
    <s v="television"/>
    <x v="96"/>
    <d v="2010-08-01T03:00:00"/>
  </r>
  <r>
    <s v="id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television"/>
    <n v="106.25"/>
    <n v="53.125"/>
    <x v="0"/>
    <s v="television"/>
    <x v="97"/>
    <d v="2011-07-12T03:14:42"/>
  </r>
  <r>
    <s v="id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television"/>
    <n v="106.25"/>
    <n v="56.666666666666664"/>
    <x v="0"/>
    <s v="television"/>
    <x v="98"/>
    <d v="2012-12-07T23:30:00"/>
  </r>
  <r>
    <s v="id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television"/>
    <n v="106.01933333333334"/>
    <n v="40.776666666666664"/>
    <x v="0"/>
    <s v="television"/>
    <x v="99"/>
    <d v="2014-01-22T21:39:59"/>
  </r>
  <r>
    <s v="id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television"/>
    <n v="100"/>
    <n v="192.30769230769232"/>
    <x v="0"/>
    <s v="television"/>
    <x v="100"/>
    <d v="2012-11-04T19:04:46"/>
  </r>
  <r>
    <s v="id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television"/>
    <n v="100"/>
    <n v="100"/>
    <x v="0"/>
    <s v="television"/>
    <x v="101"/>
    <d v="2013-01-24T18:38:30"/>
  </r>
  <r>
    <s v="id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television"/>
    <n v="127.75000000000001"/>
    <n v="117.92307692307692"/>
    <x v="0"/>
    <s v="television"/>
    <x v="102"/>
    <d v="2010-12-23T03:08:53"/>
  </r>
  <r>
    <s v="id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television"/>
    <n v="105.15384615384616"/>
    <n v="27.897959183673468"/>
    <x v="0"/>
    <s v="television"/>
    <x v="103"/>
    <d v="2014-03-07T19:20:30"/>
  </r>
  <r>
    <s v="id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television"/>
    <n v="120"/>
    <n v="60"/>
    <x v="0"/>
    <s v="television"/>
    <x v="104"/>
    <d v="2011-04-03T01:00:00"/>
  </r>
  <r>
    <s v="id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television"/>
    <n v="107.40909090909089"/>
    <n v="39.383333333333333"/>
    <x v="0"/>
    <s v="television"/>
    <x v="105"/>
    <d v="2016-05-14T00:00:00"/>
  </r>
  <r>
    <s v="id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television"/>
    <n v="100.49999999999999"/>
    <n v="186.11111111111111"/>
    <x v="0"/>
    <s v="television"/>
    <x v="106"/>
    <d v="2012-04-02T18:38:21"/>
  </r>
  <r>
    <s v="id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television"/>
    <n v="102.46666666666667"/>
    <n v="111.37681159420291"/>
    <x v="0"/>
    <s v="television"/>
    <x v="107"/>
    <d v="2011-04-24T23:34:47"/>
  </r>
  <r>
    <s v="id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television"/>
    <n v="246.66666666666669"/>
    <n v="78.723404255319153"/>
    <x v="0"/>
    <s v="television"/>
    <x v="108"/>
    <d v="2013-05-31T14:42:50"/>
  </r>
  <r>
    <s v="id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television"/>
    <n v="219.49999999999997"/>
    <n v="46.702127659574465"/>
    <x v="0"/>
    <s v="television"/>
    <x v="109"/>
    <d v="2011-02-26T00:37:10"/>
  </r>
  <r>
    <s v="id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television"/>
    <n v="130.76923076923077"/>
    <n v="65.384615384615387"/>
    <x v="0"/>
    <s v="television"/>
    <x v="110"/>
    <d v="2013-11-14T05:59:00"/>
  </r>
  <r>
    <s v="id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television"/>
    <n v="154.57142857142858"/>
    <n v="102.0754716981132"/>
    <x v="0"/>
    <s v="television"/>
    <x v="111"/>
    <d v="2015-05-31T07:59:47"/>
  </r>
  <r>
    <s v="id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television"/>
    <n v="104"/>
    <n v="64.197530864197532"/>
    <x v="0"/>
    <s v="television"/>
    <x v="112"/>
    <d v="2014-04-13T02:00:00"/>
  </r>
  <r>
    <s v="id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television"/>
    <n v="141"/>
    <n v="90.384615384615387"/>
    <x v="0"/>
    <s v="television"/>
    <x v="113"/>
    <d v="2011-08-06T15:00:00"/>
  </r>
  <r>
    <s v="id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television"/>
    <n v="103.33333333333334"/>
    <n v="88.571428571428569"/>
    <x v="0"/>
    <s v="television"/>
    <x v="114"/>
    <d v="2012-01-13T06:34:48"/>
  </r>
  <r>
    <s v="id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television"/>
    <n v="140.44444444444443"/>
    <n v="28.727272727272727"/>
    <x v="0"/>
    <s v="television"/>
    <x v="115"/>
    <d v="2012-02-04T17:44:04"/>
  </r>
  <r>
    <s v="id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television"/>
    <n v="113.65714285714286"/>
    <n v="69.78947368421052"/>
    <x v="0"/>
    <s v="television"/>
    <x v="116"/>
    <d v="2011-04-08T10:55:55"/>
  </r>
  <r>
    <s v="id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television"/>
    <n v="100.49377777777779"/>
    <n v="167.48962962962963"/>
    <x v="0"/>
    <s v="television"/>
    <x v="117"/>
    <d v="2010-06-09T19:00:00"/>
  </r>
  <r>
    <s v="id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television"/>
    <n v="113.03159999999998"/>
    <n v="144.91230769230768"/>
    <x v="0"/>
    <s v="television"/>
    <x v="118"/>
    <d v="2011-07-29T01:17:16"/>
  </r>
  <r>
    <s v="id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television"/>
    <n v="104.55692307692308"/>
    <n v="91.840540540540545"/>
    <x v="0"/>
    <s v="television"/>
    <x v="119"/>
    <d v="2011-08-13T23:00:00"/>
  </r>
  <r>
    <s v="id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s v="id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s v="id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s v="id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s v="id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s v="id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s v="id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s v="id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s v="id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s v="id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s v="id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s v="id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s v="id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s v="id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s v="id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s v="id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s v="id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s v="id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s v="id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s v="id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s v="id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s v="id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s v="id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s v="id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s v="id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s v="id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s v="id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s v="id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s v="id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s v="id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s v="id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s v="id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s v="id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s v="id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s v="id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s v="id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s v="id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s v="id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s v="id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s v="id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s v="id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s v="id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s v="id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s v="id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s v="id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s v="id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s v="id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s v="id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s v="id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s v="id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s v="id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s v="id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s v="id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s v="id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s v="id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s v="id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s v="id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s v="id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s v="id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s v="id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s v="id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s v="id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s v="id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s v="id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s v="id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s v="id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s v="id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s v="id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s v="id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s v="id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s v="id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s v="id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s v="id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s v="id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s v="id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s v="id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s v="id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s v="id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s v="id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s v="id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s v="id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s v="id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s v="id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s v="id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s v="id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s v="id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s v="id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s v="id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s v="id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s v="id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s v="id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s v="id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s v="id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s v="id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s v="id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s v="id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s v="id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s v="id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s v="id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s v="id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s v="id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s v="id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s v="id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s v="id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s v="id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s v="id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s v="id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s v="id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s v="id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s v="id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s v="id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s v="id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s v="id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s v="id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s v="id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s v="id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s v="id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s v="id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s v="id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s v="id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s v="id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s v="id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s v="id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s v="id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s v="id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s v="id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s v="id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s v="id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s v="id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s v="id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s v="id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s v="id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s v="id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s v="id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s v="id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s v="id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s v="id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s v="id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s v="id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s v="id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s v="id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s v="id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s v="id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s v="id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s v="id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s v="id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s v="id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s v="id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s v="id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s v="id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s v="id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s v="id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s v="id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s v="id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s v="id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s v="id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s v="id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s v="id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s v="id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s v="id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s v="id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s v="id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s v="id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s v="id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s v="id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s v="id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s v="id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s v="id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s v="id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s v="id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s v="id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s v="id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s v="id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s v="id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s v="id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s v="id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s v="id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s v="id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s v="id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s v="id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s v="id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s v="id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s v="id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s v="id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s v="id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s v="id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s v="id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s v="id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s v="id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s v="id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s v="id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s v="id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s v="id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s v="id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s v="id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s v="id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s v="id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s v="id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s v="id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s v="id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s v="id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s v="id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s v="id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s v="id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s v="id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s v="id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s v="id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s v="id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s v="id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s v="id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s v="id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s v="id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s v="id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s v="id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s v="id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s v="id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s v="id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s v="id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s v="id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s v="id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s v="id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s v="id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s v="id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s v="id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s v="id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s v="id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s v="id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s v="id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s v="id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s v="id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s v="id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s v="id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s v="id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s v="id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s v="id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s v="id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s v="id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s v="id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s v="id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s v="id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s v="id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s v="id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s v="id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s v="id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s v="id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s v="id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s v="id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s v="id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s v="id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s v="id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s v="id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s v="id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s v="id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s v="id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s v="id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s v="id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s v="id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s v="id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s v="id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s v="id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s v="id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s v="id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s v="id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s v="id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s v="id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s v="id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s v="id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s v="id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s v="id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s v="id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s v="id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s v="id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s v="id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s v="id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s v="id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s v="id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s v="id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s v="id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s v="id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s v="id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s v="id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s v="id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s v="id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s v="id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s v="id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s v="id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s v="id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s v="id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s v="id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s v="id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s v="id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s v="id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s v="id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s v="id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s v="id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s v="id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s v="id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s v="id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s v="id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s v="id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s v="id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s v="id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s v="id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s v="id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s v="id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s v="id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s v="id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s v="id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s v="id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s v="id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s v="id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s v="id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s v="id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s v="id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s v="id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s v="id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s v="id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s v="id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s v="id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s v="id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s v="id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s v="id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s v="id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s v="id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s v="id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s v="id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s v="id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s v="id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s v="id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s v="id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s v="id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s v="id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s v="id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s v="id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s v="id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s v="id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s v="id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s v="id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s v="id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s v="id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s v="id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s v="id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s v="id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s v="id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s v="id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s v="id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s v="id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s v="id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s v="id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s v="id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s v="id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s v="id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s v="id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s v="id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s v="id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s v="id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s v="id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s v="id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s v="id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s v="id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s v="id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s v="id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s v="id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s v="id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s v="id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s v="id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s v="id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s v="id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s v="id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s v="id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s v="id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s v="id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s v="id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s v="id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s v="id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s v="id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s v="id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s v="id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s v="id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s v="id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s v="id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s v="id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s v="id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s v="id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s v="id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s v="id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s v="id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s v="id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s v="id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s v="id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s v="id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s v="id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s v="id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s v="id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s v="id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s v="id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s v="id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s v="id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s v="id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s v="id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s v="id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s v="id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s v="id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s v="id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s v="id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s v="id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s v="id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s v="id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s v="id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s v="id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s v="id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s v="id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s v="id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s v="id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s v="id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s v="id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s v="id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s v="id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s v="id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s v="id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s v="id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s v="id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s v="id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s v="id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s v="id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s v="id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s v="id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s v="id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s v="id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s v="id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s v="id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s v="id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s v="id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s v="id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s v="id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s v="id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s v="id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s v="id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s v="id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s v="id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s v="id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s v="id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s v="id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s v="id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s v="id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s v="id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s v="id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s v="id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s v="id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s v="id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s v="id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s v="id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s v="id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s v="id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s v="id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s v="id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s v="id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s v="id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s v="id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s v="id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s v="id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s v="id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s v="id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s v="id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s v="id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s v="id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s v="id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s v="id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s v="id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s v="id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s v="id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s v="id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s v="id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s v="id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s v="id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s v="id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s v="id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s v="id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s v="id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s v="id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s v="id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s v="id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s v="id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s v="id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s v="id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s v="id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s v="id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s v="id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s v="id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s v="id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s v="id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s v="id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s v="id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s v="id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s v="id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s v="id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s v="id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s v="id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s v="id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s v="id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s v="id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s v="id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s v="id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s v="id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s v="id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s v="id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s v="id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s v="id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s v="id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s v="id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s v="id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s v="id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s v="id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s v="id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s v="id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s v="id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s v="id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s v="id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s v="id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s v="id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s v="id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s v="id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s v="id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s v="id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s v="id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s v="id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s v="id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s v="id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s v="id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s v="id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s v="id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s v="id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s v="id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s v="id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s v="id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s v="id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s v="id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s v="id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s v="id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s v="id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s v="id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s v="id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s v="id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s v="id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s v="id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s v="id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s v="id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s v="id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s v="id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s v="id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s v="id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s v="id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s v="id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s v="id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s v="id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s v="id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s v="id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s v="id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s v="id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s v="id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s v="id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s v="id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s v="id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s v="id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s v="id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s v="id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s v="id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s v="id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s v="id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s v="id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s v="id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s v="id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s v="id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s v="id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s v="id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s v="id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s v="id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s v="id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s v="id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s v="id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s v="id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s v="id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s v="id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s v="id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s v="id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s v="id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s v="id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s v="id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s v="id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s v="id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s v="id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s v="id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s v="id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s v="id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s v="id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s v="id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s v="id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s v="id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s v="id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s v="id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s v="id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s v="id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s v="id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s v="id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s v="id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s v="id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s v="id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s v="id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s v="id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s v="id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s v="id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s v="id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s v="id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s v="id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s v="id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s v="id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s v="id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s v="id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s v="id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s v="id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s v="id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s v="id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s v="id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s v="id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s v="id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s v="id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s v="id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s v="id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s v="id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s v="id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s v="id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s v="id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s v="id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s v="id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s v="id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s v="id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s v="id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s v="id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s v="id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s v="id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s v="id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s v="id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s v="id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s v="id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s v="id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s v="id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s v="id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s v="id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s v="id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s v="id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s v="id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s v="id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s v="id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s v="id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s v="id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s v="id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s v="id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s v="id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s v="id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s v="id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s v="id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s v="id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s v="id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s v="id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s v="id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s v="id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s v="id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s v="id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s v="id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s v="id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s v="id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s v="id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s v="id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s v="id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s v="id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s v="id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s v="id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s v="id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s v="id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s v="id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s v="id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s v="id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s v="id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s v="id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s v="id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s v="id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s v="id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s v="id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s v="id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s v="id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s v="id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s v="id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s v="id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s v="id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s v="id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s v="id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s v="id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s v="id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s v="id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s v="id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s v="id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s v="id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s v="id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s v="id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s v="id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s v="id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s v="id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s v="id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s v="id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s v="id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s v="id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s v="id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s v="id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s v="id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s v="id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s v="id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s v="id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s v="id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s v="id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s v="id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s v="id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s v="id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s v="id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s v="id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s v="id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s v="id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s v="id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s v="id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s v="id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s v="id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s v="id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s v="id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s v="id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s v="id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s v="id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s v="id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s v="id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s v="id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s v="id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s v="id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s v="id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s v="id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s v="id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s v="id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s v="id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s v="id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s v="id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s v="id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s v="id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s v="id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s v="id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s v="id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s v="id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s v="id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s v="id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s v="id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s v="id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s v="id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s v="id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s v="id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s v="id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s v="id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s v="id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s v="id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s v="id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s v="id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s v="id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s v="id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s v="id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s v="id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s v="id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s v="id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s v="id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s v="id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s v="id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s v="id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s v="id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s v="id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s v="id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s v="id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s v="id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s v="id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s v="id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s v="id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s v="id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s v="id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s v="id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s v="id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s v="id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s v="id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s v="id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s v="id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s v="id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s v="id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s v="id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s v="id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s v="id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s v="id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s v="id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s v="id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s v="id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s v="id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s v="id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s v="id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s v="id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s v="id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s v="id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s v="id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s v="id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s v="id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s v="id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s v="id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s v="id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s v="id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s v="id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s v="id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s v="id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s v="id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s v="id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s v="id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s v="id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s v="id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s v="id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s v="id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s v="id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s v="id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s v="id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s v="id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s v="id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s v="id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s v="id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s v="id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s v="id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s v="id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s v="id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s v="id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s v="id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s v="id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s v="id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s v="id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s v="id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s v="id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s v="id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s v="id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s v="id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s v="id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s v="id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s v="id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s v="id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s v="id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s v="id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s v="id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s v="id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s v="id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s v="id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s v="id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s v="id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s v="id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s v="id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s v="id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s v="id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s v="id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s v="id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s v="id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s v="id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s v="id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s v="id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s v="id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s v="id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s v="id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s v="id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s v="id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s v="id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s v="id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s v="id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s v="id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s v="id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s v="id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s v="id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s v="id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s v="id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s v="id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s v="id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s v="id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s v="id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s v="id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s v="id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s v="id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s v="id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s v="id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s v="id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s v="id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s v="id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s v="id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s v="id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s v="id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s v="id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s v="id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s v="id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s v="id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s v="id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s v="id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s v="id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s v="id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s v="id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s v="id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s v="id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s v="id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s v="id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s v="id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s v="id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s v="id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s v="id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s v="id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s v="id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s v="id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s v="id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s v="id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s v="id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s v="id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s v="id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s v="id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s v="id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s v="id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s v="id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s v="id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s v="id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s v="id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s v="id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s v="id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s v="id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s v="id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s v="id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s v="id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s v="id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s v="id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s v="id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s v="id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s v="id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s v="id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s v="id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s v="id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s v="id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s v="id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s v="id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s v="id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s v="id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s v="id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s v="id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s v="id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s v="id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s v="id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s v="id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s v="id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s v="id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s v="id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s v="id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s v="id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s v="id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s v="id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s v="id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s v="id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s v="id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s v="id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s v="id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s v="id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s v="id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s v="id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s v="id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s v="id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s v="id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s v="id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s v="id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s v="id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s v="id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s v="id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s v="id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s v="id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s v="id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s v="id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s v="id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s v="id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s v="id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s v="id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s v="id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s v="id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s v="id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s v="id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s v="id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s v="id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s v="id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s v="id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s v="id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s v="id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s v="id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s v="id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s v="id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s v="id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s v="id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s v="id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s v="id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s v="id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s v="id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s v="id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s v="id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s v="id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s v="id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s v="id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s v="id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s v="id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s v="id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s v="id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s v="id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s v="id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s v="id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s v="id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s v="id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s v="id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s v="id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s v="id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s v="id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s v="id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s v="id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s v="id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s v="id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s v="id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s v="id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s v="id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s v="id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s v="id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s v="id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s v="id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s v="id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s v="id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s v="id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s v="id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s v="id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s v="id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s v="id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s v="id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s v="id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s v="id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s v="id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s v="id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s v="id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s v="id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s v="id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s v="id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s v="id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s v="id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s v="id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s v="id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s v="id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s v="id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s v="id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s v="id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s v="id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s v="id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s v="id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s v="id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s v="id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s v="id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s v="id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s v="id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s v="id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s v="id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s v="id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s v="id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s v="id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s v="id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s v="id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s v="id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s v="id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s v="id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s v="id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s v="id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s v="id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s v="id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s v="id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s v="id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s v="id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s v="id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s v="id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s v="id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s v="id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s v="id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s v="id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s v="id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s v="id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s v="id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s v="id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s v="id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s v="id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s v="id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s v="id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s v="id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s v="id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s v="id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s v="id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s v="id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s v="id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s v="id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s v="id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s v="id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s v="id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s v="id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s v="id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s v="id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s v="id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s v="id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s v="id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s v="id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s v="id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s v="id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s v="id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s v="id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s v="id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s v="id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s v="id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s v="id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s v="id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s v="id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s v="id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s v="id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s v="id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s v="id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s v="id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s v="id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s v="id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s v="id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s v="id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s v="id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s v="id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s v="id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s v="id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s v="id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s v="id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s v="id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s v="id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s v="id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s v="id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s v="id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s v="id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s v="id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s v="id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s v="id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s v="id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s v="id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s v="id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s v="id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s v="id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s v="id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s v="id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s v="id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s v="id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s v="id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s v="id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s v="id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s v="id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s v="id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s v="id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s v="id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s v="id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s v="id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s v="id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s v="id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s v="id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s v="id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s v="id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s v="id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s v="id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s v="id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s v="id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s v="id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s v="id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s v="id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s v="id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s v="id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s v="id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s v="id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s v="id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s v="id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s v="id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s v="id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s v="id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s v="id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s v="id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s v="id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s v="id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s v="id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s v="id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s v="id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s v="id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s v="id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s v="id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s v="id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s v="id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s v="id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s v="id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s v="id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s v="id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s v="id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s v="id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s v="id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s v="id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s v="id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s v="id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s v="id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s v="id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s v="id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s v="id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s v="id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s v="id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s v="id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s v="id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s v="id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s v="id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s v="id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s v="id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s v="id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s v="id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s v="id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s v="id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s v="id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s v="id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s v="id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s v="id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s v="id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s v="id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s v="id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s v="id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s v="id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s v="id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s v="id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s v="id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s v="id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s v="id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s v="id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s v="id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s v="id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s v="id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s v="id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s v="id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s v="id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s v="id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s v="id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s v="id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s v="id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s v="id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s v="id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s v="id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s v="id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s v="id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s v="id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s v="id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s v="id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s v="id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s v="id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s v="id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s v="id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s v="id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s v="id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s v="id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s v="id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s v="id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s v="id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s v="id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s v="id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s v="id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s v="id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s v="id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s v="id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s v="id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s v="id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s v="id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s v="id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s v="id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s v="id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s v="id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s v="id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s v="id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s v="id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s v="id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s v="id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s v="id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s v="id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s v="id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s v="id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s v="id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s v="id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s v="id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s v="id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s v="id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s v="id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s v="id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s v="id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s v="id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s v="id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s v="id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s v="id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s v="id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s v="id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s v="id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s v="id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s v="id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s v="id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s v="id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s v="id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s v="id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s v="id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s v="id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s v="id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s v="id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s v="id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s v="id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s v="id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s v="id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s v="id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s v="id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s v="id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s v="id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s v="id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s v="id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s v="id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s v="id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s v="id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s v="id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s v="id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s v="id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s v="id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s v="id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s v="id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s v="id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s v="id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s v="id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s v="id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s v="id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s v="id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s v="id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s v="id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s v="id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s v="id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s v="id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s v="id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s v="id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s v="id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s v="id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s v="id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s v="id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s v="id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s v="id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s v="id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s v="id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s v="id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s v="id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s v="id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s v="id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s v="id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s v="id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s v="id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s v="id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s v="id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s v="id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s v="id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s v="id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s v="id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s v="id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s v="id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s v="id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s v="id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s v="id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s v="id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s v="id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s v="id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s v="id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s v="id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s v="id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s v="id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s v="id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s v="id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s v="id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s v="id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s v="id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s v="id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s v="id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s v="id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s v="id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s v="id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s v="id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s v="id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s v="id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s v="id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s v="id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s v="id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s v="id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s v="id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s v="id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s v="id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s v="id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s v="id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s v="id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s v="id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s v="id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s v="id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s v="id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s v="id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s v="id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s v="id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s v="id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s v="id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s v="id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s v="id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s v="id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s v="id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s v="id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s v="id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s v="id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s v="id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s v="id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s v="id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s v="id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s v="id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s v="id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s v="id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s v="id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s v="id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s v="id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s v="id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s v="id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s v="id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s v="id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s v="id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s v="id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s v="id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s v="id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s v="id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s v="id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s v="id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s v="id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s v="id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s v="id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s v="id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s v="id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s v="id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s v="id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s v="id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s v="id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s v="id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s v="id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s v="id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s v="id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s v="id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s v="id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s v="id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s v="id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s v="id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s v="id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s v="id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s v="id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s v="id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s v="id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s v="id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s v="id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s v="id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s v="id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s v="id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s v="id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s v="id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s v="id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s v="id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s v="id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s v="id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s v="id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s v="id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s v="id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s v="id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s v="id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s v="id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s v="id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s v="id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s v="id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s v="id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s v="id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s v="id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s v="id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s v="id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s v="id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s v="id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s v="id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s v="id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s v="id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s v="id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s v="id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s v="id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s v="id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s v="id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s v="id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s v="id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s v="id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s v="id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s v="id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s v="id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s v="id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s v="id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s v="id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s v="id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s v="id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s v="id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s v="id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s v="id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s v="id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s v="id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s v="id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s v="id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s v="id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s v="id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s v="id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s v="id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s v="id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s v="id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s v="id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s v="id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s v="id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s v="id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s v="id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s v="id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s v="id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s v="id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s v="id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s v="id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s v="id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s v="id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s v="id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s v="id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s v="id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s v="id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s v="id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s v="id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s v="id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s v="id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s v="id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s v="id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s v="id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s v="id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s v="id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s v="id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s v="id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s v="id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s v="id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s v="id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s v="id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s v="id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s v="id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s v="id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s v="id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s v="id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s v="id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s v="id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s v="id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s v="id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s v="id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s v="id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s v="id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s v="id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s v="id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s v="id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s v="id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s v="id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s v="id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s v="id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s v="id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s v="id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s v="id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s v="id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s v="id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s v="id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s v="id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s v="id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s v="id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s v="id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s v="id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s v="id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s v="id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s v="id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s v="id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s v="id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s v="id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s v="id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s v="id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s v="id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s v="id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s v="id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s v="id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s v="id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s v="id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s v="id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s v="id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s v="id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s v="id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s v="id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s v="id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s v="id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s v="id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s v="id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s v="id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s v="id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s v="id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s v="id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s v="id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s v="id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s v="id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s v="id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s v="id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s v="id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s v="id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s v="id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s v="id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s v="id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s v="id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s v="id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s v="id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s v="id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s v="id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s v="id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s v="id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s v="id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s v="id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s v="id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s v="id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s v="id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s v="id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s v="id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s v="id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s v="id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s v="id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s v="id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s v="id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s v="id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s v="id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s v="id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s v="id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s v="id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s v="id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s v="id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s v="id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s v="id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s v="id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s v="id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s v="id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s v="id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s v="id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s v="id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s v="id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s v="id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s v="id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s v="id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s v="id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s v="id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s v="id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s v="id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s v="id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s v="id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s v="id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s v="id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s v="id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s v="id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s v="id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s v="id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s v="id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s v="id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s v="id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s v="id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s v="id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s v="id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s v="id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s v="id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s v="id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s v="id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s v="id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s v="id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s v="id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s v="id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s v="id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s v="id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s v="id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s v="id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s v="id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s v="id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s v="id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s v="id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s v="id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s v="id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s v="id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s v="id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s v="id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s v="id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s v="id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s v="id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s v="id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s v="id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s v="id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s v="id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s v="id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s v="id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s v="id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s v="id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s v="id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s v="id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s v="id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s v="id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s v="id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s v="id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s v="id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s v="id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s v="id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s v="id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s v="id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s v="id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s v="id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s v="id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s v="id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s v="id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s v="id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s v="id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s v="id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s v="id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s v="id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s v="id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s v="id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s v="id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s v="id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s v="id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s v="id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s v="id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s v="id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s v="id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s v="id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s v="id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s v="id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s v="id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s v="id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s v="id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s v="id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s v="id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s v="id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s v="id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s v="id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s v="id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s v="id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s v="id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s v="id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s v="id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s v="id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s v="id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s v="id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s v="id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s v="id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s v="id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s v="id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s v="id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s v="id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s v="id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s v="id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s v="id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s v="id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s v="id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s v="id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s v="id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s v="id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s v="id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s v="id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s v="id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s v="id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s v="id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s v="id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s v="id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s v="id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s v="id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s v="id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s v="id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s v="id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s v="id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s v="id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s v="id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s v="id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s v="id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s v="id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s v="id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s v="id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s v="id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s v="id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s v="id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s v="id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s v="id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s v="id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s v="id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s v="id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s v="id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s v="id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s v="id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s v="id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s v="id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s v="id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s v="id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s v="id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s v="id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s v="id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s v="id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s v="id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s v="id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s v="id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s v="id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s v="id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s v="id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s v="id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s v="id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s v="id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s v="id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s v="id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s v="id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s v="id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s v="id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s v="id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s v="id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s v="id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s v="id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s v="id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s v="id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s v="id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s v="id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s v="id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s v="id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s v="id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s v="id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s v="id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s v="id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s v="id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s v="id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s v="id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s v="id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s v="id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s v="id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s v="id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s v="id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s v="id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s v="id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s v="id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s v="id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s v="id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s v="id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s v="id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s v="id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s v="id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s v="id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s v="id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s v="id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s v="id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s v="id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s v="id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s v="id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s v="id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s v="id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s v="id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s v="id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s v="id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s v="id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s v="id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s v="id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s v="id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s v="id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s v="id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s v="id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s v="id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s v="id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s v="id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s v="id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s v="id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s v="id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s v="id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s v="id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s v="id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s v="id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s v="id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s v="id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s v="id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s v="id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s v="id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s v="id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s v="id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s v="id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s v="id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s v="id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s v="id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s v="id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s v="id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s v="id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s v="id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s v="id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s v="id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s v="id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s v="id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s v="id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s v="id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s v="id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s v="id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s v="id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s v="id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s v="id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s v="id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s v="id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s v="id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s v="id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s v="id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s v="id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s v="id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s v="id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s v="id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s v="id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s v="id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s v="id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s v="id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s v="id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s v="id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s v="id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s v="id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s v="id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s v="id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s v="id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s v="id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s v="id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s v="id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s v="id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s v="id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s v="id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s v="id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s v="id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s v="id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s v="id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s v="id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s v="id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s v="id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s v="id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s v="id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s v="id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s v="id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s v="id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s v="id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s v="id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s v="id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s v="id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s v="id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s v="id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s v="id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s v="id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s v="id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s v="id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s v="id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s v="id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s v="id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s v="id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s v="id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s v="id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s v="id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s v="id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s v="id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s v="id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s v="id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s v="id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s v="id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s v="id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s v="id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s v="id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s v="id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s v="id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s v="id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s v="id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s v="id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s v="id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s v="id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s v="id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s v="id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s v="id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s v="id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s v="id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s v="id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s v="id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s v="id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s v="id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s v="id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s v="id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s v="id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s v="id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s v="id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s v="id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s v="id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s v="id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s v="id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s v="id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s v="id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s v="id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s v="id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s v="id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s v="id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s v="id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s v="id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s v="id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s v="id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s v="id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s v="id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s v="id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s v="id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s v="id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s v="id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s v="id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s v="id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s v="id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s v="id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s v="id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s v="id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s v="id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s v="id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s v="id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s v="id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s v="id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s v="id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s v="id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s v="id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s v="id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s v="id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s v="id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s v="id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s v="id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s v="id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s v="id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s v="id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s v="id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s v="id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s v="id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s v="id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s v="id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s v="id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s v="id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s v="id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s v="id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s v="id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s v="id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s v="id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s v="id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s v="id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s v="id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s v="id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s v="id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s v="id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s v="id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s v="id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s v="id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s v="id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s v="id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s v="id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s v="id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s v="id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s v="id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s v="id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s v="id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s v="id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s v="id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s v="id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s v="id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s v="id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s v="id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s v="id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s v="id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s v="id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s v="id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s v="id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s v="id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s v="id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s v="id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s v="id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s v="id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s v="id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s v="id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s v="id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s v="id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s v="id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s v="id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s v="id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s v="id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s v="id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s v="id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s v="id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s v="id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s v="id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s v="id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s v="id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s v="id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s v="id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s v="id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s v="id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s v="id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s v="id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s v="id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s v="id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s v="id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s v="id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s v="id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s v="id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s v="id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s v="id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s v="id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s v="id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s v="id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s v="id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s v="id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s v="id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s v="id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s v="id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s v="id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s v="id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s v="id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s v="id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s v="id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s v="id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s v="id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s v="id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s v="id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s v="id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s v="id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s v="id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s v="id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s v="id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s v="id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s v="id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s v="id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s v="id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s v="id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s v="id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s v="id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s v="id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s v="id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s v="id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s v="id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s v="id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s v="id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s v="id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s v="id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s v="id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s v="id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s v="id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s v="id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s v="id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s v="id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s v="id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s v="id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s v="id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s v="id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s v="id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s v="id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s v="id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s v="id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s v="id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s v="id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s v="id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s v="id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s v="id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s v="id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s v="id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s v="id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s v="id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s v="id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s v="id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s v="id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s v="id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s v="id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s v="id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s v="id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s v="id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s v="id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s v="id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s v="id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s v="id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s v="id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s v="id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s v="id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s v="id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s v="id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s v="id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s v="id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s v="id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s v="id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s v="id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s v="id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s v="id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s v="id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s v="id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s v="id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s v="id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s v="id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s v="id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s v="id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s v="id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s v="id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s v="id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s v="id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s v="id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s v="id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s v="id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s v="id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s v="id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s v="id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s v="id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s v="id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s v="id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s v="id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s v="id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s v="id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s v="id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s v="id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s v="id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s v="id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s v="id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s v="id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s v="id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s v="id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s v="id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s v="id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s v="id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s v="id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s v="id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s v="id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s v="id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s v="id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s v="id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s v="id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s v="id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s v="id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s v="id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s v="id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s v="id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s v="id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s v="id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s v="id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s v="id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s v="id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s v="id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s v="id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s v="id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s v="id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s v="id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s v="id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s v="id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s v="id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s v="id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s v="id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s v="id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s v="id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s v="id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s v="id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s v="id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s v="id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s v="id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s v="id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s v="id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s v="id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s v="id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s v="id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s v="id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s v="id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s v="id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s v="id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s v="id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s v="id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s v="id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s v="id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s v="id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s v="id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s v="id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s v="id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s v="id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s v="id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s v="id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s v="id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s v="id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s v="id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s v="id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s v="id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s v="id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s v="id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s v="id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s v="id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s v="id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s v="id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s v="id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s v="id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s v="id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s v="id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s v="id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s v="id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s v="id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s v="id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s v="id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s v="id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s v="id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s v="id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s v="id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s v="id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s v="id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s v="id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s v="id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s v="id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s v="id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s v="id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s v="id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s v="id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s v="id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s v="id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s v="id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s v="id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s v="id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s v="id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s v="id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s v="id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s v="id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s v="id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s v="id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s v="id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s v="id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s v="id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s v="id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s v="id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s v="id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s v="id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s v="id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s v="id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s v="id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s v="id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s v="id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s v="id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s v="id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s v="id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s v="id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s v="id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s v="id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s v="id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s v="id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s v="id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s v="id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s v="id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s v="id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s v="id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s v="id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s v="id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s v="id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s v="id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s v="id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s v="id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s v="id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s v="id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s v="id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s v="id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s v="id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s v="id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s v="id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s v="id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s v="id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s v="id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s v="id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s v="id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s v="id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s v="id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s v="id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s v="id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s v="id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s v="id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s v="id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s v="id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s v="id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s v="id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s v="id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s v="id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s v="id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s v="id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s v="id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s v="id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s v="id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s v="id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s v="id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s v="id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s v="id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s v="id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s v="id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s v="id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s v="id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s v="id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s v="id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s v="id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s v="id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s v="id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s v="id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s v="id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s v="id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s v="id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s v="id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s v="id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s v="id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s v="id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s v="id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s v="id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s v="id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s v="id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s v="id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s v="id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s v="id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s v="id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s v="id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s v="id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s v="id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s v="id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s v="id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s v="id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s v="id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s v="id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s v="id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s v="id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s v="id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s v="id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s v="id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s v="id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s v="id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s v="id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s v="id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s v="id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s v="id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s v="id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s v="id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s v="id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s v="id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s v="id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s v="id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s v="id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s v="id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s v="id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s v="id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s v="id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s v="id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s v="id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s v="id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s v="id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s v="id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s v="id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s v="id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s v="id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s v="id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s v="id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s v="id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s v="id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s v="id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s v="id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s v="id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s v="id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s v="id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s v="id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s v="id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s v="id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s v="id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s v="id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s v="id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s v="id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s v="id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s v="id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s v="id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s v="id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s v="id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s v="id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s v="id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s v="id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s v="id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s v="id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s v="id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s v="id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s v="id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s v="id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s v="id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s v="id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s v="id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s v="id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s v="id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s v="id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s v="id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s v="id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s v="id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s v="id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s v="id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s v="id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s v="id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s v="id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s v="id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s v="id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s v="id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s v="id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s v="id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s v="id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s v="id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s v="id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s v="id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s v="id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s v="id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s v="id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s v="id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s v="id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s v="id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s v="id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s v="id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s v="id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s v="id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s v="id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s v="id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s v="id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s v="id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s v="id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s v="id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s v="id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s v="id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s v="id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s v="id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s v="id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s v="id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s v="id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s v="id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s v="id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s v="id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s v="id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s v="id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s v="id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s v="id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s v="id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s v="id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s v="id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s v="id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s v="id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s v="id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s v="id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s v="id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s v="id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s v="id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s v="id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s v="id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s v="id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s v="id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s v="id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s v="id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s v="id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s v="id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s v="id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s v="id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s v="id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s v="id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s v="id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s v="id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s v="id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s v="id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s v="id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s v="id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s v="id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s v="id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s v="id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s v="id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s v="id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s v="id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s v="id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s v="id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s v="id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s v="id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s v="id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s v="id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s v="id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s v="id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s v="id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s v="id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s v="id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s v="id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s v="id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s v="id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s v="id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s v="id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s v="id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s v="id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s v="id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s v="id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s v="id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s v="id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s v="id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s v="id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s v="id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s v="id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s v="id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s v="id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s v="id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s v="id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s v="id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s v="id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s v="id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s v="id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s v="id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s v="id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s v="id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s v="id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s v="id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s v="id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s v="id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s v="id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s v="id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s v="id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s v="id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s v="id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s v="id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s v="id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s v="id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s v="id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s v="id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s v="id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s v="id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s v="id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s v="id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s v="id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s v="id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s v="id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s v="id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s v="id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s v="id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s v="id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s v="id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s v="id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s v="id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s v="id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s v="id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s v="id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s v="id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s v="id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s v="id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s v="id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s v="id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s v="id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s v="id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s v="id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s v="id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s v="id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s v="id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s v="id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s v="id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s v="id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s v="id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s v="id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s v="id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s v="id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s v="id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s v="id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s v="id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s v="id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s v="id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s v="id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s v="id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s v="id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s v="id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s v="id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s v="id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s v="id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s v="id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s v="id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s v="id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s v="id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s v="id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s v="id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s v="id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s v="id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s v="id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s v="id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s v="id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s v="id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s v="id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s v="id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s v="id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s v="id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s v="id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s v="id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s v="id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s v="id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s v="id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s v="id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s v="id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s v="id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s v="id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s v="id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s v="id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s v="id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s v="id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s v="id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s v="id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s v="id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s v="id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s v="id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s v="id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s v="id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s v="id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s v="id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s v="id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s v="id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s v="id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s v="id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s v="id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s v="id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s v="id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s v="id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s v="id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s v="id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s v="id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s v="id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s v="id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s v="id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s v="id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s v="id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s v="id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s v="id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s v="id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s v="id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s v="id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s v="id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s v="id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s v="id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s v="id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s v="id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s v="id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s v="id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s v="id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s v="id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s v="id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s v="id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s v="id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s v="id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s v="id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s v="id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s v="id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s v="id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s v="id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s v="id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s v="id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s v="id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s v="id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s v="id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s v="id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s v="id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s v="id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s v="id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s v="id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s v="id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s v="id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s v="id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s v="id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s v="id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s v="id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s v="id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s v="id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s v="id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s v="id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s v="id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s v="id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s v="id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s v="id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s v="id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s v="id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s v="id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s v="id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s v="id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s v="id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s v="id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s v="id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s v="id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s v="id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s v="id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s v="id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s v="id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s v="id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s v="id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s v="id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s v="id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s v="id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s v="id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s v="id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s v="id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s v="id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s v="id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s v="id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s v="id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s v="id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s v="id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s v="id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s v="id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s v="id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s v="id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s v="id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s v="id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s v="id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s v="id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s v="id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s v="id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s v="id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s v="id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s v="id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s v="id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s v="id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s v="id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s v="id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s v="id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s v="id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s v="id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s v="id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s v="id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s v="id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s v="id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s v="id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s v="id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s v="id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s v="id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s v="id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s v="id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s v="id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s v="id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s v="id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s v="id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s v="id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s v="id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s v="id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s v="id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s v="id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s v="id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s v="id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s v="id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s v="id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s v="id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s v="id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s v="id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s v="id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s v="id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s v="id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s v="id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s v="id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s v="id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s v="id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s v="id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s v="id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s v="id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s v="id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s v="id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s v="id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s v="id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s v="id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s v="id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s v="id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s v="id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s v="id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s v="id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s v="id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s v="id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s v="id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s v="id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s v="id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s v="id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s v="id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s v="id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s v="id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s v="id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s v="id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s v="id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s v="id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s v="id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s v="id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s v="id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s v="id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s v="id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s v="id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s v="id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s v="id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s v="id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s v="id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s v="id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s v="id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s v="id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s v="id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s v="id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s v="id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s v="id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s v="id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s v="id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s v="id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s v="id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s v="id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s v="id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s v="id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s v="id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s v="id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s v="id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s v="id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s v="id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s v="id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s v="id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s v="id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s v="id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s v="id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s v="id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s v="id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s v="id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s v="id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s v="id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s v="id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s v="id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s v="id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s v="id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s v="id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s v="id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s v="id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s v="id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s v="id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s v="id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s v="id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s v="id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s v="id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s v="id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s v="id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s v="id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s v="id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s v="id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s v="id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s v="id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s v="id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s v="id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s v="id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s v="id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s v="id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s v="id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s v="id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s v="id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s v="id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s v="id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s v="id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s v="id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s v="id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s v="id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s v="id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s v="id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s v="id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s v="id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s v="id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s v="id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s v="id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s v="id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s v="id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s v="id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s v="id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s v="id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s v="id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s v="id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s v="id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s v="id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s v="id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s v="id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s v="id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s v="id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s v="id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s v="id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s v="id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s v="id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s v="id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s v="id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s v="id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s v="id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s v="id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s v="id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s v="id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s v="id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s v="id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s v="id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s v="id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s v="id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s v="id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s v="id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s v="id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s v="id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s v="id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s v="id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s v="id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s v="id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s v="id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s v="id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s v="id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s v="id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s v="id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s v="id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s v="id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s v="id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s v="id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s v="id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s v="id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s v="id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s v="id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s v="id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s v="id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s v="id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s v="id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s v="id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s v="id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s v="id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s v="id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s v="id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s v="id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s v="id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s v="id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s v="id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s v="id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s v="id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s v="id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s v="id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s v="id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s v="id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s v="id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s v="id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s v="id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s v="id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s v="id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s v="id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s v="id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s v="id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s v="id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s v="id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s v="id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s v="id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s v="id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s v="id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s v="id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s v="id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s v="id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s v="id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s v="id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s v="id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s v="id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s v="id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s v="id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s v="id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s v="id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s v="id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s v="id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s v="id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s v="id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s v="id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s v="id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s v="id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s v="id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s v="id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s v="id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s v="id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s v="id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s v="id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s v="id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s v="id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s v="id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s v="id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s v="id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s v="id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s v="id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s v="id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s v="id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s v="id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s v="id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s v="id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s v="id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s v="id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s v="id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s v="id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s v="id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s v="id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s v="id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s v="id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s v="id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s v="id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s v="id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s v="id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s v="id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s v="id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s v="id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s v="id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s v="id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s v="id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s v="id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s v="id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s v="id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s v="id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s v="id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s v="id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s v="id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s v="id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s v="id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s v="id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s v="id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s v="id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s v="id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s v="id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s v="id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s v="id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s v="id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s v="id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s v="id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s v="id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s v="id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s v="id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s v="id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s v="id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s v="id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s v="id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s v="id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s v="id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s v="id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s v="id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s v="id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s v="id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s v="id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s v="id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s v="id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s v="id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s v="id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s v="id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s v="id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s v="id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s v="id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s v="id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s v="id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s v="id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s v="id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s v="id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s v="id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s v="id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s v="id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s v="id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s v="id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s v="id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s v="id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s v="id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s v="id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s v="id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s v="id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s v="id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s v="id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s v="id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s v="id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s v="id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s v="id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s v="id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s v="id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s v="id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s v="id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s v="id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s v="id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s v="id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s v="id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s v="id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s v="id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s v="id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s v="id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s v="id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s v="id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s v="id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s v="id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s v="id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s v="id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s v="id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s v="id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s v="id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s v="id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s v="id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s v="id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s v="id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s v="id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s v="id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s v="id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s v="id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s v="id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s v="id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s v="id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s v="id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s v="id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s v="id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s v="id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s v="id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s v="id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s v="id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s v="id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s v="id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s v="id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s v="id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s v="id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s v="id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s v="id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s v="id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s v="id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s v="id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s v="id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s v="id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s v="id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s v="id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s v="id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s v="id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s v="id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s v="id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s v="id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s v="id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s v="id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s v="id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s v="id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s v="id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s v="id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s v="id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s v="id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s v="id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s v="id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s v="id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s v="id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s v="id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s v="id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s v="id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s v="id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s v="id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s v="id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s v="id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s v="id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s v="id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s v="id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s v="id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s v="id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s v="id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s v="id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s v="id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s v="id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s v="id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s v="id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s v="id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s v="id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s v="id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s v="id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s v="id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s v="id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s v="id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s v="id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s v="id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s v="id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s v="id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s v="id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s v="id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s v="id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s v="id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s v="id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s v="id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s v="id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s v="id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s v="id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s v="id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s v="id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s v="id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s v="id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s v="id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s v="id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s v="id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s v="id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s v="id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s v="id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s v="id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s v="id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s v="id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s v="id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s v="id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s v="id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s v="id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s v="id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s v="id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s v="id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s v="id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s v="id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s v="id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s v="id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s v="id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s v="id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s v="id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s v="id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s v="id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s v="id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s v="id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s v="id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s v="id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s v="id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s v="id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s v="id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s v="id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s v="id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s v="id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s v="id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s v="id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s v="id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s v="id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s v="id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s v="id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s v="id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s v="id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s v="id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s v="id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s v="id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s v="id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s v="id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s v="id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s v="id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s v="id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s v="id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s v="id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s v="id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s v="id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s v="id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s v="id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s v="id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s v="id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s v="id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s v="id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s v="id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s v="id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s v="id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s v="id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s v="id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s v="id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s v="id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s v="id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s v="id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s v="id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s v="id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s v="id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s v="id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s v="id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s v="id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s v="id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s v="id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s v="id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s v="id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s v="id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s v="id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s v="id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s v="id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s v="id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s v="id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s v="id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s v="id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s v="id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s v="id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s v="id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s v="id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s v="id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s v="id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s v="id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s v="id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s v="id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s v="id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s v="id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s v="id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s v="id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s v="id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s v="id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s v="id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s v="id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s v="id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s v="id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s v="id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s v="id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s v="id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s v="id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s v="id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s v="id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s v="id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s v="id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s v="id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s v="id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s v="id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s v="id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s v="id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s v="id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s v="id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s v="id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s v="id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s v="id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s v="id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s v="id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s v="id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s v="id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s v="id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s v="id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s v="id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s v="id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s v="id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s v="id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s v="id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s v="id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s v="id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s v="id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s v="id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s v="id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s v="id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s v="id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s v="id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s v="id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s v="id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s v="id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s v="id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s v="id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s v="id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s v="id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s v="id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s v="id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s v="id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s v="id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s v="id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s v="id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s v="id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s v="id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s v="id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s v="id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s v="id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s v="id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s v="id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s v="id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s v="id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s v="id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s v="id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s v="id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s v="id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s v="id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s v="id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s v="id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s v="id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s v="id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s v="id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s v="id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s v="id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s v="id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s v="id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s v="id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s v="id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s v="id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s v="id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s v="id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s v="id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s v="id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s v="id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s v="id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s v="id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s v="id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s v="id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s v="id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s v="id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s v="id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s v="id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s v="id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s v="id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s v="id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s v="id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s v="id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s v="id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s v="id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s v="id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s v="id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s v="id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s v="id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s v="id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s v="id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s v="id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s v="id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s v="id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s v="id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s v="id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s v="id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s v="id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s v="id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s v="id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s v="id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s v="id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s v="id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s v="id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s v="id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s v="id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s v="id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s v="id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s v="id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s v="id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s v="id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s v="id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s v="id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s v="id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s v="id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s v="id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s v="id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s v="id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s v="id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s v="id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s v="id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s v="id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s v="id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s v="id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s v="id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s v="id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s v="id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s v="id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s v="id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s v="id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s v="id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s v="id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s v="id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s v="id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s v="id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s v="id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s v="id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s v="id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s v="id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s v="id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s v="id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s v="id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s v="id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s v="id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s v="id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s v="id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s v="id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s v="id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s v="id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s v="id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s v="id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s v="id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s v="id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s v="id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s v="id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s v="id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s v="id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s v="id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s v="id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s v="id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s v="id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s v="id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s v="id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s v="id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s v="id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s v="id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s v="id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s v="id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s v="id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s v="id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s v="id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s v="id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s v="id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s v="id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s v="id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s v="id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s v="id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s v="id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s v="id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s v="id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s v="id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s v="id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s v="id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s v="id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s v="id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s v="id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s v="id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s v="id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s v="id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s v="id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s v="id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s v="id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s v="id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s v="id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s v="id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s v="id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s v="id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s v="id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s v="id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s v="id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s v="id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s v="id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s v="id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s v="id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s v="id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s v="id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s v="id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s v="id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s v="id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s v="id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s v="id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s v="id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s v="id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s v="id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s v="id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s v="id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s v="id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s v="id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s v="id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s v="id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s v="id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s v="id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s v="id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s v="id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s v="id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s v="id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s v="id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s v="id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s v="id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s v="id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s v="id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s v="id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s v="id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s v="id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s v="id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s v="id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s v="id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s v="id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s v="id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s v="id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s v="id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s v="id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s v="id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s v="id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s v="id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s v="id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s v="id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s v="id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s v="id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s v="id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s v="id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s v="id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s v="id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s v="id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s v="id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s v="id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s v="id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s v="id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s v="id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s v="id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s v="id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s v="id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s v="id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s v="id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s v="id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s v="id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s v="id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s v="id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s v="id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s v="id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s v="id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s v="id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s v="id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s v="id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s v="id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s v="id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s v="id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s v="id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s v="id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s v="id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s v="id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s v="id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s v="id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s v="id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s v="id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s v="id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s v="id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s v="id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s v="id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s v="id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s v="id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s v="id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s v="id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s v="id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s v="id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s v="id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s v="id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s v="id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s v="id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s v="id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s v="id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s v="id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s v="id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s v="id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s v="id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s v="id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s v="id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s v="id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s v="id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s v="id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s v="id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s v="id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s v="id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s v="id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s v="id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s v="id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s v="id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s v="id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s v="id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s v="id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s v="id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s v="id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s v="id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s v="id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s v="id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s v="id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s v="id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s v="id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s v="id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s v="id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s v="id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s v="id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s v="id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s v="id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s v="id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s v="id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s v="id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s v="id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s v="id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s v="id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s v="id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s v="id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s v="id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s v="id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s v="id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s v="id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s v="id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s v="id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s v="id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s v="id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s v="id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s v="id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s v="id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s v="id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s v="id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s v="id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s v="id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s v="id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s v="id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s v="id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s v="id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s v="id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s v="id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s v="id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s v="id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s v="id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s v="id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s v="id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s v="id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s v="id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s v="id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s v="id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s v="id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s v="id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s v="id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s v="id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s v="id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s v="id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s v="id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s v="id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s v="id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s v="id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s v="id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s v="id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s v="id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s v="id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s v="id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s v="id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s v="id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s v="id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s v="id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s v="id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s v="id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s v="id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s v="id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s v="id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s v="id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s v="id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s v="id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s v="id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s v="id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s v="id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s v="id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s v="id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s v="id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s v="id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s v="id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s v="id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s v="id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s v="id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s v="id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s v="id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s v="id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s v="id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s v="id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s v="id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s v="id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s v="id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13"/>
    <n v="18"/>
    <n v="453"/>
    <x v="0"/>
    <n v="0.24944812362030905"/>
    <n v="3.9735099337748346E-2"/>
  </r>
  <r>
    <x v="1"/>
    <x v="1"/>
    <n v="420"/>
    <n v="60"/>
    <n v="1412"/>
    <x v="1"/>
    <n v="0.29745042492917845"/>
    <n v="4.2492917847025496E-2"/>
  </r>
  <r>
    <x v="2"/>
    <x v="2"/>
    <n v="283"/>
    <n v="52"/>
    <n v="716"/>
    <x v="2"/>
    <n v="0.39525139664804471"/>
    <n v="7.2625698324022353E-2"/>
  </r>
  <r>
    <x v="3"/>
    <x v="3"/>
    <n v="144"/>
    <n v="40"/>
    <n v="352"/>
    <x v="3"/>
    <n v="0.40909090909090912"/>
    <n v="0.11363636363636363"/>
  </r>
  <r>
    <x v="4"/>
    <x v="4"/>
    <n v="90"/>
    <n v="17"/>
    <n v="201"/>
    <x v="4"/>
    <n v="0.44776119402985076"/>
    <n v="8.45771144278607E-2"/>
  </r>
  <r>
    <x v="5"/>
    <x v="5"/>
    <n v="72"/>
    <n v="14"/>
    <n v="148"/>
    <x v="5"/>
    <n v="0.48648648648648651"/>
    <n v="9.45945945945946E-2"/>
  </r>
  <r>
    <x v="6"/>
    <x v="6"/>
    <n v="64"/>
    <n v="18"/>
    <n v="137"/>
    <x v="6"/>
    <n v="0.46715328467153283"/>
    <n v="0.13138686131386862"/>
  </r>
  <r>
    <x v="7"/>
    <x v="7"/>
    <n v="37"/>
    <n v="13"/>
    <n v="82"/>
    <x v="7"/>
    <n v="0.45121951219512196"/>
    <n v="0.15853658536585366"/>
  </r>
  <r>
    <x v="8"/>
    <x v="8"/>
    <n v="22"/>
    <n v="7"/>
    <n v="55"/>
    <x v="8"/>
    <n v="0.4"/>
    <n v="0.12727272727272726"/>
  </r>
  <r>
    <x v="9"/>
    <x v="9"/>
    <n v="16"/>
    <n v="6"/>
    <n v="43"/>
    <x v="9"/>
    <n v="0.37209302325581395"/>
    <n v="0.13953488372093023"/>
  </r>
  <r>
    <x v="10"/>
    <x v="10"/>
    <n v="11"/>
    <n v="4"/>
    <n v="21"/>
    <x v="10"/>
    <n v="0.52380952380952384"/>
    <n v="0.19047619047619047"/>
  </r>
  <r>
    <x v="11"/>
    <x v="11"/>
    <n v="258"/>
    <n v="100"/>
    <n v="444"/>
    <x v="11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91797E-EB73-2E4D-9926-F4270585AED8}" name="PivotTable1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7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00AF9-EFBE-BE43-AD7C-25C82D291E67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5"/>
    </i>
    <i>
      <x v="7"/>
    </i>
    <i>
      <x v="3"/>
    </i>
    <i>
      <x v="6"/>
    </i>
    <i>
      <x v="2"/>
    </i>
    <i>
      <x v="8"/>
    </i>
    <i>
      <x v="1"/>
    </i>
    <i>
      <x v="4"/>
    </i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89A7D-8EAE-F149-885A-EA85FE3EE648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2:D45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Failed" fld="6" baseField="0" baseItem="0"/>
    <dataField name="Sum of Percentage Canceled" fld="7" baseField="0" baseItem="0"/>
    <dataField name="Sum of Percentage Successful" fld="5" baseField="0" baseItem="0"/>
  </dataFields>
  <formats count="3">
    <format dxfId="12">
      <pivotArea dataOnly="0" outline="0" fieldPosition="0">
        <references count="1">
          <reference field="4294967294" count="1">
            <x v="2"/>
          </reference>
        </references>
      </pivotArea>
    </format>
    <format dxfId="11">
      <pivotArea dataOnly="0" outline="0" fieldPosition="0">
        <references count="1">
          <reference field="4294967294" count="1">
            <x v="1"/>
          </reference>
        </references>
      </pivotArea>
    </format>
    <format dxfId="10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96E913-6F1F-B94A-915A-464D85778A5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1">
        <item x="20"/>
        <item x="6"/>
        <item x="7"/>
        <item x="16"/>
        <item x="21"/>
        <item x="0"/>
        <item x="31"/>
        <item x="37"/>
        <item x="35"/>
        <item x="32"/>
        <item x="1"/>
        <item x="10"/>
        <item x="33"/>
        <item x="22"/>
        <item x="26"/>
        <item x="5"/>
        <item x="25"/>
        <item x="19"/>
        <item x="30"/>
        <item x="8"/>
        <item x="23"/>
        <item x="39"/>
        <item x="17"/>
        <item x="11"/>
        <item x="36"/>
        <item x="12"/>
        <item x="13"/>
        <item x="29"/>
        <item x="28"/>
        <item x="18"/>
        <item x="9"/>
        <item x="27"/>
        <item x="14"/>
        <item x="2"/>
        <item x="3"/>
        <item x="34"/>
        <item x="38"/>
        <item x="15"/>
        <item x="24"/>
        <item x="4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BCD65-291B-BD43-9987-DF41994C1126}">
  <dimension ref="A1:E24"/>
  <sheetViews>
    <sheetView zoomScale="182" zoomScaleNormal="182" workbookViewId="0">
      <selection activeCell="L13" sqref="L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</cols>
  <sheetData>
    <row r="1" spans="1:5" x14ac:dyDescent="0.2">
      <c r="A1" s="10" t="s">
        <v>8377</v>
      </c>
      <c r="B1" t="s">
        <v>8362</v>
      </c>
    </row>
    <row r="2" spans="1:5" x14ac:dyDescent="0.2">
      <c r="A2" s="10" t="s">
        <v>8307</v>
      </c>
      <c r="B2" t="s">
        <v>8362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8358</v>
      </c>
      <c r="B5" t="s">
        <v>8220</v>
      </c>
      <c r="C5" t="s">
        <v>8221</v>
      </c>
      <c r="D5" t="s">
        <v>8219</v>
      </c>
      <c r="E5" t="s">
        <v>8359</v>
      </c>
    </row>
    <row r="6" spans="1:5" x14ac:dyDescent="0.2">
      <c r="A6" s="15" t="s">
        <v>8371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5" t="s">
        <v>8372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5" t="s">
        <v>8373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5" t="s">
        <v>8374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5" t="s">
        <v>8365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5" t="s">
        <v>8375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5" t="s">
        <v>8366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5" t="s">
        <v>8367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5" t="s">
        <v>8368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5" t="s">
        <v>8369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5" t="s">
        <v>8370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5" t="s">
        <v>8376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5" t="s">
        <v>8359</v>
      </c>
      <c r="B18" s="9">
        <v>349</v>
      </c>
      <c r="C18" s="9">
        <v>1530</v>
      </c>
      <c r="D18" s="9">
        <v>2185</v>
      </c>
      <c r="E18" s="9">
        <v>4064</v>
      </c>
    </row>
    <row r="20" spans="1:5" x14ac:dyDescent="0.2">
      <c r="A20" s="15" t="s">
        <v>8413</v>
      </c>
      <c r="B20" t="s">
        <v>8414</v>
      </c>
      <c r="C20" t="s">
        <v>8415</v>
      </c>
      <c r="D20" t="s">
        <v>8416</v>
      </c>
    </row>
    <row r="21" spans="1:5" x14ac:dyDescent="0.2">
      <c r="A21" s="15" t="s">
        <v>8409</v>
      </c>
      <c r="B21">
        <f>SUM(B6,B7,B8)</f>
        <v>89</v>
      </c>
      <c r="C21">
        <f>SUM(C6,C7,C8)</f>
        <v>363</v>
      </c>
      <c r="D21">
        <f>SUM(D6,D7,D8)</f>
        <v>564</v>
      </c>
    </row>
    <row r="22" spans="1:5" x14ac:dyDescent="0.2">
      <c r="A22" s="15" t="s">
        <v>8410</v>
      </c>
      <c r="B22">
        <f>SUM(B9,B10,B11)</f>
        <v>80</v>
      </c>
      <c r="C22">
        <f>SUM(C9,C10,C11)</f>
        <v>375</v>
      </c>
      <c r="D22">
        <f>SUM(D9,D10,D11)</f>
        <v>637</v>
      </c>
    </row>
    <row r="23" spans="1:5" x14ac:dyDescent="0.2">
      <c r="A23" s="15" t="s">
        <v>8411</v>
      </c>
      <c r="B23">
        <f>SUM(B12,B13,B14)</f>
        <v>100</v>
      </c>
      <c r="C23">
        <f>SUM(C12,C13,C14)</f>
        <v>411</v>
      </c>
      <c r="D23">
        <f>SUM(D12,D13,D14)</f>
        <v>507</v>
      </c>
    </row>
    <row r="24" spans="1:5" x14ac:dyDescent="0.2">
      <c r="A24" s="15" t="s">
        <v>8412</v>
      </c>
      <c r="B24">
        <f>SUM(B15,B16,B17)</f>
        <v>80</v>
      </c>
      <c r="C24">
        <f>SUM(C15,C16,C17)</f>
        <v>381</v>
      </c>
      <c r="D24">
        <f>SUM(D15,D16,D17)</f>
        <v>477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5760A-8A9F-1748-9835-66C9B5BBF1C7}">
  <dimension ref="A1:F14"/>
  <sheetViews>
    <sheetView zoomScale="137" zoomScaleNormal="137" workbookViewId="0">
      <selection activeCell="I22" sqref="I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0" t="s">
        <v>8223</v>
      </c>
      <c r="B1" t="s">
        <v>8362</v>
      </c>
    </row>
    <row r="3" spans="1:6" x14ac:dyDescent="0.2">
      <c r="A3" s="10" t="s">
        <v>8360</v>
      </c>
      <c r="B3" s="10" t="s">
        <v>8361</v>
      </c>
    </row>
    <row r="4" spans="1:6" x14ac:dyDescent="0.2">
      <c r="A4" s="10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">
      <c r="A5" s="11" t="s">
        <v>8329</v>
      </c>
      <c r="B5" s="9">
        <v>24</v>
      </c>
      <c r="C5" s="9"/>
      <c r="D5" s="9"/>
      <c r="E5" s="9"/>
      <c r="F5" s="9">
        <v>24</v>
      </c>
    </row>
    <row r="6" spans="1:6" x14ac:dyDescent="0.2">
      <c r="A6" s="11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8336</v>
      </c>
      <c r="B7" s="9"/>
      <c r="C7" s="9">
        <v>117</v>
      </c>
      <c r="D7" s="9"/>
      <c r="E7" s="9">
        <v>103</v>
      </c>
      <c r="F7" s="9">
        <v>220</v>
      </c>
    </row>
    <row r="8" spans="1:6" x14ac:dyDescent="0.2">
      <c r="A8" s="11" t="s">
        <v>8331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11" t="s">
        <v>8320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">
      <c r="A10" s="11" t="s">
        <v>8309</v>
      </c>
      <c r="B10" s="9">
        <v>40</v>
      </c>
      <c r="C10" s="9">
        <v>180</v>
      </c>
      <c r="D10" s="9"/>
      <c r="E10" s="9">
        <v>300</v>
      </c>
      <c r="F10" s="9">
        <v>520</v>
      </c>
    </row>
    <row r="11" spans="1:6" x14ac:dyDescent="0.2">
      <c r="A11" s="11" t="s">
        <v>8317</v>
      </c>
      <c r="B11" s="9">
        <v>178</v>
      </c>
      <c r="C11" s="9">
        <v>213</v>
      </c>
      <c r="D11" s="9"/>
      <c r="E11" s="9">
        <v>209</v>
      </c>
      <c r="F11" s="9">
        <v>600</v>
      </c>
    </row>
    <row r="12" spans="1:6" x14ac:dyDescent="0.2">
      <c r="A12" s="11" t="s">
        <v>8323</v>
      </c>
      <c r="B12" s="9">
        <v>20</v>
      </c>
      <c r="C12" s="9">
        <v>120</v>
      </c>
      <c r="D12" s="9">
        <v>20</v>
      </c>
      <c r="E12" s="9">
        <v>540</v>
      </c>
      <c r="F12" s="9">
        <v>700</v>
      </c>
    </row>
    <row r="13" spans="1:6" x14ac:dyDescent="0.2">
      <c r="A13" s="11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8359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9B2F1-DC42-C643-B00E-5085DE95F241}">
  <dimension ref="A1:J4119"/>
  <sheetViews>
    <sheetView zoomScale="230" zoomScaleNormal="230" workbookViewId="0">
      <selection activeCell="A14" sqref="A14"/>
    </sheetView>
  </sheetViews>
  <sheetFormatPr baseColWidth="10" defaultRowHeight="15" x14ac:dyDescent="0.2"/>
  <cols>
    <col min="1" max="1" width="26.5" customWidth="1"/>
    <col min="2" max="2" width="14" customWidth="1"/>
    <col min="3" max="3" width="13" customWidth="1"/>
    <col min="4" max="4" width="12.33203125" customWidth="1"/>
    <col min="5" max="5" width="10.5" customWidth="1"/>
    <col min="6" max="6" width="14.6640625" customWidth="1"/>
    <col min="7" max="8" width="11.6640625" bestFit="1" customWidth="1"/>
    <col min="9" max="9" width="8.83203125"/>
    <col min="10" max="10" width="16.5" customWidth="1"/>
  </cols>
  <sheetData>
    <row r="1" spans="1:10" ht="32" x14ac:dyDescent="0.2">
      <c r="A1" s="3" t="s">
        <v>8378</v>
      </c>
      <c r="B1" s="3" t="s">
        <v>8379</v>
      </c>
      <c r="C1" s="3" t="s">
        <v>8380</v>
      </c>
      <c r="D1" s="3" t="s">
        <v>8381</v>
      </c>
      <c r="E1" s="3" t="s">
        <v>8382</v>
      </c>
      <c r="F1" s="3" t="s">
        <v>8383</v>
      </c>
      <c r="G1" s="3" t="s">
        <v>8384</v>
      </c>
      <c r="H1" s="3" t="s">
        <v>8385</v>
      </c>
      <c r="I1" s="1" t="s">
        <v>8216</v>
      </c>
      <c r="J1" s="1" t="s">
        <v>8218</v>
      </c>
    </row>
    <row r="2" spans="1:10" ht="16" x14ac:dyDescent="0.2">
      <c r="A2" s="3" t="s">
        <v>8408</v>
      </c>
      <c r="B2" s="3">
        <f>COUNTIFS(I2:I4119,"&lt;1000",J2:J4119,"successful")</f>
        <v>322</v>
      </c>
      <c r="C2" s="3">
        <f>COUNTIFS(I2:I4119,"&lt;1000",J2:J4119,"failed")</f>
        <v>113</v>
      </c>
      <c r="D2" s="3">
        <f>COUNTIFS(I2:I4119,"&lt;1000",J2:J4119,"canceled")</f>
        <v>18</v>
      </c>
      <c r="E2" s="3">
        <f>SUM(B2,C2,D2)</f>
        <v>453</v>
      </c>
      <c r="F2" s="17">
        <f>(B2/E2)</f>
        <v>0.71081677704194257</v>
      </c>
      <c r="G2" s="16">
        <f>C2/E2</f>
        <v>0.24944812362030905</v>
      </c>
      <c r="H2" s="16">
        <f>D2/E2</f>
        <v>3.9735099337748346E-2</v>
      </c>
      <c r="I2">
        <v>8500</v>
      </c>
      <c r="J2" t="s">
        <v>8219</v>
      </c>
    </row>
    <row r="3" spans="1:10" ht="16" x14ac:dyDescent="0.2">
      <c r="A3" s="3" t="s">
        <v>8386</v>
      </c>
      <c r="B3" s="3">
        <f>COUNTIFS(I2:I4119,"&gt;=1000",I2:I4119,"&lt;5000",J2:J4119,"successful")</f>
        <v>932</v>
      </c>
      <c r="C3" s="3">
        <f>COUNTIFS(I2:I4119,"&gt;=1000",I2:I4119,"&lt;5000",J2:J4119,"failed")</f>
        <v>420</v>
      </c>
      <c r="D3" s="3">
        <f>COUNTIFS(I2:I4118,"&gt;=1000",I2:I4118,"&lt;5000",J2:J4118,"canceled")</f>
        <v>60</v>
      </c>
      <c r="E3" s="3">
        <f t="shared" ref="E3:E13" si="0">SUM(B3,C3,D3)</f>
        <v>1412</v>
      </c>
      <c r="F3" s="17">
        <f t="shared" ref="F3:F13" si="1">(B3/E3)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  <c r="I3">
        <v>10275</v>
      </c>
      <c r="J3" t="s">
        <v>8219</v>
      </c>
    </row>
    <row r="4" spans="1:10" ht="16" x14ac:dyDescent="0.2">
      <c r="A4" s="3" t="s">
        <v>8387</v>
      </c>
      <c r="B4" s="3">
        <f>COUNTIFS(I2:I4119,"&gt;=5000",I2:I4119,"&lt;10000",J2:J4119,"successful")</f>
        <v>381</v>
      </c>
      <c r="C4" s="3">
        <f>COUNTIFS(I3:I4120,"&gt;=5000",I3:I4120,"&lt;10000",J3:J4120,"failed")</f>
        <v>283</v>
      </c>
      <c r="D4" s="3">
        <f>COUNTIFS(I3:I4119,"&gt;=5000",I3:I4119,"&lt;10000",J3:J4119,"canceled")</f>
        <v>52</v>
      </c>
      <c r="E4" s="3">
        <f t="shared" si="0"/>
        <v>716</v>
      </c>
      <c r="F4" s="17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  <c r="I4">
        <v>500</v>
      </c>
      <c r="J4" t="s">
        <v>8219</v>
      </c>
    </row>
    <row r="5" spans="1:10" ht="16" x14ac:dyDescent="0.2">
      <c r="A5" s="3" t="s">
        <v>8388</v>
      </c>
      <c r="B5" s="3">
        <f>COUNTIFS(I2:I4119,"&gt;=10000",I2:I4119,"&lt;15000",J2:J4119,"successful")</f>
        <v>168</v>
      </c>
      <c r="C5" s="3">
        <f>COUNTIFS(I4:I4121,"&gt;=10000",I4:I4121,"&lt;15000",J4:J4121,"failed")</f>
        <v>144</v>
      </c>
      <c r="D5" s="3">
        <f>COUNTIFS(I4:I4120,"&gt;=10000",I4:I4120,"&lt;15000",J4:J4120,"canceled")</f>
        <v>40</v>
      </c>
      <c r="E5" s="3">
        <f t="shared" si="0"/>
        <v>352</v>
      </c>
      <c r="F5" s="17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  <c r="I5">
        <v>10000</v>
      </c>
      <c r="J5" t="s">
        <v>8219</v>
      </c>
    </row>
    <row r="6" spans="1:10" ht="16" x14ac:dyDescent="0.2">
      <c r="A6" s="3" t="s">
        <v>8389</v>
      </c>
      <c r="B6" s="3">
        <f>COUNTIFS(I2:I4119,"&gt;=15000",I2:I4119,"&lt;20000",J2:J4119,"successful")</f>
        <v>94</v>
      </c>
      <c r="C6" s="3">
        <f>COUNTIFS(I5:I4122,"&gt;=15000",I5:I4122,"&lt;20000",J5:J4122,"failed")</f>
        <v>90</v>
      </c>
      <c r="D6" s="3">
        <f>COUNTIFS(I5:I4121,"&gt;=15000",I5:I4121,"&lt;20000",J5:J4121,"canceled")</f>
        <v>17</v>
      </c>
      <c r="E6" s="3">
        <f t="shared" si="0"/>
        <v>201</v>
      </c>
      <c r="F6" s="17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  <c r="I6">
        <v>44000</v>
      </c>
      <c r="J6" t="s">
        <v>8219</v>
      </c>
    </row>
    <row r="7" spans="1:10" ht="16" x14ac:dyDescent="0.2">
      <c r="A7" s="3" t="s">
        <v>8390</v>
      </c>
      <c r="B7" s="3">
        <f>COUNTIFS(I2:I4119,"&gt;=20000",I2:I4119,"&lt;25000",J2:J4119,"successful")</f>
        <v>62</v>
      </c>
      <c r="C7" s="3">
        <f>COUNTIFS(I6:I4123,"&gt;=20000",I6:I4123,"&lt;25000",J6:J4123,"failed")</f>
        <v>72</v>
      </c>
      <c r="D7" s="3">
        <f>COUNTIFS(I6:I4122,"&gt;=20000",I6:I4122,"&lt;25000",J6:J4122,"canceled")</f>
        <v>14</v>
      </c>
      <c r="E7" s="3">
        <f t="shared" si="0"/>
        <v>148</v>
      </c>
      <c r="F7" s="17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  <c r="I7">
        <v>3999</v>
      </c>
      <c r="J7" t="s">
        <v>8219</v>
      </c>
    </row>
    <row r="8" spans="1:10" ht="16" x14ac:dyDescent="0.2">
      <c r="A8" s="3" t="s">
        <v>8391</v>
      </c>
      <c r="B8" s="3">
        <f>COUNTIFS(I2:I4119,"&gt;=25000",I2:I4119,"&lt;30000",J2:J4119,"successful")</f>
        <v>55</v>
      </c>
      <c r="C8" s="3">
        <f>COUNTIFS(I7:I4124,"&gt;=25000",I7:I4124,"&lt;30000",J7:J4124,"failed")</f>
        <v>64</v>
      </c>
      <c r="D8" s="3">
        <f>COUNTIFS(I7:I4123,"&gt;=25000",I7:I4123,"&lt;30000",J7:J4123,"canceled")</f>
        <v>18</v>
      </c>
      <c r="E8" s="3">
        <f t="shared" si="0"/>
        <v>137</v>
      </c>
      <c r="F8" s="17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  <c r="I8">
        <v>8000</v>
      </c>
      <c r="J8" t="s">
        <v>8219</v>
      </c>
    </row>
    <row r="9" spans="1:10" ht="16" x14ac:dyDescent="0.2">
      <c r="A9" s="3" t="s">
        <v>8392</v>
      </c>
      <c r="B9" s="3">
        <f>COUNTIFS(I2:I4119,"&gt;=30000",I2:I4119,"&lt;35000",J2:J4119,"successful")</f>
        <v>32</v>
      </c>
      <c r="C9" s="3">
        <f>COUNTIFS(I8:I4125,"&gt;=30000",I8:I4125,"&lt;35000",J8:J4125,"failed")</f>
        <v>37</v>
      </c>
      <c r="D9" s="3">
        <f>COUNTIFS(I8:I4124,"&gt;=30000",I8:I4124,"&lt;35000",J8:J4124,"canceled")</f>
        <v>13</v>
      </c>
      <c r="E9" s="3">
        <f t="shared" si="0"/>
        <v>82</v>
      </c>
      <c r="F9" s="17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  <c r="I9">
        <v>9000</v>
      </c>
      <c r="J9" t="s">
        <v>8219</v>
      </c>
    </row>
    <row r="10" spans="1:10" ht="16" x14ac:dyDescent="0.2">
      <c r="A10" s="3" t="s">
        <v>8393</v>
      </c>
      <c r="B10" s="3">
        <f>COUNTIFS(I2:I4119,"&gt;=35000",I2:I4119,"&lt;40000",J2:J4119,"successful")</f>
        <v>26</v>
      </c>
      <c r="C10" s="3">
        <f>COUNTIFS(I9:I4126,"&gt;=35000",I9:I4126,"&lt;40000",J9:J4126,"failed")</f>
        <v>22</v>
      </c>
      <c r="D10" s="3">
        <f>COUNTIFS(I9:I4125,"&gt;=35000",I9:I4125,"&lt;40000",J9:J4125,"canceled")</f>
        <v>7</v>
      </c>
      <c r="E10" s="3">
        <f t="shared" si="0"/>
        <v>55</v>
      </c>
      <c r="F10" s="17">
        <f t="shared" si="1"/>
        <v>0.47272727272727272</v>
      </c>
      <c r="G10" s="16">
        <f t="shared" si="2"/>
        <v>0.4</v>
      </c>
      <c r="H10" s="16">
        <f t="shared" si="3"/>
        <v>0.12727272727272726</v>
      </c>
      <c r="I10">
        <v>3500</v>
      </c>
      <c r="J10" t="s">
        <v>8219</v>
      </c>
    </row>
    <row r="11" spans="1:10" ht="16" x14ac:dyDescent="0.2">
      <c r="A11" s="3" t="s">
        <v>8394</v>
      </c>
      <c r="B11" s="3">
        <f>COUNTIFS(I2:I4119,"&gt;=40000",I2:I4119,"&lt;45000",J2:J4119,"successful")</f>
        <v>21</v>
      </c>
      <c r="C11" s="3">
        <f>COUNTIFS(I10:I4127,"&gt;=40000",I10:I4127,"&lt;45000",J10:J4127,"failed")</f>
        <v>16</v>
      </c>
      <c r="D11" s="3">
        <f>COUNTIFS(I10:I4126,"&gt;=40000",I10:I4126,"&lt;45000",J10:J4126,"canceled")</f>
        <v>6</v>
      </c>
      <c r="E11" s="3">
        <f t="shared" si="0"/>
        <v>43</v>
      </c>
      <c r="F11" s="17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  <c r="I11">
        <v>500</v>
      </c>
      <c r="J11" t="s">
        <v>8219</v>
      </c>
    </row>
    <row r="12" spans="1:10" ht="16" x14ac:dyDescent="0.2">
      <c r="A12" s="3" t="s">
        <v>8396</v>
      </c>
      <c r="B12" s="3">
        <f>COUNTIFS(I2:I4119,"&gt;=45000",I2:I4119,"&lt;50000",J2:J4119,"successful")</f>
        <v>6</v>
      </c>
      <c r="C12" s="3">
        <f>COUNTIFS(I11:I4128,"&gt;=45000",I11:I4128,"&lt;50000",J11:J4128,"failed")</f>
        <v>11</v>
      </c>
      <c r="D12" s="3">
        <f>COUNTIFS(I11:I4127,"&gt;=45000",I11:I4127,"&lt;50000",J11:J4127,"canceled")</f>
        <v>4</v>
      </c>
      <c r="E12" s="3">
        <f t="shared" si="0"/>
        <v>21</v>
      </c>
      <c r="F12" s="17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  <c r="I12">
        <v>3000</v>
      </c>
      <c r="J12" t="s">
        <v>8219</v>
      </c>
    </row>
    <row r="13" spans="1:10" ht="16" x14ac:dyDescent="0.2">
      <c r="A13" s="3" t="s">
        <v>8395</v>
      </c>
      <c r="B13" s="3">
        <f>COUNTIFS(I2:I4119,"&gt;=50000",J2:J4119,"successful")</f>
        <v>86</v>
      </c>
      <c r="C13" s="3">
        <f>COUNTIFS(I2:I4119,"&gt;=50000",J2:J4119,"failed")</f>
        <v>258</v>
      </c>
      <c r="D13" s="3">
        <f>COUNTIFS(I2:I4119,"&gt;=50000",J2:J4119,"canceled")</f>
        <v>100</v>
      </c>
      <c r="E13" s="3">
        <f t="shared" si="0"/>
        <v>444</v>
      </c>
      <c r="F13" s="17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  <c r="I13">
        <v>5000</v>
      </c>
      <c r="J13" t="s">
        <v>8219</v>
      </c>
    </row>
    <row r="14" spans="1:10" x14ac:dyDescent="0.2">
      <c r="A14" s="3"/>
      <c r="B14" s="3"/>
      <c r="C14" s="3"/>
      <c r="D14" s="3"/>
      <c r="E14" s="3"/>
      <c r="F14" s="3"/>
      <c r="G14" s="3"/>
      <c r="H14" s="3"/>
      <c r="I14">
        <v>30000</v>
      </c>
      <c r="J14" t="s">
        <v>8219</v>
      </c>
    </row>
    <row r="15" spans="1:10" x14ac:dyDescent="0.2">
      <c r="F15" s="3"/>
      <c r="G15" s="3"/>
      <c r="H15" s="3"/>
      <c r="I15">
        <v>3500</v>
      </c>
      <c r="J15" t="s">
        <v>8219</v>
      </c>
    </row>
    <row r="16" spans="1:10" x14ac:dyDescent="0.2">
      <c r="F16" s="3"/>
      <c r="G16" s="3"/>
      <c r="H16" s="3"/>
      <c r="I16">
        <v>6000</v>
      </c>
      <c r="J16" t="s">
        <v>8219</v>
      </c>
    </row>
    <row r="17" spans="1:10" x14ac:dyDescent="0.2">
      <c r="I17">
        <v>2000</v>
      </c>
      <c r="J17" t="s">
        <v>8219</v>
      </c>
    </row>
    <row r="18" spans="1:10" x14ac:dyDescent="0.2">
      <c r="I18">
        <v>12000</v>
      </c>
      <c r="J18" t="s">
        <v>8219</v>
      </c>
    </row>
    <row r="19" spans="1:10" x14ac:dyDescent="0.2">
      <c r="I19">
        <v>1500</v>
      </c>
      <c r="J19" t="s">
        <v>8219</v>
      </c>
    </row>
    <row r="20" spans="1:10" x14ac:dyDescent="0.2">
      <c r="I20">
        <v>30000</v>
      </c>
      <c r="J20" t="s">
        <v>8219</v>
      </c>
    </row>
    <row r="21" spans="1:10" x14ac:dyDescent="0.2">
      <c r="I21">
        <v>850</v>
      </c>
      <c r="J21" t="s">
        <v>8219</v>
      </c>
    </row>
    <row r="22" spans="1:10" x14ac:dyDescent="0.2">
      <c r="I22">
        <v>2000</v>
      </c>
      <c r="J22" t="s">
        <v>8219</v>
      </c>
    </row>
    <row r="23" spans="1:10" x14ac:dyDescent="0.2">
      <c r="I23">
        <v>18500</v>
      </c>
      <c r="J23" t="s">
        <v>8219</v>
      </c>
    </row>
    <row r="24" spans="1:10" x14ac:dyDescent="0.2">
      <c r="I24">
        <v>350</v>
      </c>
      <c r="J24" t="s">
        <v>8219</v>
      </c>
    </row>
    <row r="25" spans="1:10" x14ac:dyDescent="0.2">
      <c r="I25">
        <v>2000</v>
      </c>
      <c r="J25" t="s">
        <v>8219</v>
      </c>
    </row>
    <row r="26" spans="1:10" x14ac:dyDescent="0.2">
      <c r="I26">
        <v>35000</v>
      </c>
      <c r="J26" t="s">
        <v>8219</v>
      </c>
    </row>
    <row r="31" spans="1:10" x14ac:dyDescent="0.2">
      <c r="I31">
        <v>600</v>
      </c>
      <c r="J31" t="s">
        <v>8219</v>
      </c>
    </row>
    <row r="32" spans="1:10" x14ac:dyDescent="0.2">
      <c r="A32" s="10" t="s">
        <v>8358</v>
      </c>
      <c r="B32" s="5" t="s">
        <v>8406</v>
      </c>
      <c r="C32" s="5" t="s">
        <v>8407</v>
      </c>
      <c r="D32" s="5" t="s">
        <v>8405</v>
      </c>
      <c r="I32">
        <v>1250</v>
      </c>
      <c r="J32" t="s">
        <v>8219</v>
      </c>
    </row>
    <row r="33" spans="1:10" x14ac:dyDescent="0.2">
      <c r="A33" s="11" t="s">
        <v>8408</v>
      </c>
      <c r="B33" s="5">
        <v>0.24944812362030905</v>
      </c>
      <c r="C33" s="5">
        <v>3.9735099337748346E-2</v>
      </c>
      <c r="D33" s="5">
        <v>0.71081677704194257</v>
      </c>
      <c r="I33">
        <v>20000</v>
      </c>
      <c r="J33" t="s">
        <v>8219</v>
      </c>
    </row>
    <row r="34" spans="1:10" x14ac:dyDescent="0.2">
      <c r="A34" s="11" t="s">
        <v>8386</v>
      </c>
      <c r="B34" s="5">
        <v>0.29745042492917845</v>
      </c>
      <c r="C34" s="5">
        <v>4.2492917847025496E-2</v>
      </c>
      <c r="D34" s="5">
        <v>0.66005665722379603</v>
      </c>
      <c r="I34">
        <v>12000</v>
      </c>
      <c r="J34" t="s">
        <v>8219</v>
      </c>
    </row>
    <row r="35" spans="1:10" x14ac:dyDescent="0.2">
      <c r="A35" s="11" t="s">
        <v>8388</v>
      </c>
      <c r="B35" s="5">
        <v>0.40909090909090912</v>
      </c>
      <c r="C35" s="5">
        <v>0.11363636363636363</v>
      </c>
      <c r="D35" s="5">
        <v>0.47727272727272729</v>
      </c>
      <c r="I35">
        <v>3000</v>
      </c>
      <c r="J35" t="s">
        <v>8219</v>
      </c>
    </row>
    <row r="36" spans="1:10" x14ac:dyDescent="0.2">
      <c r="A36" s="11" t="s">
        <v>8389</v>
      </c>
      <c r="B36" s="5">
        <v>0.44776119402985076</v>
      </c>
      <c r="C36" s="5">
        <v>8.45771144278607E-2</v>
      </c>
      <c r="D36" s="5">
        <v>0.46766169154228854</v>
      </c>
      <c r="I36">
        <v>4000</v>
      </c>
      <c r="J36" t="s">
        <v>8219</v>
      </c>
    </row>
    <row r="37" spans="1:10" x14ac:dyDescent="0.2">
      <c r="A37" s="11" t="s">
        <v>8390</v>
      </c>
      <c r="B37" s="5">
        <v>0.48648648648648651</v>
      </c>
      <c r="C37" s="5">
        <v>9.45945945945946E-2</v>
      </c>
      <c r="D37" s="5">
        <v>0.41891891891891891</v>
      </c>
      <c r="I37">
        <v>13</v>
      </c>
      <c r="J37" t="s">
        <v>8219</v>
      </c>
    </row>
    <row r="38" spans="1:10" x14ac:dyDescent="0.2">
      <c r="A38" s="11" t="s">
        <v>8391</v>
      </c>
      <c r="B38" s="5">
        <v>0.46715328467153283</v>
      </c>
      <c r="C38" s="5">
        <v>0.13138686131386862</v>
      </c>
      <c r="D38" s="5">
        <v>0.40145985401459855</v>
      </c>
      <c r="I38">
        <v>28450</v>
      </c>
      <c r="J38" t="s">
        <v>8219</v>
      </c>
    </row>
    <row r="39" spans="1:10" x14ac:dyDescent="0.2">
      <c r="A39" s="11" t="s">
        <v>8392</v>
      </c>
      <c r="B39" s="5">
        <v>0.45121951219512196</v>
      </c>
      <c r="C39" s="5">
        <v>0.15853658536585366</v>
      </c>
      <c r="D39" s="5">
        <v>0.3902439024390244</v>
      </c>
      <c r="I39">
        <v>5250</v>
      </c>
      <c r="J39" t="s">
        <v>8219</v>
      </c>
    </row>
    <row r="40" spans="1:10" x14ac:dyDescent="0.2">
      <c r="A40" s="11" t="s">
        <v>8393</v>
      </c>
      <c r="B40" s="5">
        <v>0.4</v>
      </c>
      <c r="C40" s="5">
        <v>0.12727272727272726</v>
      </c>
      <c r="D40" s="5">
        <v>0.47272727272727272</v>
      </c>
      <c r="I40">
        <v>2600</v>
      </c>
      <c r="J40" t="s">
        <v>8219</v>
      </c>
    </row>
    <row r="41" spans="1:10" x14ac:dyDescent="0.2">
      <c r="A41" s="11" t="s">
        <v>8394</v>
      </c>
      <c r="B41" s="5">
        <v>0.37209302325581395</v>
      </c>
      <c r="C41" s="5">
        <v>0.13953488372093023</v>
      </c>
      <c r="D41" s="5">
        <v>0.48837209302325579</v>
      </c>
      <c r="I41">
        <v>1000</v>
      </c>
      <c r="J41" t="s">
        <v>8219</v>
      </c>
    </row>
    <row r="42" spans="1:10" x14ac:dyDescent="0.2">
      <c r="A42" s="11" t="s">
        <v>8396</v>
      </c>
      <c r="B42" s="5">
        <v>0.52380952380952384</v>
      </c>
      <c r="C42" s="5">
        <v>0.19047619047619047</v>
      </c>
      <c r="D42" s="5">
        <v>0.2857142857142857</v>
      </c>
      <c r="I42">
        <v>6000</v>
      </c>
      <c r="J42" t="s">
        <v>8219</v>
      </c>
    </row>
    <row r="43" spans="1:10" x14ac:dyDescent="0.2">
      <c r="A43" s="11" t="s">
        <v>8387</v>
      </c>
      <c r="B43" s="5">
        <v>0.39525139664804471</v>
      </c>
      <c r="C43" s="5">
        <v>7.2625698324022353E-2</v>
      </c>
      <c r="D43" s="5">
        <v>0.53212290502793291</v>
      </c>
      <c r="I43">
        <v>22000</v>
      </c>
      <c r="J43" t="s">
        <v>8219</v>
      </c>
    </row>
    <row r="44" spans="1:10" x14ac:dyDescent="0.2">
      <c r="A44" s="11" t="s">
        <v>8395</v>
      </c>
      <c r="B44" s="5">
        <v>0.58108108108108103</v>
      </c>
      <c r="C44" s="5">
        <v>0.22522522522522523</v>
      </c>
      <c r="D44" s="5">
        <v>0.19369369369369369</v>
      </c>
      <c r="I44">
        <v>2500</v>
      </c>
      <c r="J44" t="s">
        <v>8219</v>
      </c>
    </row>
    <row r="45" spans="1:10" x14ac:dyDescent="0.2">
      <c r="A45" s="11" t="s">
        <v>8359</v>
      </c>
      <c r="B45" s="5">
        <v>5.0808449598178518</v>
      </c>
      <c r="C45" s="5">
        <v>1.4200942615424106</v>
      </c>
      <c r="D45" s="5">
        <v>5.4990607786397359</v>
      </c>
      <c r="I45">
        <v>25000</v>
      </c>
      <c r="J45" t="s">
        <v>8219</v>
      </c>
    </row>
    <row r="46" spans="1:10" x14ac:dyDescent="0.2">
      <c r="I46">
        <v>2000</v>
      </c>
      <c r="J46" t="s">
        <v>8219</v>
      </c>
    </row>
    <row r="47" spans="1:10" x14ac:dyDescent="0.2">
      <c r="I47">
        <v>2000</v>
      </c>
      <c r="J47" t="s">
        <v>8219</v>
      </c>
    </row>
    <row r="48" spans="1:10" x14ac:dyDescent="0.2">
      <c r="I48">
        <v>14000</v>
      </c>
      <c r="J48" t="s">
        <v>8219</v>
      </c>
    </row>
    <row r="49" spans="9:10" x14ac:dyDescent="0.2">
      <c r="I49">
        <v>10000</v>
      </c>
      <c r="J49" t="s">
        <v>8219</v>
      </c>
    </row>
    <row r="50" spans="9:10" x14ac:dyDescent="0.2">
      <c r="I50">
        <v>2000</v>
      </c>
      <c r="J50" t="s">
        <v>8219</v>
      </c>
    </row>
    <row r="51" spans="9:10" x14ac:dyDescent="0.2">
      <c r="I51">
        <v>5000</v>
      </c>
      <c r="J51" t="s">
        <v>8219</v>
      </c>
    </row>
    <row r="52" spans="9:10" x14ac:dyDescent="0.2">
      <c r="I52">
        <v>8400</v>
      </c>
      <c r="J52" t="s">
        <v>8219</v>
      </c>
    </row>
    <row r="53" spans="9:10" x14ac:dyDescent="0.2">
      <c r="I53">
        <v>5000</v>
      </c>
      <c r="J53" t="s">
        <v>8219</v>
      </c>
    </row>
    <row r="54" spans="9:10" x14ac:dyDescent="0.2">
      <c r="I54">
        <v>2000</v>
      </c>
      <c r="J54" t="s">
        <v>8219</v>
      </c>
    </row>
    <row r="55" spans="9:10" x14ac:dyDescent="0.2">
      <c r="I55">
        <v>12000</v>
      </c>
      <c r="J55" t="s">
        <v>8219</v>
      </c>
    </row>
    <row r="56" spans="9:10" x14ac:dyDescent="0.2">
      <c r="I56">
        <v>600</v>
      </c>
      <c r="J56" t="s">
        <v>8219</v>
      </c>
    </row>
    <row r="57" spans="9:10" x14ac:dyDescent="0.2">
      <c r="I57">
        <v>11000</v>
      </c>
      <c r="J57" t="s">
        <v>8219</v>
      </c>
    </row>
    <row r="58" spans="9:10" x14ac:dyDescent="0.2">
      <c r="I58">
        <v>10000</v>
      </c>
      <c r="J58" t="s">
        <v>8219</v>
      </c>
    </row>
    <row r="59" spans="9:10" x14ac:dyDescent="0.2">
      <c r="I59">
        <v>3000</v>
      </c>
      <c r="J59" t="s">
        <v>8219</v>
      </c>
    </row>
    <row r="60" spans="9:10" x14ac:dyDescent="0.2">
      <c r="I60">
        <v>10000</v>
      </c>
      <c r="J60" t="s">
        <v>8219</v>
      </c>
    </row>
    <row r="61" spans="9:10" x14ac:dyDescent="0.2">
      <c r="I61">
        <v>8600</v>
      </c>
      <c r="J61" t="s">
        <v>8219</v>
      </c>
    </row>
    <row r="62" spans="9:10" x14ac:dyDescent="0.2">
      <c r="I62">
        <v>8000</v>
      </c>
      <c r="J62" t="s">
        <v>8219</v>
      </c>
    </row>
    <row r="63" spans="9:10" x14ac:dyDescent="0.2">
      <c r="I63">
        <v>15000</v>
      </c>
      <c r="J63" t="s">
        <v>8219</v>
      </c>
    </row>
    <row r="64" spans="9:10" x14ac:dyDescent="0.2">
      <c r="I64">
        <v>10000</v>
      </c>
      <c r="J64" t="s">
        <v>8219</v>
      </c>
    </row>
    <row r="65" spans="9:10" x14ac:dyDescent="0.2">
      <c r="I65">
        <v>20000</v>
      </c>
      <c r="J65" t="s">
        <v>8219</v>
      </c>
    </row>
    <row r="66" spans="9:10" x14ac:dyDescent="0.2">
      <c r="I66">
        <v>4500</v>
      </c>
      <c r="J66" t="s">
        <v>8219</v>
      </c>
    </row>
    <row r="67" spans="9:10" x14ac:dyDescent="0.2">
      <c r="I67">
        <v>5000</v>
      </c>
      <c r="J67" t="s">
        <v>8219</v>
      </c>
    </row>
    <row r="68" spans="9:10" x14ac:dyDescent="0.2">
      <c r="I68">
        <v>3000</v>
      </c>
      <c r="J68" t="s">
        <v>8219</v>
      </c>
    </row>
    <row r="69" spans="9:10" x14ac:dyDescent="0.2">
      <c r="I69">
        <v>2000</v>
      </c>
      <c r="J69" t="s">
        <v>8219</v>
      </c>
    </row>
    <row r="70" spans="9:10" x14ac:dyDescent="0.2">
      <c r="I70">
        <v>1200</v>
      </c>
      <c r="J70" t="s">
        <v>8219</v>
      </c>
    </row>
    <row r="71" spans="9:10" x14ac:dyDescent="0.2">
      <c r="I71">
        <v>7000</v>
      </c>
      <c r="J71" t="s">
        <v>8219</v>
      </c>
    </row>
    <row r="72" spans="9:10" x14ac:dyDescent="0.2">
      <c r="I72">
        <v>2000</v>
      </c>
      <c r="J72" t="s">
        <v>8219</v>
      </c>
    </row>
    <row r="73" spans="9:10" x14ac:dyDescent="0.2">
      <c r="I73">
        <v>2000</v>
      </c>
      <c r="J73" t="s">
        <v>8219</v>
      </c>
    </row>
    <row r="74" spans="9:10" x14ac:dyDescent="0.2">
      <c r="I74">
        <v>600</v>
      </c>
      <c r="J74" t="s">
        <v>8219</v>
      </c>
    </row>
    <row r="75" spans="9:10" x14ac:dyDescent="0.2">
      <c r="I75">
        <v>10000</v>
      </c>
      <c r="J75" t="s">
        <v>8219</v>
      </c>
    </row>
    <row r="76" spans="9:10" x14ac:dyDescent="0.2">
      <c r="I76">
        <v>500</v>
      </c>
      <c r="J76" t="s">
        <v>8219</v>
      </c>
    </row>
    <row r="77" spans="9:10" x14ac:dyDescent="0.2">
      <c r="I77">
        <v>1800</v>
      </c>
      <c r="J77" t="s">
        <v>8219</v>
      </c>
    </row>
    <row r="78" spans="9:10" x14ac:dyDescent="0.2">
      <c r="I78">
        <v>2200</v>
      </c>
      <c r="J78" t="s">
        <v>8219</v>
      </c>
    </row>
    <row r="79" spans="9:10" x14ac:dyDescent="0.2">
      <c r="I79">
        <v>900</v>
      </c>
      <c r="J79" t="s">
        <v>8219</v>
      </c>
    </row>
    <row r="80" spans="9:10" x14ac:dyDescent="0.2">
      <c r="I80">
        <v>500</v>
      </c>
      <c r="J80" t="s">
        <v>8219</v>
      </c>
    </row>
    <row r="81" spans="9:10" x14ac:dyDescent="0.2">
      <c r="I81">
        <v>3500</v>
      </c>
      <c r="J81" t="s">
        <v>8219</v>
      </c>
    </row>
    <row r="82" spans="9:10" x14ac:dyDescent="0.2">
      <c r="I82">
        <v>300</v>
      </c>
      <c r="J82" t="s">
        <v>8219</v>
      </c>
    </row>
    <row r="83" spans="9:10" x14ac:dyDescent="0.2">
      <c r="I83">
        <v>400</v>
      </c>
      <c r="J83" t="s">
        <v>8219</v>
      </c>
    </row>
    <row r="84" spans="9:10" x14ac:dyDescent="0.2">
      <c r="I84">
        <v>50</v>
      </c>
      <c r="J84" t="s">
        <v>8219</v>
      </c>
    </row>
    <row r="85" spans="9:10" x14ac:dyDescent="0.2">
      <c r="I85">
        <v>1300</v>
      </c>
      <c r="J85" t="s">
        <v>8219</v>
      </c>
    </row>
    <row r="86" spans="9:10" x14ac:dyDescent="0.2">
      <c r="I86">
        <v>12000</v>
      </c>
      <c r="J86" t="s">
        <v>8219</v>
      </c>
    </row>
    <row r="87" spans="9:10" x14ac:dyDescent="0.2">
      <c r="I87">
        <v>750</v>
      </c>
      <c r="J87" t="s">
        <v>8219</v>
      </c>
    </row>
    <row r="88" spans="9:10" x14ac:dyDescent="0.2">
      <c r="I88">
        <v>4000</v>
      </c>
      <c r="J88" t="s">
        <v>8219</v>
      </c>
    </row>
    <row r="89" spans="9:10" x14ac:dyDescent="0.2">
      <c r="I89">
        <v>200</v>
      </c>
      <c r="J89" t="s">
        <v>8219</v>
      </c>
    </row>
    <row r="90" spans="9:10" x14ac:dyDescent="0.2">
      <c r="I90">
        <v>500</v>
      </c>
      <c r="J90" t="s">
        <v>8219</v>
      </c>
    </row>
    <row r="91" spans="9:10" x14ac:dyDescent="0.2">
      <c r="I91">
        <v>1200</v>
      </c>
      <c r="J91" t="s">
        <v>8219</v>
      </c>
    </row>
    <row r="92" spans="9:10" x14ac:dyDescent="0.2">
      <c r="I92">
        <v>6000</v>
      </c>
      <c r="J92" t="s">
        <v>8219</v>
      </c>
    </row>
    <row r="93" spans="9:10" x14ac:dyDescent="0.2">
      <c r="I93">
        <v>2500</v>
      </c>
      <c r="J93" t="s">
        <v>8219</v>
      </c>
    </row>
    <row r="94" spans="9:10" x14ac:dyDescent="0.2">
      <c r="I94">
        <v>3500</v>
      </c>
      <c r="J94" t="s">
        <v>8219</v>
      </c>
    </row>
    <row r="95" spans="9:10" x14ac:dyDescent="0.2">
      <c r="I95">
        <v>6000</v>
      </c>
      <c r="J95" t="s">
        <v>8219</v>
      </c>
    </row>
    <row r="96" spans="9:10" x14ac:dyDescent="0.2">
      <c r="I96">
        <v>500</v>
      </c>
      <c r="J96" t="s">
        <v>8219</v>
      </c>
    </row>
    <row r="97" spans="9:10" x14ac:dyDescent="0.2">
      <c r="I97">
        <v>3000</v>
      </c>
      <c r="J97" t="s">
        <v>8219</v>
      </c>
    </row>
    <row r="98" spans="9:10" x14ac:dyDescent="0.2">
      <c r="I98">
        <v>5000</v>
      </c>
      <c r="J98" t="s">
        <v>8219</v>
      </c>
    </row>
    <row r="99" spans="9:10" x14ac:dyDescent="0.2">
      <c r="I99">
        <v>1000</v>
      </c>
      <c r="J99" t="s">
        <v>8219</v>
      </c>
    </row>
    <row r="100" spans="9:10" x14ac:dyDescent="0.2">
      <c r="I100">
        <v>250</v>
      </c>
      <c r="J100" t="s">
        <v>8219</v>
      </c>
    </row>
    <row r="101" spans="9:10" x14ac:dyDescent="0.2">
      <c r="I101">
        <v>350</v>
      </c>
      <c r="J101" t="s">
        <v>8219</v>
      </c>
    </row>
    <row r="102" spans="9:10" x14ac:dyDescent="0.2">
      <c r="I102">
        <v>1500</v>
      </c>
      <c r="J102" t="s">
        <v>8219</v>
      </c>
    </row>
    <row r="103" spans="9:10" x14ac:dyDescent="0.2">
      <c r="I103">
        <v>400</v>
      </c>
      <c r="J103" t="s">
        <v>8219</v>
      </c>
    </row>
    <row r="104" spans="9:10" x14ac:dyDescent="0.2">
      <c r="I104">
        <v>3200</v>
      </c>
      <c r="J104" t="s">
        <v>8219</v>
      </c>
    </row>
    <row r="105" spans="9:10" x14ac:dyDescent="0.2">
      <c r="I105">
        <v>1500</v>
      </c>
      <c r="J105" t="s">
        <v>8219</v>
      </c>
    </row>
    <row r="106" spans="9:10" x14ac:dyDescent="0.2">
      <c r="I106">
        <v>5000</v>
      </c>
      <c r="J106" t="s">
        <v>8219</v>
      </c>
    </row>
    <row r="107" spans="9:10" x14ac:dyDescent="0.2">
      <c r="I107">
        <v>3500</v>
      </c>
      <c r="J107" t="s">
        <v>8219</v>
      </c>
    </row>
    <row r="108" spans="9:10" x14ac:dyDescent="0.2">
      <c r="I108">
        <v>6000</v>
      </c>
      <c r="J108" t="s">
        <v>8219</v>
      </c>
    </row>
    <row r="109" spans="9:10" x14ac:dyDescent="0.2">
      <c r="I109">
        <v>1300</v>
      </c>
      <c r="J109" t="s">
        <v>8219</v>
      </c>
    </row>
    <row r="110" spans="9:10" x14ac:dyDescent="0.2">
      <c r="I110">
        <v>500</v>
      </c>
      <c r="J110" t="s">
        <v>8219</v>
      </c>
    </row>
    <row r="111" spans="9:10" x14ac:dyDescent="0.2">
      <c r="I111">
        <v>2200</v>
      </c>
      <c r="J111" t="s">
        <v>8219</v>
      </c>
    </row>
    <row r="112" spans="9:10" x14ac:dyDescent="0.2">
      <c r="I112">
        <v>5000</v>
      </c>
      <c r="J112" t="s">
        <v>8219</v>
      </c>
    </row>
    <row r="113" spans="9:10" x14ac:dyDescent="0.2">
      <c r="I113">
        <v>7500</v>
      </c>
      <c r="J113" t="s">
        <v>8219</v>
      </c>
    </row>
    <row r="114" spans="9:10" x14ac:dyDescent="0.2">
      <c r="I114">
        <v>1500</v>
      </c>
      <c r="J114" t="s">
        <v>8219</v>
      </c>
    </row>
    <row r="115" spans="9:10" x14ac:dyDescent="0.2">
      <c r="I115">
        <v>1000</v>
      </c>
      <c r="J115" t="s">
        <v>8219</v>
      </c>
    </row>
    <row r="116" spans="9:10" x14ac:dyDescent="0.2">
      <c r="I116">
        <v>1300</v>
      </c>
      <c r="J116" t="s">
        <v>8219</v>
      </c>
    </row>
    <row r="117" spans="9:10" x14ac:dyDescent="0.2">
      <c r="I117">
        <v>3500</v>
      </c>
      <c r="J117" t="s">
        <v>8219</v>
      </c>
    </row>
    <row r="118" spans="9:10" x14ac:dyDescent="0.2">
      <c r="I118">
        <v>5000</v>
      </c>
      <c r="J118" t="s">
        <v>8219</v>
      </c>
    </row>
    <row r="119" spans="9:10" x14ac:dyDescent="0.2">
      <c r="I119">
        <v>5000</v>
      </c>
      <c r="J119" t="s">
        <v>8219</v>
      </c>
    </row>
    <row r="120" spans="9:10" x14ac:dyDescent="0.2">
      <c r="I120">
        <v>3000</v>
      </c>
      <c r="J120" t="s">
        <v>8219</v>
      </c>
    </row>
    <row r="121" spans="9:10" x14ac:dyDescent="0.2">
      <c r="I121">
        <v>450</v>
      </c>
      <c r="J121" t="s">
        <v>8219</v>
      </c>
    </row>
    <row r="122" spans="9:10" x14ac:dyDescent="0.2">
      <c r="I122">
        <v>3500</v>
      </c>
      <c r="J122" t="s">
        <v>8219</v>
      </c>
    </row>
    <row r="123" spans="9:10" x14ac:dyDescent="0.2">
      <c r="I123">
        <v>4500</v>
      </c>
      <c r="J123" t="s">
        <v>8219</v>
      </c>
    </row>
    <row r="124" spans="9:10" x14ac:dyDescent="0.2">
      <c r="I124">
        <v>5000</v>
      </c>
      <c r="J124" t="s">
        <v>8219</v>
      </c>
    </row>
    <row r="125" spans="9:10" x14ac:dyDescent="0.2">
      <c r="I125">
        <v>3250</v>
      </c>
      <c r="J125" t="s">
        <v>8219</v>
      </c>
    </row>
    <row r="126" spans="9:10" x14ac:dyDescent="0.2">
      <c r="I126">
        <v>70000</v>
      </c>
      <c r="J126" t="s">
        <v>8220</v>
      </c>
    </row>
    <row r="127" spans="9:10" x14ac:dyDescent="0.2">
      <c r="I127">
        <v>3000</v>
      </c>
      <c r="J127" t="s">
        <v>8220</v>
      </c>
    </row>
    <row r="128" spans="9:10" x14ac:dyDescent="0.2">
      <c r="I128">
        <v>100000000</v>
      </c>
      <c r="J128" t="s">
        <v>8220</v>
      </c>
    </row>
    <row r="129" spans="9:10" x14ac:dyDescent="0.2">
      <c r="I129">
        <v>55000</v>
      </c>
      <c r="J129" t="s">
        <v>8220</v>
      </c>
    </row>
    <row r="130" spans="9:10" x14ac:dyDescent="0.2">
      <c r="I130">
        <v>4000</v>
      </c>
      <c r="J130" t="s">
        <v>8220</v>
      </c>
    </row>
    <row r="131" spans="9:10" x14ac:dyDescent="0.2">
      <c r="I131">
        <v>500</v>
      </c>
      <c r="J131" t="s">
        <v>8220</v>
      </c>
    </row>
    <row r="132" spans="9:10" x14ac:dyDescent="0.2">
      <c r="I132">
        <v>25000</v>
      </c>
      <c r="J132" t="s">
        <v>8220</v>
      </c>
    </row>
    <row r="133" spans="9:10" x14ac:dyDescent="0.2">
      <c r="I133">
        <v>8000</v>
      </c>
      <c r="J133" t="s">
        <v>8220</v>
      </c>
    </row>
    <row r="134" spans="9:10" x14ac:dyDescent="0.2">
      <c r="I134">
        <v>100000</v>
      </c>
      <c r="J134" t="s">
        <v>8220</v>
      </c>
    </row>
    <row r="135" spans="9:10" x14ac:dyDescent="0.2">
      <c r="I135">
        <v>20000</v>
      </c>
      <c r="J135" t="s">
        <v>8220</v>
      </c>
    </row>
    <row r="136" spans="9:10" x14ac:dyDescent="0.2">
      <c r="I136">
        <v>600</v>
      </c>
      <c r="J136" t="s">
        <v>8220</v>
      </c>
    </row>
    <row r="137" spans="9:10" x14ac:dyDescent="0.2">
      <c r="I137">
        <v>1200</v>
      </c>
      <c r="J137" t="s">
        <v>8220</v>
      </c>
    </row>
    <row r="138" spans="9:10" x14ac:dyDescent="0.2">
      <c r="I138">
        <v>80000</v>
      </c>
      <c r="J138" t="s">
        <v>8220</v>
      </c>
    </row>
    <row r="139" spans="9:10" x14ac:dyDescent="0.2">
      <c r="I139">
        <v>71764</v>
      </c>
      <c r="J139" t="s">
        <v>8220</v>
      </c>
    </row>
    <row r="140" spans="9:10" x14ac:dyDescent="0.2">
      <c r="I140">
        <v>5000</v>
      </c>
      <c r="J140" t="s">
        <v>8220</v>
      </c>
    </row>
    <row r="141" spans="9:10" x14ac:dyDescent="0.2">
      <c r="I141">
        <v>3000</v>
      </c>
      <c r="J141" t="s">
        <v>8220</v>
      </c>
    </row>
    <row r="142" spans="9:10" x14ac:dyDescent="0.2">
      <c r="I142">
        <v>3000</v>
      </c>
      <c r="J142" t="s">
        <v>8220</v>
      </c>
    </row>
    <row r="143" spans="9:10" x14ac:dyDescent="0.2">
      <c r="I143">
        <v>55000</v>
      </c>
      <c r="J143" t="s">
        <v>8220</v>
      </c>
    </row>
    <row r="144" spans="9:10" x14ac:dyDescent="0.2">
      <c r="I144">
        <v>150000</v>
      </c>
      <c r="J144" t="s">
        <v>8220</v>
      </c>
    </row>
    <row r="145" spans="9:10" x14ac:dyDescent="0.2">
      <c r="I145">
        <v>500</v>
      </c>
      <c r="J145" t="s">
        <v>8220</v>
      </c>
    </row>
    <row r="146" spans="9:10" x14ac:dyDescent="0.2">
      <c r="I146">
        <v>200000</v>
      </c>
      <c r="J146" t="s">
        <v>8220</v>
      </c>
    </row>
    <row r="147" spans="9:10" x14ac:dyDescent="0.2">
      <c r="I147">
        <v>12000</v>
      </c>
      <c r="J147" t="s">
        <v>8220</v>
      </c>
    </row>
    <row r="148" spans="9:10" x14ac:dyDescent="0.2">
      <c r="I148">
        <v>3000</v>
      </c>
      <c r="J148" t="s">
        <v>8220</v>
      </c>
    </row>
    <row r="149" spans="9:10" x14ac:dyDescent="0.2">
      <c r="I149">
        <v>5500</v>
      </c>
      <c r="J149" t="s">
        <v>8220</v>
      </c>
    </row>
    <row r="150" spans="9:10" x14ac:dyDescent="0.2">
      <c r="I150">
        <v>7500</v>
      </c>
      <c r="J150" t="s">
        <v>8220</v>
      </c>
    </row>
    <row r="151" spans="9:10" x14ac:dyDescent="0.2">
      <c r="I151">
        <v>4500</v>
      </c>
      <c r="J151" t="s">
        <v>8220</v>
      </c>
    </row>
    <row r="152" spans="9:10" x14ac:dyDescent="0.2">
      <c r="I152">
        <v>20000</v>
      </c>
      <c r="J152" t="s">
        <v>8220</v>
      </c>
    </row>
    <row r="153" spans="9:10" x14ac:dyDescent="0.2">
      <c r="I153">
        <v>7000</v>
      </c>
      <c r="J153" t="s">
        <v>8220</v>
      </c>
    </row>
    <row r="154" spans="9:10" x14ac:dyDescent="0.2">
      <c r="I154">
        <v>50000</v>
      </c>
      <c r="J154" t="s">
        <v>8220</v>
      </c>
    </row>
    <row r="155" spans="9:10" x14ac:dyDescent="0.2">
      <c r="I155">
        <v>10000</v>
      </c>
      <c r="J155" t="s">
        <v>8220</v>
      </c>
    </row>
    <row r="156" spans="9:10" x14ac:dyDescent="0.2">
      <c r="I156">
        <v>130000</v>
      </c>
      <c r="J156" t="s">
        <v>8220</v>
      </c>
    </row>
    <row r="157" spans="9:10" x14ac:dyDescent="0.2">
      <c r="I157">
        <v>250000</v>
      </c>
      <c r="J157" t="s">
        <v>8220</v>
      </c>
    </row>
    <row r="158" spans="9:10" x14ac:dyDescent="0.2">
      <c r="I158">
        <v>380000</v>
      </c>
      <c r="J158" t="s">
        <v>8220</v>
      </c>
    </row>
    <row r="159" spans="9:10" x14ac:dyDescent="0.2">
      <c r="I159">
        <v>50000</v>
      </c>
      <c r="J159" t="s">
        <v>8220</v>
      </c>
    </row>
    <row r="160" spans="9:10" x14ac:dyDescent="0.2">
      <c r="I160">
        <v>1500</v>
      </c>
      <c r="J160" t="s">
        <v>8220</v>
      </c>
    </row>
    <row r="161" spans="9:10" x14ac:dyDescent="0.2">
      <c r="I161">
        <v>1350000</v>
      </c>
      <c r="J161" t="s">
        <v>8220</v>
      </c>
    </row>
    <row r="162" spans="9:10" x14ac:dyDescent="0.2">
      <c r="I162">
        <v>35000</v>
      </c>
      <c r="J162" t="s">
        <v>8220</v>
      </c>
    </row>
    <row r="163" spans="9:10" x14ac:dyDescent="0.2">
      <c r="I163">
        <v>2995</v>
      </c>
      <c r="J163" t="s">
        <v>8220</v>
      </c>
    </row>
    <row r="164" spans="9:10" x14ac:dyDescent="0.2">
      <c r="I164">
        <v>5000</v>
      </c>
      <c r="J164" t="s">
        <v>8220</v>
      </c>
    </row>
    <row r="165" spans="9:10" x14ac:dyDescent="0.2">
      <c r="I165">
        <v>500000</v>
      </c>
      <c r="J165" t="s">
        <v>8220</v>
      </c>
    </row>
    <row r="166" spans="9:10" x14ac:dyDescent="0.2">
      <c r="I166">
        <v>5000</v>
      </c>
      <c r="J166" t="s">
        <v>8221</v>
      </c>
    </row>
    <row r="167" spans="9:10" x14ac:dyDescent="0.2">
      <c r="I167">
        <v>50000</v>
      </c>
      <c r="J167" t="s">
        <v>8221</v>
      </c>
    </row>
    <row r="168" spans="9:10" x14ac:dyDescent="0.2">
      <c r="I168">
        <v>2800</v>
      </c>
      <c r="J168" t="s">
        <v>8221</v>
      </c>
    </row>
    <row r="169" spans="9:10" x14ac:dyDescent="0.2">
      <c r="I169">
        <v>2000000</v>
      </c>
      <c r="J169" t="s">
        <v>8221</v>
      </c>
    </row>
    <row r="170" spans="9:10" x14ac:dyDescent="0.2">
      <c r="I170">
        <v>120000</v>
      </c>
      <c r="J170" t="s">
        <v>8221</v>
      </c>
    </row>
    <row r="171" spans="9:10" x14ac:dyDescent="0.2">
      <c r="I171">
        <v>17000</v>
      </c>
      <c r="J171" t="s">
        <v>8221</v>
      </c>
    </row>
    <row r="172" spans="9:10" x14ac:dyDescent="0.2">
      <c r="I172">
        <v>5000</v>
      </c>
      <c r="J172" t="s">
        <v>8221</v>
      </c>
    </row>
    <row r="173" spans="9:10" x14ac:dyDescent="0.2">
      <c r="I173">
        <v>110000</v>
      </c>
      <c r="J173" t="s">
        <v>8221</v>
      </c>
    </row>
    <row r="174" spans="9:10" x14ac:dyDescent="0.2">
      <c r="I174">
        <v>8000</v>
      </c>
      <c r="J174" t="s">
        <v>8221</v>
      </c>
    </row>
    <row r="175" spans="9:10" x14ac:dyDescent="0.2">
      <c r="I175">
        <v>2500</v>
      </c>
      <c r="J175" t="s">
        <v>8221</v>
      </c>
    </row>
    <row r="176" spans="9:10" x14ac:dyDescent="0.2">
      <c r="I176">
        <v>10000</v>
      </c>
      <c r="J176" t="s">
        <v>8221</v>
      </c>
    </row>
    <row r="177" spans="9:10" x14ac:dyDescent="0.2">
      <c r="I177">
        <v>50000</v>
      </c>
      <c r="J177" t="s">
        <v>8221</v>
      </c>
    </row>
    <row r="178" spans="9:10" x14ac:dyDescent="0.2">
      <c r="I178">
        <v>95000</v>
      </c>
      <c r="J178" t="s">
        <v>8221</v>
      </c>
    </row>
    <row r="179" spans="9:10" x14ac:dyDescent="0.2">
      <c r="I179">
        <v>1110</v>
      </c>
      <c r="J179" t="s">
        <v>8221</v>
      </c>
    </row>
    <row r="180" spans="9:10" x14ac:dyDescent="0.2">
      <c r="I180">
        <v>6000</v>
      </c>
      <c r="J180" t="s">
        <v>8221</v>
      </c>
    </row>
    <row r="181" spans="9:10" x14ac:dyDescent="0.2">
      <c r="I181">
        <v>20000</v>
      </c>
      <c r="J181" t="s">
        <v>8221</v>
      </c>
    </row>
    <row r="182" spans="9:10" x14ac:dyDescent="0.2">
      <c r="I182">
        <v>1500</v>
      </c>
      <c r="J182" t="s">
        <v>8221</v>
      </c>
    </row>
    <row r="183" spans="9:10" x14ac:dyDescent="0.2">
      <c r="I183">
        <v>450</v>
      </c>
      <c r="J183" t="s">
        <v>8221</v>
      </c>
    </row>
    <row r="184" spans="9:10" x14ac:dyDescent="0.2">
      <c r="I184">
        <v>500000</v>
      </c>
      <c r="J184" t="s">
        <v>8221</v>
      </c>
    </row>
    <row r="185" spans="9:10" x14ac:dyDescent="0.2">
      <c r="I185">
        <v>1000</v>
      </c>
      <c r="J185" t="s">
        <v>8221</v>
      </c>
    </row>
    <row r="186" spans="9:10" x14ac:dyDescent="0.2">
      <c r="I186">
        <v>1200</v>
      </c>
      <c r="J186" t="s">
        <v>8221</v>
      </c>
    </row>
    <row r="187" spans="9:10" x14ac:dyDescent="0.2">
      <c r="I187">
        <v>3423</v>
      </c>
      <c r="J187" t="s">
        <v>8221</v>
      </c>
    </row>
    <row r="188" spans="9:10" x14ac:dyDescent="0.2">
      <c r="I188">
        <v>1000</v>
      </c>
      <c r="J188" t="s">
        <v>8221</v>
      </c>
    </row>
    <row r="189" spans="9:10" x14ac:dyDescent="0.2">
      <c r="I189">
        <v>12500</v>
      </c>
      <c r="J189" t="s">
        <v>8221</v>
      </c>
    </row>
    <row r="190" spans="9:10" x14ac:dyDescent="0.2">
      <c r="I190">
        <v>1500</v>
      </c>
      <c r="J190" t="s">
        <v>8221</v>
      </c>
    </row>
    <row r="191" spans="9:10" x14ac:dyDescent="0.2">
      <c r="I191">
        <v>40000</v>
      </c>
      <c r="J191" t="s">
        <v>8221</v>
      </c>
    </row>
    <row r="192" spans="9:10" x14ac:dyDescent="0.2">
      <c r="I192">
        <v>5000</v>
      </c>
      <c r="J192" t="s">
        <v>8221</v>
      </c>
    </row>
    <row r="193" spans="9:10" x14ac:dyDescent="0.2">
      <c r="I193">
        <v>5000</v>
      </c>
      <c r="J193" t="s">
        <v>8221</v>
      </c>
    </row>
    <row r="194" spans="9:10" x14ac:dyDescent="0.2">
      <c r="I194">
        <v>1500</v>
      </c>
      <c r="J194" t="s">
        <v>8221</v>
      </c>
    </row>
    <row r="195" spans="9:10" x14ac:dyDescent="0.2">
      <c r="I195">
        <v>500000</v>
      </c>
      <c r="J195" t="s">
        <v>8221</v>
      </c>
    </row>
    <row r="196" spans="9:10" x14ac:dyDescent="0.2">
      <c r="I196">
        <v>12000</v>
      </c>
      <c r="J196" t="s">
        <v>8221</v>
      </c>
    </row>
    <row r="197" spans="9:10" x14ac:dyDescent="0.2">
      <c r="I197">
        <v>5000</v>
      </c>
      <c r="J197" t="s">
        <v>8221</v>
      </c>
    </row>
    <row r="198" spans="9:10" x14ac:dyDescent="0.2">
      <c r="I198">
        <v>1000000</v>
      </c>
      <c r="J198" t="s">
        <v>8221</v>
      </c>
    </row>
    <row r="199" spans="9:10" x14ac:dyDescent="0.2">
      <c r="I199">
        <v>1000</v>
      </c>
      <c r="J199" t="s">
        <v>8221</v>
      </c>
    </row>
    <row r="200" spans="9:10" x14ac:dyDescent="0.2">
      <c r="I200">
        <v>2500</v>
      </c>
      <c r="J200" t="s">
        <v>8221</v>
      </c>
    </row>
    <row r="201" spans="9:10" x14ac:dyDescent="0.2">
      <c r="I201">
        <v>2000000</v>
      </c>
      <c r="J201" t="s">
        <v>8221</v>
      </c>
    </row>
    <row r="202" spans="9:10" x14ac:dyDescent="0.2">
      <c r="I202">
        <v>3500</v>
      </c>
      <c r="J202" t="s">
        <v>8221</v>
      </c>
    </row>
    <row r="203" spans="9:10" x14ac:dyDescent="0.2">
      <c r="I203">
        <v>2500</v>
      </c>
      <c r="J203" t="s">
        <v>8221</v>
      </c>
    </row>
    <row r="204" spans="9:10" x14ac:dyDescent="0.2">
      <c r="I204">
        <v>25000</v>
      </c>
      <c r="J204" t="s">
        <v>8221</v>
      </c>
    </row>
    <row r="205" spans="9:10" x14ac:dyDescent="0.2">
      <c r="I205">
        <v>10000</v>
      </c>
      <c r="J205" t="s">
        <v>8221</v>
      </c>
    </row>
    <row r="206" spans="9:10" x14ac:dyDescent="0.2">
      <c r="I206">
        <v>6000</v>
      </c>
      <c r="J206" t="s">
        <v>8221</v>
      </c>
    </row>
    <row r="207" spans="9:10" x14ac:dyDescent="0.2">
      <c r="I207">
        <v>650</v>
      </c>
      <c r="J207" t="s">
        <v>8221</v>
      </c>
    </row>
    <row r="208" spans="9:10" x14ac:dyDescent="0.2">
      <c r="I208">
        <v>6000</v>
      </c>
      <c r="J208" t="s">
        <v>8221</v>
      </c>
    </row>
    <row r="209" spans="9:10" x14ac:dyDescent="0.2">
      <c r="I209">
        <v>2500</v>
      </c>
      <c r="J209" t="s">
        <v>8221</v>
      </c>
    </row>
    <row r="210" spans="9:10" x14ac:dyDescent="0.2">
      <c r="I210">
        <v>300000</v>
      </c>
      <c r="J210" t="s">
        <v>8221</v>
      </c>
    </row>
    <row r="211" spans="9:10" x14ac:dyDescent="0.2">
      <c r="I211">
        <v>8000</v>
      </c>
      <c r="J211" t="s">
        <v>8221</v>
      </c>
    </row>
    <row r="212" spans="9:10" x14ac:dyDescent="0.2">
      <c r="I212">
        <v>12700</v>
      </c>
      <c r="J212" t="s">
        <v>8221</v>
      </c>
    </row>
    <row r="213" spans="9:10" x14ac:dyDescent="0.2">
      <c r="I213">
        <v>14000</v>
      </c>
      <c r="J213" t="s">
        <v>8221</v>
      </c>
    </row>
    <row r="214" spans="9:10" x14ac:dyDescent="0.2">
      <c r="I214">
        <v>50000</v>
      </c>
      <c r="J214" t="s">
        <v>8221</v>
      </c>
    </row>
    <row r="215" spans="9:10" x14ac:dyDescent="0.2">
      <c r="I215">
        <v>25000</v>
      </c>
      <c r="J215" t="s">
        <v>8221</v>
      </c>
    </row>
    <row r="216" spans="9:10" x14ac:dyDescent="0.2">
      <c r="I216">
        <v>12000</v>
      </c>
      <c r="J216" t="s">
        <v>8221</v>
      </c>
    </row>
    <row r="217" spans="9:10" x14ac:dyDescent="0.2">
      <c r="I217">
        <v>5000</v>
      </c>
      <c r="J217" t="s">
        <v>8221</v>
      </c>
    </row>
    <row r="218" spans="9:10" x14ac:dyDescent="0.2">
      <c r="I218">
        <v>6300</v>
      </c>
      <c r="J218" t="s">
        <v>8221</v>
      </c>
    </row>
    <row r="219" spans="9:10" x14ac:dyDescent="0.2">
      <c r="I219">
        <v>50000</v>
      </c>
      <c r="J219" t="s">
        <v>8221</v>
      </c>
    </row>
    <row r="220" spans="9:10" x14ac:dyDescent="0.2">
      <c r="I220">
        <v>12500</v>
      </c>
      <c r="J220" t="s">
        <v>8221</v>
      </c>
    </row>
    <row r="221" spans="9:10" x14ac:dyDescent="0.2">
      <c r="I221">
        <v>4400</v>
      </c>
      <c r="J221" t="s">
        <v>8221</v>
      </c>
    </row>
    <row r="222" spans="9:10" x14ac:dyDescent="0.2">
      <c r="I222">
        <v>50000</v>
      </c>
      <c r="J222" t="s">
        <v>8221</v>
      </c>
    </row>
    <row r="223" spans="9:10" x14ac:dyDescent="0.2">
      <c r="I223">
        <v>100000</v>
      </c>
      <c r="J223" t="s">
        <v>8221</v>
      </c>
    </row>
    <row r="224" spans="9:10" x14ac:dyDescent="0.2">
      <c r="I224">
        <v>5000</v>
      </c>
      <c r="J224" t="s">
        <v>8221</v>
      </c>
    </row>
    <row r="225" spans="9:10" x14ac:dyDescent="0.2">
      <c r="I225">
        <v>50000</v>
      </c>
      <c r="J225" t="s">
        <v>8221</v>
      </c>
    </row>
    <row r="226" spans="9:10" x14ac:dyDescent="0.2">
      <c r="I226">
        <v>50000</v>
      </c>
      <c r="J226" t="s">
        <v>8221</v>
      </c>
    </row>
    <row r="227" spans="9:10" x14ac:dyDescent="0.2">
      <c r="I227">
        <v>50000</v>
      </c>
      <c r="J227" t="s">
        <v>8221</v>
      </c>
    </row>
    <row r="228" spans="9:10" x14ac:dyDescent="0.2">
      <c r="I228">
        <v>1000</v>
      </c>
      <c r="J228" t="s">
        <v>8221</v>
      </c>
    </row>
    <row r="229" spans="9:10" x14ac:dyDescent="0.2">
      <c r="I229">
        <v>1500000</v>
      </c>
      <c r="J229" t="s">
        <v>8221</v>
      </c>
    </row>
    <row r="230" spans="9:10" x14ac:dyDescent="0.2">
      <c r="I230">
        <v>6000000</v>
      </c>
      <c r="J230" t="s">
        <v>8221</v>
      </c>
    </row>
    <row r="231" spans="9:10" x14ac:dyDescent="0.2">
      <c r="I231">
        <v>200</v>
      </c>
      <c r="J231" t="s">
        <v>8221</v>
      </c>
    </row>
    <row r="232" spans="9:10" x14ac:dyDescent="0.2">
      <c r="I232">
        <v>29000</v>
      </c>
      <c r="J232" t="s">
        <v>8221</v>
      </c>
    </row>
    <row r="233" spans="9:10" x14ac:dyDescent="0.2">
      <c r="I233">
        <v>28000</v>
      </c>
      <c r="J233" t="s">
        <v>8221</v>
      </c>
    </row>
    <row r="234" spans="9:10" x14ac:dyDescent="0.2">
      <c r="I234">
        <v>8000</v>
      </c>
      <c r="J234" t="s">
        <v>8221</v>
      </c>
    </row>
    <row r="235" spans="9:10" x14ac:dyDescent="0.2">
      <c r="I235">
        <v>3000</v>
      </c>
      <c r="J235" t="s">
        <v>8221</v>
      </c>
    </row>
    <row r="236" spans="9:10" x14ac:dyDescent="0.2">
      <c r="I236">
        <v>15000</v>
      </c>
      <c r="J236" t="s">
        <v>8221</v>
      </c>
    </row>
    <row r="237" spans="9:10" x14ac:dyDescent="0.2">
      <c r="I237">
        <v>1500000</v>
      </c>
      <c r="J237" t="s">
        <v>8221</v>
      </c>
    </row>
    <row r="238" spans="9:10" x14ac:dyDescent="0.2">
      <c r="I238">
        <v>4000</v>
      </c>
      <c r="J238" t="s">
        <v>8221</v>
      </c>
    </row>
    <row r="239" spans="9:10" x14ac:dyDescent="0.2">
      <c r="I239">
        <v>350000</v>
      </c>
      <c r="J239" t="s">
        <v>8221</v>
      </c>
    </row>
    <row r="240" spans="9:10" x14ac:dyDescent="0.2">
      <c r="I240">
        <v>1000</v>
      </c>
      <c r="J240" t="s">
        <v>8221</v>
      </c>
    </row>
    <row r="241" spans="9:10" x14ac:dyDescent="0.2">
      <c r="I241">
        <v>10000</v>
      </c>
      <c r="J241" t="s">
        <v>8221</v>
      </c>
    </row>
    <row r="242" spans="9:10" x14ac:dyDescent="0.2">
      <c r="I242">
        <v>150000</v>
      </c>
      <c r="J242" t="s">
        <v>8221</v>
      </c>
    </row>
    <row r="243" spans="9:10" x14ac:dyDescent="0.2">
      <c r="I243">
        <v>15000</v>
      </c>
      <c r="J243" t="s">
        <v>8221</v>
      </c>
    </row>
    <row r="244" spans="9:10" x14ac:dyDescent="0.2">
      <c r="I244">
        <v>26000</v>
      </c>
      <c r="J244" t="s">
        <v>8221</v>
      </c>
    </row>
    <row r="245" spans="9:10" x14ac:dyDescent="0.2">
      <c r="I245">
        <v>1000</v>
      </c>
      <c r="J245" t="s">
        <v>8221</v>
      </c>
    </row>
    <row r="246" spans="9:10" x14ac:dyDescent="0.2">
      <c r="I246">
        <v>15000</v>
      </c>
      <c r="J246" t="s">
        <v>8219</v>
      </c>
    </row>
    <row r="247" spans="9:10" x14ac:dyDescent="0.2">
      <c r="I247">
        <v>36400</v>
      </c>
      <c r="J247" t="s">
        <v>8219</v>
      </c>
    </row>
    <row r="248" spans="9:10" x14ac:dyDescent="0.2">
      <c r="I248">
        <v>13000</v>
      </c>
      <c r="J248" t="s">
        <v>8219</v>
      </c>
    </row>
    <row r="249" spans="9:10" x14ac:dyDescent="0.2">
      <c r="I249">
        <v>25000</v>
      </c>
      <c r="J249" t="s">
        <v>8219</v>
      </c>
    </row>
    <row r="250" spans="9:10" x14ac:dyDescent="0.2">
      <c r="I250">
        <v>3500</v>
      </c>
      <c r="J250" t="s">
        <v>8219</v>
      </c>
    </row>
    <row r="251" spans="9:10" x14ac:dyDescent="0.2">
      <c r="I251">
        <v>5000</v>
      </c>
      <c r="J251" t="s">
        <v>8219</v>
      </c>
    </row>
    <row r="252" spans="9:10" x14ac:dyDescent="0.2">
      <c r="I252">
        <v>5000</v>
      </c>
      <c r="J252" t="s">
        <v>8219</v>
      </c>
    </row>
    <row r="253" spans="9:10" x14ac:dyDescent="0.2">
      <c r="I253">
        <v>5000</v>
      </c>
      <c r="J253" t="s">
        <v>8219</v>
      </c>
    </row>
    <row r="254" spans="9:10" x14ac:dyDescent="0.2">
      <c r="I254">
        <v>85000</v>
      </c>
      <c r="J254" t="s">
        <v>8219</v>
      </c>
    </row>
    <row r="255" spans="9:10" x14ac:dyDescent="0.2">
      <c r="I255">
        <v>10000</v>
      </c>
      <c r="J255" t="s">
        <v>8219</v>
      </c>
    </row>
    <row r="256" spans="9:10" x14ac:dyDescent="0.2">
      <c r="I256">
        <v>30000</v>
      </c>
      <c r="J256" t="s">
        <v>8219</v>
      </c>
    </row>
    <row r="257" spans="9:10" x14ac:dyDescent="0.2">
      <c r="I257">
        <v>3500</v>
      </c>
      <c r="J257" t="s">
        <v>8219</v>
      </c>
    </row>
    <row r="258" spans="9:10" x14ac:dyDescent="0.2">
      <c r="I258">
        <v>5000</v>
      </c>
      <c r="J258" t="s">
        <v>8219</v>
      </c>
    </row>
    <row r="259" spans="9:10" x14ac:dyDescent="0.2">
      <c r="I259">
        <v>1500</v>
      </c>
      <c r="J259" t="s">
        <v>8219</v>
      </c>
    </row>
    <row r="260" spans="9:10" x14ac:dyDescent="0.2">
      <c r="I260">
        <v>24000</v>
      </c>
      <c r="J260" t="s">
        <v>8219</v>
      </c>
    </row>
    <row r="261" spans="9:10" x14ac:dyDescent="0.2">
      <c r="I261">
        <v>8000</v>
      </c>
      <c r="J261" t="s">
        <v>8219</v>
      </c>
    </row>
    <row r="262" spans="9:10" x14ac:dyDescent="0.2">
      <c r="I262">
        <v>13000</v>
      </c>
      <c r="J262" t="s">
        <v>8219</v>
      </c>
    </row>
    <row r="263" spans="9:10" x14ac:dyDescent="0.2">
      <c r="I263">
        <v>35000</v>
      </c>
      <c r="J263" t="s">
        <v>8219</v>
      </c>
    </row>
    <row r="264" spans="9:10" x14ac:dyDescent="0.2">
      <c r="I264">
        <v>30000</v>
      </c>
      <c r="J264" t="s">
        <v>8219</v>
      </c>
    </row>
    <row r="265" spans="9:10" x14ac:dyDescent="0.2">
      <c r="I265">
        <v>75000</v>
      </c>
      <c r="J265" t="s">
        <v>8219</v>
      </c>
    </row>
    <row r="266" spans="9:10" x14ac:dyDescent="0.2">
      <c r="I266">
        <v>10000</v>
      </c>
      <c r="J266" t="s">
        <v>8219</v>
      </c>
    </row>
    <row r="267" spans="9:10" x14ac:dyDescent="0.2">
      <c r="I267">
        <v>20000</v>
      </c>
      <c r="J267" t="s">
        <v>8219</v>
      </c>
    </row>
    <row r="268" spans="9:10" x14ac:dyDescent="0.2">
      <c r="I268">
        <v>2500</v>
      </c>
      <c r="J268" t="s">
        <v>8219</v>
      </c>
    </row>
    <row r="269" spans="9:10" x14ac:dyDescent="0.2">
      <c r="I269">
        <v>25000</v>
      </c>
      <c r="J269" t="s">
        <v>8219</v>
      </c>
    </row>
    <row r="270" spans="9:10" x14ac:dyDescent="0.2">
      <c r="I270">
        <v>5000</v>
      </c>
      <c r="J270" t="s">
        <v>8219</v>
      </c>
    </row>
    <row r="271" spans="9:10" x14ac:dyDescent="0.2">
      <c r="I271">
        <v>5000</v>
      </c>
      <c r="J271" t="s">
        <v>8219</v>
      </c>
    </row>
    <row r="272" spans="9:10" x14ac:dyDescent="0.2">
      <c r="I272">
        <v>1000</v>
      </c>
      <c r="J272" t="s">
        <v>8219</v>
      </c>
    </row>
    <row r="273" spans="9:10" x14ac:dyDescent="0.2">
      <c r="I273">
        <v>9850</v>
      </c>
      <c r="J273" t="s">
        <v>8219</v>
      </c>
    </row>
    <row r="274" spans="9:10" x14ac:dyDescent="0.2">
      <c r="I274">
        <v>5000</v>
      </c>
      <c r="J274" t="s">
        <v>8219</v>
      </c>
    </row>
    <row r="275" spans="9:10" x14ac:dyDescent="0.2">
      <c r="I275">
        <v>100000</v>
      </c>
      <c r="J275" t="s">
        <v>8219</v>
      </c>
    </row>
    <row r="276" spans="9:10" x14ac:dyDescent="0.2">
      <c r="I276">
        <v>2300</v>
      </c>
      <c r="J276" t="s">
        <v>8219</v>
      </c>
    </row>
    <row r="277" spans="9:10" x14ac:dyDescent="0.2">
      <c r="I277">
        <v>30000</v>
      </c>
      <c r="J277" t="s">
        <v>8219</v>
      </c>
    </row>
    <row r="278" spans="9:10" x14ac:dyDescent="0.2">
      <c r="I278">
        <v>3000</v>
      </c>
      <c r="J278" t="s">
        <v>8219</v>
      </c>
    </row>
    <row r="279" spans="9:10" x14ac:dyDescent="0.2">
      <c r="I279">
        <v>5000</v>
      </c>
      <c r="J279" t="s">
        <v>8219</v>
      </c>
    </row>
    <row r="280" spans="9:10" x14ac:dyDescent="0.2">
      <c r="I280">
        <v>4000</v>
      </c>
      <c r="J280" t="s">
        <v>8219</v>
      </c>
    </row>
    <row r="281" spans="9:10" x14ac:dyDescent="0.2">
      <c r="I281">
        <v>20000</v>
      </c>
      <c r="J281" t="s">
        <v>8219</v>
      </c>
    </row>
    <row r="282" spans="9:10" x14ac:dyDescent="0.2">
      <c r="I282">
        <v>4000</v>
      </c>
      <c r="J282" t="s">
        <v>8219</v>
      </c>
    </row>
    <row r="283" spans="9:10" x14ac:dyDescent="0.2">
      <c r="I283">
        <v>65000</v>
      </c>
      <c r="J283" t="s">
        <v>8219</v>
      </c>
    </row>
    <row r="284" spans="9:10" x14ac:dyDescent="0.2">
      <c r="I284">
        <v>27000</v>
      </c>
      <c r="J284" t="s">
        <v>8219</v>
      </c>
    </row>
    <row r="285" spans="9:10" x14ac:dyDescent="0.2">
      <c r="I285">
        <v>17000</v>
      </c>
      <c r="J285" t="s">
        <v>8219</v>
      </c>
    </row>
    <row r="286" spans="9:10" x14ac:dyDescent="0.2">
      <c r="I286">
        <v>75000</v>
      </c>
      <c r="J286" t="s">
        <v>8219</v>
      </c>
    </row>
    <row r="287" spans="9:10" x14ac:dyDescent="0.2">
      <c r="I287">
        <v>5500</v>
      </c>
      <c r="J287" t="s">
        <v>8219</v>
      </c>
    </row>
    <row r="288" spans="9:10" x14ac:dyDescent="0.2">
      <c r="I288">
        <v>45000</v>
      </c>
      <c r="J288" t="s">
        <v>8219</v>
      </c>
    </row>
    <row r="289" spans="9:10" x14ac:dyDescent="0.2">
      <c r="I289">
        <v>18000</v>
      </c>
      <c r="J289" t="s">
        <v>8219</v>
      </c>
    </row>
    <row r="290" spans="9:10" x14ac:dyDescent="0.2">
      <c r="I290">
        <v>40000</v>
      </c>
      <c r="J290" t="s">
        <v>8219</v>
      </c>
    </row>
    <row r="291" spans="9:10" x14ac:dyDescent="0.2">
      <c r="I291">
        <v>14000</v>
      </c>
      <c r="J291" t="s">
        <v>8219</v>
      </c>
    </row>
    <row r="292" spans="9:10" x14ac:dyDescent="0.2">
      <c r="I292">
        <v>15000</v>
      </c>
      <c r="J292" t="s">
        <v>8219</v>
      </c>
    </row>
    <row r="293" spans="9:10" x14ac:dyDescent="0.2">
      <c r="I293">
        <v>15000</v>
      </c>
      <c r="J293" t="s">
        <v>8219</v>
      </c>
    </row>
    <row r="294" spans="9:10" x14ac:dyDescent="0.2">
      <c r="I294">
        <v>50000</v>
      </c>
      <c r="J294" t="s">
        <v>8219</v>
      </c>
    </row>
    <row r="295" spans="9:10" x14ac:dyDescent="0.2">
      <c r="I295">
        <v>15000</v>
      </c>
      <c r="J295" t="s">
        <v>8219</v>
      </c>
    </row>
    <row r="296" spans="9:10" x14ac:dyDescent="0.2">
      <c r="I296">
        <v>4500</v>
      </c>
      <c r="J296" t="s">
        <v>8219</v>
      </c>
    </row>
    <row r="297" spans="9:10" x14ac:dyDescent="0.2">
      <c r="I297">
        <v>5000</v>
      </c>
      <c r="J297" t="s">
        <v>8219</v>
      </c>
    </row>
    <row r="298" spans="9:10" x14ac:dyDescent="0.2">
      <c r="I298">
        <v>75000</v>
      </c>
      <c r="J298" t="s">
        <v>8219</v>
      </c>
    </row>
    <row r="299" spans="9:10" x14ac:dyDescent="0.2">
      <c r="I299">
        <v>26000</v>
      </c>
      <c r="J299" t="s">
        <v>8219</v>
      </c>
    </row>
    <row r="300" spans="9:10" x14ac:dyDescent="0.2">
      <c r="I300">
        <v>5000</v>
      </c>
      <c r="J300" t="s">
        <v>8219</v>
      </c>
    </row>
    <row r="301" spans="9:10" x14ac:dyDescent="0.2">
      <c r="I301">
        <v>50000</v>
      </c>
      <c r="J301" t="s">
        <v>8219</v>
      </c>
    </row>
    <row r="302" spans="9:10" x14ac:dyDescent="0.2">
      <c r="I302">
        <v>25000</v>
      </c>
      <c r="J302" t="s">
        <v>8219</v>
      </c>
    </row>
    <row r="303" spans="9:10" x14ac:dyDescent="0.2">
      <c r="I303">
        <v>20000</v>
      </c>
      <c r="J303" t="s">
        <v>8219</v>
      </c>
    </row>
    <row r="304" spans="9:10" x14ac:dyDescent="0.2">
      <c r="I304">
        <v>126000</v>
      </c>
      <c r="J304" t="s">
        <v>8219</v>
      </c>
    </row>
    <row r="305" spans="9:10" x14ac:dyDescent="0.2">
      <c r="I305">
        <v>10000</v>
      </c>
      <c r="J305" t="s">
        <v>8219</v>
      </c>
    </row>
    <row r="306" spans="9:10" x14ac:dyDescent="0.2">
      <c r="I306">
        <v>25000</v>
      </c>
      <c r="J306" t="s">
        <v>8219</v>
      </c>
    </row>
    <row r="307" spans="9:10" x14ac:dyDescent="0.2">
      <c r="I307">
        <v>13000</v>
      </c>
      <c r="J307" t="s">
        <v>8219</v>
      </c>
    </row>
    <row r="308" spans="9:10" x14ac:dyDescent="0.2">
      <c r="I308">
        <v>10000</v>
      </c>
      <c r="J308" t="s">
        <v>8219</v>
      </c>
    </row>
    <row r="309" spans="9:10" x14ac:dyDescent="0.2">
      <c r="I309">
        <v>3000</v>
      </c>
      <c r="J309" t="s">
        <v>8219</v>
      </c>
    </row>
    <row r="310" spans="9:10" x14ac:dyDescent="0.2">
      <c r="I310">
        <v>3400</v>
      </c>
      <c r="J310" t="s">
        <v>8219</v>
      </c>
    </row>
    <row r="311" spans="9:10" x14ac:dyDescent="0.2">
      <c r="I311">
        <v>7500</v>
      </c>
      <c r="J311" t="s">
        <v>8219</v>
      </c>
    </row>
    <row r="312" spans="9:10" x14ac:dyDescent="0.2">
      <c r="I312">
        <v>1000</v>
      </c>
      <c r="J312" t="s">
        <v>8219</v>
      </c>
    </row>
    <row r="313" spans="9:10" x14ac:dyDescent="0.2">
      <c r="I313">
        <v>22000</v>
      </c>
      <c r="J313" t="s">
        <v>8219</v>
      </c>
    </row>
    <row r="314" spans="9:10" x14ac:dyDescent="0.2">
      <c r="I314">
        <v>12000</v>
      </c>
      <c r="J314" t="s">
        <v>8219</v>
      </c>
    </row>
    <row r="315" spans="9:10" x14ac:dyDescent="0.2">
      <c r="I315">
        <v>18000</v>
      </c>
      <c r="J315" t="s">
        <v>8219</v>
      </c>
    </row>
    <row r="316" spans="9:10" x14ac:dyDescent="0.2">
      <c r="I316">
        <v>1000</v>
      </c>
      <c r="J316" t="s">
        <v>8219</v>
      </c>
    </row>
    <row r="317" spans="9:10" x14ac:dyDescent="0.2">
      <c r="I317">
        <v>20000</v>
      </c>
      <c r="J317" t="s">
        <v>8219</v>
      </c>
    </row>
    <row r="318" spans="9:10" x14ac:dyDescent="0.2">
      <c r="I318">
        <v>8000</v>
      </c>
      <c r="J318" t="s">
        <v>8219</v>
      </c>
    </row>
    <row r="319" spans="9:10" x14ac:dyDescent="0.2">
      <c r="I319">
        <v>17000</v>
      </c>
      <c r="J319" t="s">
        <v>8219</v>
      </c>
    </row>
    <row r="320" spans="9:10" x14ac:dyDescent="0.2">
      <c r="I320">
        <v>1000</v>
      </c>
      <c r="J320" t="s">
        <v>8219</v>
      </c>
    </row>
    <row r="321" spans="9:10" x14ac:dyDescent="0.2">
      <c r="I321">
        <v>25000</v>
      </c>
      <c r="J321" t="s">
        <v>8219</v>
      </c>
    </row>
    <row r="322" spans="9:10" x14ac:dyDescent="0.2">
      <c r="I322">
        <v>15000</v>
      </c>
      <c r="J322" t="s">
        <v>8219</v>
      </c>
    </row>
    <row r="323" spans="9:10" x14ac:dyDescent="0.2">
      <c r="I323">
        <v>30000</v>
      </c>
      <c r="J323" t="s">
        <v>8219</v>
      </c>
    </row>
    <row r="324" spans="9:10" x14ac:dyDescent="0.2">
      <c r="I324">
        <v>5000</v>
      </c>
      <c r="J324" t="s">
        <v>8219</v>
      </c>
    </row>
    <row r="325" spans="9:10" x14ac:dyDescent="0.2">
      <c r="I325">
        <v>5000</v>
      </c>
      <c r="J325" t="s">
        <v>8219</v>
      </c>
    </row>
    <row r="326" spans="9:10" x14ac:dyDescent="0.2">
      <c r="I326">
        <v>20000</v>
      </c>
      <c r="J326" t="s">
        <v>8219</v>
      </c>
    </row>
    <row r="327" spans="9:10" x14ac:dyDescent="0.2">
      <c r="I327">
        <v>35000</v>
      </c>
      <c r="J327" t="s">
        <v>8219</v>
      </c>
    </row>
    <row r="328" spans="9:10" x14ac:dyDescent="0.2">
      <c r="I328">
        <v>25000</v>
      </c>
      <c r="J328" t="s">
        <v>8219</v>
      </c>
    </row>
    <row r="329" spans="9:10" x14ac:dyDescent="0.2">
      <c r="I329">
        <v>5400</v>
      </c>
      <c r="J329" t="s">
        <v>8219</v>
      </c>
    </row>
    <row r="330" spans="9:10" x14ac:dyDescent="0.2">
      <c r="I330">
        <v>8500</v>
      </c>
      <c r="J330" t="s">
        <v>8219</v>
      </c>
    </row>
    <row r="331" spans="9:10" x14ac:dyDescent="0.2">
      <c r="I331">
        <v>50000</v>
      </c>
      <c r="J331" t="s">
        <v>8219</v>
      </c>
    </row>
    <row r="332" spans="9:10" x14ac:dyDescent="0.2">
      <c r="I332">
        <v>150000</v>
      </c>
      <c r="J332" t="s">
        <v>8219</v>
      </c>
    </row>
    <row r="333" spans="9:10" x14ac:dyDescent="0.2">
      <c r="I333">
        <v>4000</v>
      </c>
      <c r="J333" t="s">
        <v>8219</v>
      </c>
    </row>
    <row r="334" spans="9:10" x14ac:dyDescent="0.2">
      <c r="I334">
        <v>75000</v>
      </c>
      <c r="J334" t="s">
        <v>8219</v>
      </c>
    </row>
    <row r="335" spans="9:10" x14ac:dyDescent="0.2">
      <c r="I335">
        <v>10000</v>
      </c>
      <c r="J335" t="s">
        <v>8219</v>
      </c>
    </row>
    <row r="336" spans="9:10" x14ac:dyDescent="0.2">
      <c r="I336">
        <v>35000</v>
      </c>
      <c r="J336" t="s">
        <v>8219</v>
      </c>
    </row>
    <row r="337" spans="9:10" x14ac:dyDescent="0.2">
      <c r="I337">
        <v>40000</v>
      </c>
      <c r="J337" t="s">
        <v>8219</v>
      </c>
    </row>
    <row r="338" spans="9:10" x14ac:dyDescent="0.2">
      <c r="I338">
        <v>100000</v>
      </c>
      <c r="J338" t="s">
        <v>8219</v>
      </c>
    </row>
    <row r="339" spans="9:10" x14ac:dyDescent="0.2">
      <c r="I339">
        <v>40000</v>
      </c>
      <c r="J339" t="s">
        <v>8219</v>
      </c>
    </row>
    <row r="340" spans="9:10" x14ac:dyDescent="0.2">
      <c r="I340">
        <v>10000</v>
      </c>
      <c r="J340" t="s">
        <v>8219</v>
      </c>
    </row>
    <row r="341" spans="9:10" x14ac:dyDescent="0.2">
      <c r="I341">
        <v>8500</v>
      </c>
      <c r="J341" t="s">
        <v>8219</v>
      </c>
    </row>
    <row r="342" spans="9:10" x14ac:dyDescent="0.2">
      <c r="I342">
        <v>25000</v>
      </c>
      <c r="J342" t="s">
        <v>8219</v>
      </c>
    </row>
    <row r="343" spans="9:10" x14ac:dyDescent="0.2">
      <c r="I343">
        <v>3000</v>
      </c>
      <c r="J343" t="s">
        <v>8219</v>
      </c>
    </row>
    <row r="344" spans="9:10" x14ac:dyDescent="0.2">
      <c r="I344">
        <v>15000</v>
      </c>
      <c r="J344" t="s">
        <v>8219</v>
      </c>
    </row>
    <row r="345" spans="9:10" x14ac:dyDescent="0.2">
      <c r="I345">
        <v>6000</v>
      </c>
      <c r="J345" t="s">
        <v>8219</v>
      </c>
    </row>
    <row r="346" spans="9:10" x14ac:dyDescent="0.2">
      <c r="I346">
        <v>35000</v>
      </c>
      <c r="J346" t="s">
        <v>8219</v>
      </c>
    </row>
    <row r="347" spans="9:10" x14ac:dyDescent="0.2">
      <c r="I347">
        <v>3500</v>
      </c>
      <c r="J347" t="s">
        <v>8219</v>
      </c>
    </row>
    <row r="348" spans="9:10" x14ac:dyDescent="0.2">
      <c r="I348">
        <v>55000</v>
      </c>
      <c r="J348" t="s">
        <v>8219</v>
      </c>
    </row>
    <row r="349" spans="9:10" x14ac:dyDescent="0.2">
      <c r="I349">
        <v>30000</v>
      </c>
      <c r="J349" t="s">
        <v>8219</v>
      </c>
    </row>
    <row r="350" spans="9:10" x14ac:dyDescent="0.2">
      <c r="I350">
        <v>33500</v>
      </c>
      <c r="J350" t="s">
        <v>8219</v>
      </c>
    </row>
    <row r="351" spans="9:10" x14ac:dyDescent="0.2">
      <c r="I351">
        <v>14500</v>
      </c>
      <c r="J351" t="s">
        <v>8219</v>
      </c>
    </row>
    <row r="352" spans="9:10" x14ac:dyDescent="0.2">
      <c r="I352">
        <v>10000</v>
      </c>
      <c r="J352" t="s">
        <v>8219</v>
      </c>
    </row>
    <row r="353" spans="9:10" x14ac:dyDescent="0.2">
      <c r="I353">
        <v>40000</v>
      </c>
      <c r="J353" t="s">
        <v>8219</v>
      </c>
    </row>
    <row r="354" spans="9:10" x14ac:dyDescent="0.2">
      <c r="I354">
        <v>10000</v>
      </c>
      <c r="J354" t="s">
        <v>8219</v>
      </c>
    </row>
    <row r="355" spans="9:10" x14ac:dyDescent="0.2">
      <c r="I355">
        <v>11260</v>
      </c>
      <c r="J355" t="s">
        <v>8219</v>
      </c>
    </row>
    <row r="356" spans="9:10" x14ac:dyDescent="0.2">
      <c r="I356">
        <v>25000</v>
      </c>
      <c r="J356" t="s">
        <v>8219</v>
      </c>
    </row>
    <row r="357" spans="9:10" x14ac:dyDescent="0.2">
      <c r="I357">
        <v>34000</v>
      </c>
      <c r="J357" t="s">
        <v>8219</v>
      </c>
    </row>
    <row r="358" spans="9:10" x14ac:dyDescent="0.2">
      <c r="I358">
        <v>10000</v>
      </c>
      <c r="J358" t="s">
        <v>8219</v>
      </c>
    </row>
    <row r="359" spans="9:10" x14ac:dyDescent="0.2">
      <c r="I359">
        <v>58425</v>
      </c>
      <c r="J359" t="s">
        <v>8219</v>
      </c>
    </row>
    <row r="360" spans="9:10" x14ac:dyDescent="0.2">
      <c r="I360">
        <v>3500</v>
      </c>
      <c r="J360" t="s">
        <v>8219</v>
      </c>
    </row>
    <row r="361" spans="9:10" x14ac:dyDescent="0.2">
      <c r="I361">
        <v>35000</v>
      </c>
      <c r="J361" t="s">
        <v>8219</v>
      </c>
    </row>
    <row r="362" spans="9:10" x14ac:dyDescent="0.2">
      <c r="I362">
        <v>7500</v>
      </c>
      <c r="J362" t="s">
        <v>8219</v>
      </c>
    </row>
    <row r="363" spans="9:10" x14ac:dyDescent="0.2">
      <c r="I363">
        <v>15000</v>
      </c>
      <c r="J363" t="s">
        <v>8219</v>
      </c>
    </row>
    <row r="364" spans="9:10" x14ac:dyDescent="0.2">
      <c r="I364">
        <v>50000</v>
      </c>
      <c r="J364" t="s">
        <v>8219</v>
      </c>
    </row>
    <row r="365" spans="9:10" x14ac:dyDescent="0.2">
      <c r="I365">
        <v>24200</v>
      </c>
      <c r="J365" t="s">
        <v>8219</v>
      </c>
    </row>
    <row r="366" spans="9:10" x14ac:dyDescent="0.2">
      <c r="I366">
        <v>12000</v>
      </c>
      <c r="J366" t="s">
        <v>8219</v>
      </c>
    </row>
    <row r="367" spans="9:10" x14ac:dyDescent="0.2">
      <c r="I367">
        <v>35000</v>
      </c>
      <c r="J367" t="s">
        <v>8219</v>
      </c>
    </row>
    <row r="368" spans="9:10" x14ac:dyDescent="0.2">
      <c r="I368">
        <v>9665</v>
      </c>
      <c r="J368" t="s">
        <v>8219</v>
      </c>
    </row>
    <row r="369" spans="9:10" x14ac:dyDescent="0.2">
      <c r="I369">
        <v>8925</v>
      </c>
      <c r="J369" t="s">
        <v>8219</v>
      </c>
    </row>
    <row r="370" spans="9:10" x14ac:dyDescent="0.2">
      <c r="I370">
        <v>7000</v>
      </c>
      <c r="J370" t="s">
        <v>8219</v>
      </c>
    </row>
    <row r="371" spans="9:10" x14ac:dyDescent="0.2">
      <c r="I371">
        <v>15000</v>
      </c>
      <c r="J371" t="s">
        <v>8219</v>
      </c>
    </row>
    <row r="372" spans="9:10" x14ac:dyDescent="0.2">
      <c r="I372">
        <v>38000</v>
      </c>
      <c r="J372" t="s">
        <v>8219</v>
      </c>
    </row>
    <row r="373" spans="9:10" x14ac:dyDescent="0.2">
      <c r="I373">
        <v>10000</v>
      </c>
      <c r="J373" t="s">
        <v>8219</v>
      </c>
    </row>
    <row r="374" spans="9:10" x14ac:dyDescent="0.2">
      <c r="I374">
        <v>12500</v>
      </c>
      <c r="J374" t="s">
        <v>8219</v>
      </c>
    </row>
    <row r="375" spans="9:10" x14ac:dyDescent="0.2">
      <c r="I375">
        <v>6500</v>
      </c>
      <c r="J375" t="s">
        <v>8219</v>
      </c>
    </row>
    <row r="376" spans="9:10" x14ac:dyDescent="0.2">
      <c r="I376">
        <v>25000</v>
      </c>
      <c r="J376" t="s">
        <v>8219</v>
      </c>
    </row>
    <row r="377" spans="9:10" x14ac:dyDescent="0.2">
      <c r="I377">
        <v>150000</v>
      </c>
      <c r="J377" t="s">
        <v>8219</v>
      </c>
    </row>
    <row r="378" spans="9:10" x14ac:dyDescent="0.2">
      <c r="I378">
        <v>300</v>
      </c>
      <c r="J378" t="s">
        <v>8219</v>
      </c>
    </row>
    <row r="379" spans="9:10" x14ac:dyDescent="0.2">
      <c r="I379">
        <v>7500</v>
      </c>
      <c r="J379" t="s">
        <v>8219</v>
      </c>
    </row>
    <row r="380" spans="9:10" x14ac:dyDescent="0.2">
      <c r="I380">
        <v>6000</v>
      </c>
      <c r="J380" t="s">
        <v>8219</v>
      </c>
    </row>
    <row r="381" spans="9:10" x14ac:dyDescent="0.2">
      <c r="I381">
        <v>500</v>
      </c>
      <c r="J381" t="s">
        <v>8219</v>
      </c>
    </row>
    <row r="382" spans="9:10" x14ac:dyDescent="0.2">
      <c r="I382">
        <v>2450</v>
      </c>
      <c r="J382" t="s">
        <v>8219</v>
      </c>
    </row>
    <row r="383" spans="9:10" x14ac:dyDescent="0.2">
      <c r="I383">
        <v>12000</v>
      </c>
      <c r="J383" t="s">
        <v>8219</v>
      </c>
    </row>
    <row r="384" spans="9:10" x14ac:dyDescent="0.2">
      <c r="I384">
        <v>3000</v>
      </c>
      <c r="J384" t="s">
        <v>8219</v>
      </c>
    </row>
    <row r="385" spans="9:10" x14ac:dyDescent="0.2">
      <c r="I385">
        <v>15000</v>
      </c>
      <c r="J385" t="s">
        <v>8219</v>
      </c>
    </row>
    <row r="386" spans="9:10" x14ac:dyDescent="0.2">
      <c r="I386">
        <v>4000</v>
      </c>
      <c r="J386" t="s">
        <v>8219</v>
      </c>
    </row>
    <row r="387" spans="9:10" x14ac:dyDescent="0.2">
      <c r="I387">
        <v>25000</v>
      </c>
      <c r="J387" t="s">
        <v>8219</v>
      </c>
    </row>
    <row r="388" spans="9:10" x14ac:dyDescent="0.2">
      <c r="I388">
        <v>600</v>
      </c>
      <c r="J388" t="s">
        <v>8219</v>
      </c>
    </row>
    <row r="389" spans="9:10" x14ac:dyDescent="0.2">
      <c r="I389">
        <v>999</v>
      </c>
      <c r="J389" t="s">
        <v>8219</v>
      </c>
    </row>
    <row r="390" spans="9:10" x14ac:dyDescent="0.2">
      <c r="I390">
        <v>20000</v>
      </c>
      <c r="J390" t="s">
        <v>8219</v>
      </c>
    </row>
    <row r="391" spans="9:10" x14ac:dyDescent="0.2">
      <c r="I391">
        <v>25000</v>
      </c>
      <c r="J391" t="s">
        <v>8219</v>
      </c>
    </row>
    <row r="392" spans="9:10" x14ac:dyDescent="0.2">
      <c r="I392">
        <v>600</v>
      </c>
      <c r="J392" t="s">
        <v>8219</v>
      </c>
    </row>
    <row r="393" spans="9:10" x14ac:dyDescent="0.2">
      <c r="I393">
        <v>38000</v>
      </c>
      <c r="J393" t="s">
        <v>8219</v>
      </c>
    </row>
    <row r="394" spans="9:10" x14ac:dyDescent="0.2">
      <c r="I394">
        <v>5000</v>
      </c>
      <c r="J394" t="s">
        <v>8219</v>
      </c>
    </row>
    <row r="395" spans="9:10" x14ac:dyDescent="0.2">
      <c r="I395">
        <v>68000</v>
      </c>
      <c r="J395" t="s">
        <v>8219</v>
      </c>
    </row>
    <row r="396" spans="9:10" x14ac:dyDescent="0.2">
      <c r="I396">
        <v>1000</v>
      </c>
      <c r="J396" t="s">
        <v>8219</v>
      </c>
    </row>
    <row r="397" spans="9:10" x14ac:dyDescent="0.2">
      <c r="I397">
        <v>20000</v>
      </c>
      <c r="J397" t="s">
        <v>8219</v>
      </c>
    </row>
    <row r="398" spans="9:10" x14ac:dyDescent="0.2">
      <c r="I398">
        <v>18500</v>
      </c>
      <c r="J398" t="s">
        <v>8219</v>
      </c>
    </row>
    <row r="399" spans="9:10" x14ac:dyDescent="0.2">
      <c r="I399">
        <v>50000</v>
      </c>
      <c r="J399" t="s">
        <v>8219</v>
      </c>
    </row>
    <row r="400" spans="9:10" x14ac:dyDescent="0.2">
      <c r="I400">
        <v>4700</v>
      </c>
      <c r="J400" t="s">
        <v>8219</v>
      </c>
    </row>
    <row r="401" spans="9:10" x14ac:dyDescent="0.2">
      <c r="I401">
        <v>10000</v>
      </c>
      <c r="J401" t="s">
        <v>8219</v>
      </c>
    </row>
    <row r="402" spans="9:10" x14ac:dyDescent="0.2">
      <c r="I402">
        <v>15000</v>
      </c>
      <c r="J402" t="s">
        <v>8219</v>
      </c>
    </row>
    <row r="403" spans="9:10" x14ac:dyDescent="0.2">
      <c r="I403">
        <v>12444</v>
      </c>
      <c r="J403" t="s">
        <v>8219</v>
      </c>
    </row>
    <row r="404" spans="9:10" x14ac:dyDescent="0.2">
      <c r="I404">
        <v>7500</v>
      </c>
      <c r="J404" t="s">
        <v>8219</v>
      </c>
    </row>
    <row r="405" spans="9:10" x14ac:dyDescent="0.2">
      <c r="I405">
        <v>20000</v>
      </c>
      <c r="J405" t="s">
        <v>8219</v>
      </c>
    </row>
    <row r="406" spans="9:10" x14ac:dyDescent="0.2">
      <c r="I406">
        <v>10000</v>
      </c>
      <c r="J406" t="s">
        <v>8219</v>
      </c>
    </row>
    <row r="407" spans="9:10" x14ac:dyDescent="0.2">
      <c r="I407">
        <v>50000</v>
      </c>
      <c r="J407" t="s">
        <v>8219</v>
      </c>
    </row>
    <row r="408" spans="9:10" x14ac:dyDescent="0.2">
      <c r="I408">
        <v>2000</v>
      </c>
      <c r="J408" t="s">
        <v>8219</v>
      </c>
    </row>
    <row r="409" spans="9:10" x14ac:dyDescent="0.2">
      <c r="I409">
        <v>5000</v>
      </c>
      <c r="J409" t="s">
        <v>8219</v>
      </c>
    </row>
    <row r="410" spans="9:10" x14ac:dyDescent="0.2">
      <c r="I410">
        <v>35000</v>
      </c>
      <c r="J410" t="s">
        <v>8219</v>
      </c>
    </row>
    <row r="411" spans="9:10" x14ac:dyDescent="0.2">
      <c r="I411">
        <v>2820</v>
      </c>
      <c r="J411" t="s">
        <v>8219</v>
      </c>
    </row>
    <row r="412" spans="9:10" x14ac:dyDescent="0.2">
      <c r="I412">
        <v>2800</v>
      </c>
      <c r="J412" t="s">
        <v>8219</v>
      </c>
    </row>
    <row r="413" spans="9:10" x14ac:dyDescent="0.2">
      <c r="I413">
        <v>2000</v>
      </c>
      <c r="J413" t="s">
        <v>8219</v>
      </c>
    </row>
    <row r="414" spans="9:10" x14ac:dyDescent="0.2">
      <c r="I414">
        <v>6000</v>
      </c>
      <c r="J414" t="s">
        <v>8219</v>
      </c>
    </row>
    <row r="415" spans="9:10" x14ac:dyDescent="0.2">
      <c r="I415">
        <v>500</v>
      </c>
      <c r="J415" t="s">
        <v>8219</v>
      </c>
    </row>
    <row r="416" spans="9:10" x14ac:dyDescent="0.2">
      <c r="I416">
        <v>1000</v>
      </c>
      <c r="J416" t="s">
        <v>8219</v>
      </c>
    </row>
    <row r="417" spans="9:10" x14ac:dyDescent="0.2">
      <c r="I417">
        <v>30000</v>
      </c>
      <c r="J417" t="s">
        <v>8219</v>
      </c>
    </row>
    <row r="418" spans="9:10" x14ac:dyDescent="0.2">
      <c r="I418">
        <v>2500</v>
      </c>
      <c r="J418" t="s">
        <v>8219</v>
      </c>
    </row>
    <row r="419" spans="9:10" x14ac:dyDescent="0.2">
      <c r="I419">
        <v>12800</v>
      </c>
      <c r="J419" t="s">
        <v>8219</v>
      </c>
    </row>
    <row r="420" spans="9:10" x14ac:dyDescent="0.2">
      <c r="I420">
        <v>18500</v>
      </c>
      <c r="J420" t="s">
        <v>8219</v>
      </c>
    </row>
    <row r="421" spans="9:10" x14ac:dyDescent="0.2">
      <c r="I421">
        <v>1400</v>
      </c>
      <c r="J421" t="s">
        <v>8219</v>
      </c>
    </row>
    <row r="422" spans="9:10" x14ac:dyDescent="0.2">
      <c r="I422">
        <v>1000</v>
      </c>
      <c r="J422" t="s">
        <v>8219</v>
      </c>
    </row>
    <row r="423" spans="9:10" x14ac:dyDescent="0.2">
      <c r="I423">
        <v>10500</v>
      </c>
      <c r="J423" t="s">
        <v>8219</v>
      </c>
    </row>
    <row r="424" spans="9:10" x14ac:dyDescent="0.2">
      <c r="I424">
        <v>22400</v>
      </c>
      <c r="J424" t="s">
        <v>8219</v>
      </c>
    </row>
    <row r="425" spans="9:10" x14ac:dyDescent="0.2">
      <c r="I425">
        <v>8000</v>
      </c>
      <c r="J425" t="s">
        <v>8219</v>
      </c>
    </row>
    <row r="426" spans="9:10" x14ac:dyDescent="0.2">
      <c r="I426">
        <v>3300</v>
      </c>
      <c r="J426" t="s">
        <v>8221</v>
      </c>
    </row>
    <row r="427" spans="9:10" x14ac:dyDescent="0.2">
      <c r="I427">
        <v>15000</v>
      </c>
      <c r="J427" t="s">
        <v>8221</v>
      </c>
    </row>
    <row r="428" spans="9:10" x14ac:dyDescent="0.2">
      <c r="I428">
        <v>40000</v>
      </c>
      <c r="J428" t="s">
        <v>8221</v>
      </c>
    </row>
    <row r="429" spans="9:10" x14ac:dyDescent="0.2">
      <c r="I429">
        <v>20000</v>
      </c>
      <c r="J429" t="s">
        <v>8221</v>
      </c>
    </row>
    <row r="430" spans="9:10" x14ac:dyDescent="0.2">
      <c r="I430">
        <v>3000</v>
      </c>
      <c r="J430" t="s">
        <v>8221</v>
      </c>
    </row>
    <row r="431" spans="9:10" x14ac:dyDescent="0.2">
      <c r="I431">
        <v>50000</v>
      </c>
      <c r="J431" t="s">
        <v>8221</v>
      </c>
    </row>
    <row r="432" spans="9:10" x14ac:dyDescent="0.2">
      <c r="I432">
        <v>10000</v>
      </c>
      <c r="J432" t="s">
        <v>8221</v>
      </c>
    </row>
    <row r="433" spans="9:10" x14ac:dyDescent="0.2">
      <c r="I433">
        <v>6500</v>
      </c>
      <c r="J433" t="s">
        <v>8221</v>
      </c>
    </row>
    <row r="434" spans="9:10" x14ac:dyDescent="0.2">
      <c r="I434">
        <v>12000</v>
      </c>
      <c r="J434" t="s">
        <v>8221</v>
      </c>
    </row>
    <row r="435" spans="9:10" x14ac:dyDescent="0.2">
      <c r="I435">
        <v>5000</v>
      </c>
      <c r="J435" t="s">
        <v>8221</v>
      </c>
    </row>
    <row r="436" spans="9:10" x14ac:dyDescent="0.2">
      <c r="I436">
        <v>1000</v>
      </c>
      <c r="J436" t="s">
        <v>8221</v>
      </c>
    </row>
    <row r="437" spans="9:10" x14ac:dyDescent="0.2">
      <c r="I437">
        <v>3000</v>
      </c>
      <c r="J437" t="s">
        <v>8221</v>
      </c>
    </row>
    <row r="438" spans="9:10" x14ac:dyDescent="0.2">
      <c r="I438">
        <v>6000</v>
      </c>
      <c r="J438" t="s">
        <v>8221</v>
      </c>
    </row>
    <row r="439" spans="9:10" x14ac:dyDescent="0.2">
      <c r="I439">
        <v>3000</v>
      </c>
      <c r="J439" t="s">
        <v>8221</v>
      </c>
    </row>
    <row r="440" spans="9:10" x14ac:dyDescent="0.2">
      <c r="I440">
        <v>2500</v>
      </c>
      <c r="J440" t="s">
        <v>8221</v>
      </c>
    </row>
    <row r="441" spans="9:10" x14ac:dyDescent="0.2">
      <c r="I441">
        <v>110000</v>
      </c>
      <c r="J441" t="s">
        <v>8221</v>
      </c>
    </row>
    <row r="442" spans="9:10" x14ac:dyDescent="0.2">
      <c r="I442">
        <v>1000</v>
      </c>
      <c r="J442" t="s">
        <v>8221</v>
      </c>
    </row>
    <row r="443" spans="9:10" x14ac:dyDescent="0.2">
      <c r="I443">
        <v>7000</v>
      </c>
      <c r="J443" t="s">
        <v>8221</v>
      </c>
    </row>
    <row r="444" spans="9:10" x14ac:dyDescent="0.2">
      <c r="I444">
        <v>20000</v>
      </c>
      <c r="J444" t="s">
        <v>8221</v>
      </c>
    </row>
    <row r="445" spans="9:10" x14ac:dyDescent="0.2">
      <c r="I445">
        <v>450</v>
      </c>
      <c r="J445" t="s">
        <v>8221</v>
      </c>
    </row>
    <row r="446" spans="9:10" x14ac:dyDescent="0.2">
      <c r="I446">
        <v>5000</v>
      </c>
      <c r="J446" t="s">
        <v>8221</v>
      </c>
    </row>
    <row r="447" spans="9:10" x14ac:dyDescent="0.2">
      <c r="I447">
        <v>400</v>
      </c>
      <c r="J447" t="s">
        <v>8221</v>
      </c>
    </row>
    <row r="448" spans="9:10" x14ac:dyDescent="0.2">
      <c r="I448">
        <v>17000</v>
      </c>
      <c r="J448" t="s">
        <v>8221</v>
      </c>
    </row>
    <row r="449" spans="9:10" x14ac:dyDescent="0.2">
      <c r="I449">
        <v>10000</v>
      </c>
      <c r="J449" t="s">
        <v>8221</v>
      </c>
    </row>
    <row r="450" spans="9:10" x14ac:dyDescent="0.2">
      <c r="I450">
        <v>1000</v>
      </c>
      <c r="J450" t="s">
        <v>8221</v>
      </c>
    </row>
    <row r="451" spans="9:10" x14ac:dyDescent="0.2">
      <c r="I451">
        <v>60000</v>
      </c>
      <c r="J451" t="s">
        <v>8221</v>
      </c>
    </row>
    <row r="452" spans="9:10" x14ac:dyDescent="0.2">
      <c r="I452">
        <v>10500</v>
      </c>
      <c r="J452" t="s">
        <v>8221</v>
      </c>
    </row>
    <row r="453" spans="9:10" x14ac:dyDescent="0.2">
      <c r="I453">
        <v>30000</v>
      </c>
      <c r="J453" t="s">
        <v>8221</v>
      </c>
    </row>
    <row r="454" spans="9:10" x14ac:dyDescent="0.2">
      <c r="I454">
        <v>2500</v>
      </c>
      <c r="J454" t="s">
        <v>8221</v>
      </c>
    </row>
    <row r="455" spans="9:10" x14ac:dyDescent="0.2">
      <c r="I455">
        <v>2000</v>
      </c>
      <c r="J455" t="s">
        <v>8221</v>
      </c>
    </row>
    <row r="456" spans="9:10" x14ac:dyDescent="0.2">
      <c r="I456">
        <v>50000</v>
      </c>
      <c r="J456" t="s">
        <v>8221</v>
      </c>
    </row>
    <row r="457" spans="9:10" x14ac:dyDescent="0.2">
      <c r="I457">
        <v>20000</v>
      </c>
      <c r="J457" t="s">
        <v>8221</v>
      </c>
    </row>
    <row r="458" spans="9:10" x14ac:dyDescent="0.2">
      <c r="I458">
        <v>750</v>
      </c>
      <c r="J458" t="s">
        <v>8221</v>
      </c>
    </row>
    <row r="459" spans="9:10" x14ac:dyDescent="0.2">
      <c r="I459">
        <v>94875</v>
      </c>
      <c r="J459" t="s">
        <v>8221</v>
      </c>
    </row>
    <row r="460" spans="9:10" x14ac:dyDescent="0.2">
      <c r="I460">
        <v>10000</v>
      </c>
      <c r="J460" t="s">
        <v>8221</v>
      </c>
    </row>
    <row r="461" spans="9:10" x14ac:dyDescent="0.2">
      <c r="I461">
        <v>65000</v>
      </c>
      <c r="J461" t="s">
        <v>8221</v>
      </c>
    </row>
    <row r="462" spans="9:10" x14ac:dyDescent="0.2">
      <c r="I462">
        <v>8888</v>
      </c>
      <c r="J462" t="s">
        <v>8221</v>
      </c>
    </row>
    <row r="463" spans="9:10" x14ac:dyDescent="0.2">
      <c r="I463">
        <v>20000</v>
      </c>
      <c r="J463" t="s">
        <v>8221</v>
      </c>
    </row>
    <row r="464" spans="9:10" x14ac:dyDescent="0.2">
      <c r="I464">
        <v>10000</v>
      </c>
      <c r="J464" t="s">
        <v>8221</v>
      </c>
    </row>
    <row r="465" spans="9:10" x14ac:dyDescent="0.2">
      <c r="I465">
        <v>39000</v>
      </c>
      <c r="J465" t="s">
        <v>8221</v>
      </c>
    </row>
    <row r="466" spans="9:10" x14ac:dyDescent="0.2">
      <c r="I466">
        <v>8500</v>
      </c>
      <c r="J466" t="s">
        <v>8221</v>
      </c>
    </row>
    <row r="467" spans="9:10" x14ac:dyDescent="0.2">
      <c r="I467">
        <v>550</v>
      </c>
      <c r="J467" t="s">
        <v>8221</v>
      </c>
    </row>
    <row r="468" spans="9:10" x14ac:dyDescent="0.2">
      <c r="I468">
        <v>100000</v>
      </c>
      <c r="J468" t="s">
        <v>8221</v>
      </c>
    </row>
    <row r="469" spans="9:10" x14ac:dyDescent="0.2">
      <c r="I469">
        <v>55000</v>
      </c>
      <c r="J469" t="s">
        <v>8221</v>
      </c>
    </row>
    <row r="470" spans="9:10" x14ac:dyDescent="0.2">
      <c r="I470">
        <v>1010</v>
      </c>
      <c r="J470" t="s">
        <v>8221</v>
      </c>
    </row>
    <row r="471" spans="9:10" x14ac:dyDescent="0.2">
      <c r="I471">
        <v>512</v>
      </c>
      <c r="J471" t="s">
        <v>8221</v>
      </c>
    </row>
    <row r="472" spans="9:10" x14ac:dyDescent="0.2">
      <c r="I472">
        <v>10000</v>
      </c>
      <c r="J472" t="s">
        <v>8221</v>
      </c>
    </row>
    <row r="473" spans="9:10" x14ac:dyDescent="0.2">
      <c r="I473">
        <v>20000</v>
      </c>
      <c r="J473" t="s">
        <v>8221</v>
      </c>
    </row>
    <row r="474" spans="9:10" x14ac:dyDescent="0.2">
      <c r="I474">
        <v>7500</v>
      </c>
      <c r="J474" t="s">
        <v>8221</v>
      </c>
    </row>
    <row r="475" spans="9:10" x14ac:dyDescent="0.2">
      <c r="I475">
        <v>6000</v>
      </c>
      <c r="J475" t="s">
        <v>8221</v>
      </c>
    </row>
    <row r="476" spans="9:10" x14ac:dyDescent="0.2">
      <c r="I476">
        <v>5000</v>
      </c>
      <c r="J476" t="s">
        <v>8221</v>
      </c>
    </row>
    <row r="477" spans="9:10" x14ac:dyDescent="0.2">
      <c r="I477">
        <v>55000</v>
      </c>
      <c r="J477" t="s">
        <v>8221</v>
      </c>
    </row>
    <row r="478" spans="9:10" x14ac:dyDescent="0.2">
      <c r="I478">
        <v>800</v>
      </c>
      <c r="J478" t="s">
        <v>8221</v>
      </c>
    </row>
    <row r="479" spans="9:10" x14ac:dyDescent="0.2">
      <c r="I479">
        <v>30000</v>
      </c>
      <c r="J479" t="s">
        <v>8221</v>
      </c>
    </row>
    <row r="480" spans="9:10" x14ac:dyDescent="0.2">
      <c r="I480">
        <v>3300</v>
      </c>
      <c r="J480" t="s">
        <v>8221</v>
      </c>
    </row>
    <row r="481" spans="9:10" x14ac:dyDescent="0.2">
      <c r="I481">
        <v>2000</v>
      </c>
      <c r="J481" t="s">
        <v>8221</v>
      </c>
    </row>
    <row r="482" spans="9:10" x14ac:dyDescent="0.2">
      <c r="I482">
        <v>220000</v>
      </c>
      <c r="J482" t="s">
        <v>8221</v>
      </c>
    </row>
    <row r="483" spans="9:10" x14ac:dyDescent="0.2">
      <c r="I483">
        <v>1500</v>
      </c>
      <c r="J483" t="s">
        <v>8221</v>
      </c>
    </row>
    <row r="484" spans="9:10" x14ac:dyDescent="0.2">
      <c r="I484">
        <v>10000</v>
      </c>
      <c r="J484" t="s">
        <v>8221</v>
      </c>
    </row>
    <row r="485" spans="9:10" x14ac:dyDescent="0.2">
      <c r="I485">
        <v>15000</v>
      </c>
      <c r="J485" t="s">
        <v>8221</v>
      </c>
    </row>
    <row r="486" spans="9:10" x14ac:dyDescent="0.2">
      <c r="I486">
        <v>40000</v>
      </c>
      <c r="J486" t="s">
        <v>8221</v>
      </c>
    </row>
    <row r="487" spans="9:10" x14ac:dyDescent="0.2">
      <c r="I487">
        <v>30000</v>
      </c>
      <c r="J487" t="s">
        <v>8221</v>
      </c>
    </row>
    <row r="488" spans="9:10" x14ac:dyDescent="0.2">
      <c r="I488">
        <v>10000</v>
      </c>
      <c r="J488" t="s">
        <v>8221</v>
      </c>
    </row>
    <row r="489" spans="9:10" x14ac:dyDescent="0.2">
      <c r="I489">
        <v>15000</v>
      </c>
      <c r="J489" t="s">
        <v>8221</v>
      </c>
    </row>
    <row r="490" spans="9:10" x14ac:dyDescent="0.2">
      <c r="I490">
        <v>80000</v>
      </c>
      <c r="J490" t="s">
        <v>8221</v>
      </c>
    </row>
    <row r="491" spans="9:10" x14ac:dyDescent="0.2">
      <c r="I491">
        <v>37956</v>
      </c>
      <c r="J491" t="s">
        <v>8221</v>
      </c>
    </row>
    <row r="492" spans="9:10" x14ac:dyDescent="0.2">
      <c r="I492">
        <v>550000</v>
      </c>
      <c r="J492" t="s">
        <v>8221</v>
      </c>
    </row>
    <row r="493" spans="9:10" x14ac:dyDescent="0.2">
      <c r="I493">
        <v>50000</v>
      </c>
      <c r="J493" t="s">
        <v>8221</v>
      </c>
    </row>
    <row r="494" spans="9:10" x14ac:dyDescent="0.2">
      <c r="I494">
        <v>12000</v>
      </c>
      <c r="J494" t="s">
        <v>8221</v>
      </c>
    </row>
    <row r="495" spans="9:10" x14ac:dyDescent="0.2">
      <c r="I495">
        <v>74997</v>
      </c>
      <c r="J495" t="s">
        <v>8221</v>
      </c>
    </row>
    <row r="496" spans="9:10" x14ac:dyDescent="0.2">
      <c r="I496">
        <v>1000</v>
      </c>
      <c r="J496" t="s">
        <v>8221</v>
      </c>
    </row>
    <row r="497" spans="9:10" x14ac:dyDescent="0.2">
      <c r="I497">
        <v>10000</v>
      </c>
      <c r="J497" t="s">
        <v>8221</v>
      </c>
    </row>
    <row r="498" spans="9:10" x14ac:dyDescent="0.2">
      <c r="I498">
        <v>10000000</v>
      </c>
      <c r="J498" t="s">
        <v>8221</v>
      </c>
    </row>
    <row r="499" spans="9:10" x14ac:dyDescent="0.2">
      <c r="I499">
        <v>30000</v>
      </c>
      <c r="J499" t="s">
        <v>8221</v>
      </c>
    </row>
    <row r="500" spans="9:10" x14ac:dyDescent="0.2">
      <c r="I500">
        <v>20000</v>
      </c>
      <c r="J500" t="s">
        <v>8221</v>
      </c>
    </row>
    <row r="501" spans="9:10" x14ac:dyDescent="0.2">
      <c r="I501">
        <v>7000</v>
      </c>
      <c r="J501" t="s">
        <v>8221</v>
      </c>
    </row>
    <row r="502" spans="9:10" x14ac:dyDescent="0.2">
      <c r="I502">
        <v>60000</v>
      </c>
      <c r="J502" t="s">
        <v>8221</v>
      </c>
    </row>
    <row r="503" spans="9:10" x14ac:dyDescent="0.2">
      <c r="I503">
        <v>4480</v>
      </c>
      <c r="J503" t="s">
        <v>8221</v>
      </c>
    </row>
    <row r="504" spans="9:10" x14ac:dyDescent="0.2">
      <c r="I504">
        <v>65108</v>
      </c>
      <c r="J504" t="s">
        <v>8221</v>
      </c>
    </row>
    <row r="505" spans="9:10" x14ac:dyDescent="0.2">
      <c r="I505">
        <v>20000</v>
      </c>
      <c r="J505" t="s">
        <v>8221</v>
      </c>
    </row>
    <row r="506" spans="9:10" x14ac:dyDescent="0.2">
      <c r="I506">
        <v>6500</v>
      </c>
      <c r="J506" t="s">
        <v>8221</v>
      </c>
    </row>
    <row r="507" spans="9:10" x14ac:dyDescent="0.2">
      <c r="I507">
        <v>10000</v>
      </c>
      <c r="J507" t="s">
        <v>8221</v>
      </c>
    </row>
    <row r="508" spans="9:10" x14ac:dyDescent="0.2">
      <c r="I508">
        <v>20000</v>
      </c>
      <c r="J508" t="s">
        <v>8221</v>
      </c>
    </row>
    <row r="509" spans="9:10" x14ac:dyDescent="0.2">
      <c r="I509">
        <v>6500</v>
      </c>
      <c r="J509" t="s">
        <v>8221</v>
      </c>
    </row>
    <row r="510" spans="9:10" x14ac:dyDescent="0.2">
      <c r="I510">
        <v>24500</v>
      </c>
      <c r="J510" t="s">
        <v>8221</v>
      </c>
    </row>
    <row r="511" spans="9:10" x14ac:dyDescent="0.2">
      <c r="I511">
        <v>12000</v>
      </c>
      <c r="J511" t="s">
        <v>8221</v>
      </c>
    </row>
    <row r="512" spans="9:10" x14ac:dyDescent="0.2">
      <c r="I512">
        <v>200000</v>
      </c>
      <c r="J512" t="s">
        <v>8221</v>
      </c>
    </row>
    <row r="513" spans="9:10" x14ac:dyDescent="0.2">
      <c r="I513">
        <v>20000</v>
      </c>
      <c r="J513" t="s">
        <v>8221</v>
      </c>
    </row>
    <row r="514" spans="9:10" x14ac:dyDescent="0.2">
      <c r="I514">
        <v>50000</v>
      </c>
      <c r="J514" t="s">
        <v>8221</v>
      </c>
    </row>
    <row r="515" spans="9:10" x14ac:dyDescent="0.2">
      <c r="I515">
        <v>5000</v>
      </c>
      <c r="J515" t="s">
        <v>8221</v>
      </c>
    </row>
    <row r="516" spans="9:10" x14ac:dyDescent="0.2">
      <c r="I516">
        <v>14000</v>
      </c>
      <c r="J516" t="s">
        <v>8221</v>
      </c>
    </row>
    <row r="517" spans="9:10" x14ac:dyDescent="0.2">
      <c r="I517">
        <v>5000</v>
      </c>
      <c r="J517" t="s">
        <v>8221</v>
      </c>
    </row>
    <row r="518" spans="9:10" x14ac:dyDescent="0.2">
      <c r="I518">
        <v>8000</v>
      </c>
      <c r="J518" t="s">
        <v>8221</v>
      </c>
    </row>
    <row r="519" spans="9:10" x14ac:dyDescent="0.2">
      <c r="I519">
        <v>50000</v>
      </c>
      <c r="J519" t="s">
        <v>8221</v>
      </c>
    </row>
    <row r="520" spans="9:10" x14ac:dyDescent="0.2">
      <c r="I520">
        <v>1500</v>
      </c>
      <c r="J520" t="s">
        <v>8221</v>
      </c>
    </row>
    <row r="521" spans="9:10" x14ac:dyDescent="0.2">
      <c r="I521">
        <v>97000</v>
      </c>
      <c r="J521" t="s">
        <v>8221</v>
      </c>
    </row>
    <row r="522" spans="9:10" x14ac:dyDescent="0.2">
      <c r="I522">
        <v>5000</v>
      </c>
      <c r="J522" t="s">
        <v>8221</v>
      </c>
    </row>
    <row r="523" spans="9:10" x14ac:dyDescent="0.2">
      <c r="I523">
        <v>15000</v>
      </c>
      <c r="J523" t="s">
        <v>8221</v>
      </c>
    </row>
    <row r="524" spans="9:10" x14ac:dyDescent="0.2">
      <c r="I524">
        <v>7175</v>
      </c>
      <c r="J524" t="s">
        <v>8221</v>
      </c>
    </row>
    <row r="525" spans="9:10" x14ac:dyDescent="0.2">
      <c r="I525">
        <v>12001</v>
      </c>
      <c r="J525" t="s">
        <v>8221</v>
      </c>
    </row>
    <row r="526" spans="9:10" x14ac:dyDescent="0.2">
      <c r="I526">
        <v>5000</v>
      </c>
      <c r="J526" t="s">
        <v>8219</v>
      </c>
    </row>
    <row r="527" spans="9:10" x14ac:dyDescent="0.2">
      <c r="I527">
        <v>5000</v>
      </c>
      <c r="J527" t="s">
        <v>8219</v>
      </c>
    </row>
    <row r="528" spans="9:10" x14ac:dyDescent="0.2">
      <c r="I528">
        <v>3000</v>
      </c>
      <c r="J528" t="s">
        <v>8219</v>
      </c>
    </row>
    <row r="529" spans="9:10" x14ac:dyDescent="0.2">
      <c r="I529">
        <v>5000</v>
      </c>
      <c r="J529" t="s">
        <v>8219</v>
      </c>
    </row>
    <row r="530" spans="9:10" x14ac:dyDescent="0.2">
      <c r="I530">
        <v>3500</v>
      </c>
      <c r="J530" t="s">
        <v>8219</v>
      </c>
    </row>
    <row r="531" spans="9:10" x14ac:dyDescent="0.2">
      <c r="I531">
        <v>12000</v>
      </c>
      <c r="J531" t="s">
        <v>8219</v>
      </c>
    </row>
    <row r="532" spans="9:10" x14ac:dyDescent="0.2">
      <c r="I532">
        <v>1500</v>
      </c>
      <c r="J532" t="s">
        <v>8219</v>
      </c>
    </row>
    <row r="533" spans="9:10" x14ac:dyDescent="0.2">
      <c r="I533">
        <v>10000</v>
      </c>
      <c r="J533" t="s">
        <v>8219</v>
      </c>
    </row>
    <row r="534" spans="9:10" x14ac:dyDescent="0.2">
      <c r="I534">
        <v>1150</v>
      </c>
      <c r="J534" t="s">
        <v>8219</v>
      </c>
    </row>
    <row r="535" spans="9:10" x14ac:dyDescent="0.2">
      <c r="I535">
        <v>1200</v>
      </c>
      <c r="J535" t="s">
        <v>8219</v>
      </c>
    </row>
    <row r="536" spans="9:10" x14ac:dyDescent="0.2">
      <c r="I536">
        <v>3405</v>
      </c>
      <c r="J536" t="s">
        <v>8219</v>
      </c>
    </row>
    <row r="537" spans="9:10" x14ac:dyDescent="0.2">
      <c r="I537">
        <v>4000</v>
      </c>
      <c r="J537" t="s">
        <v>8219</v>
      </c>
    </row>
    <row r="538" spans="9:10" x14ac:dyDescent="0.2">
      <c r="I538">
        <v>10000</v>
      </c>
      <c r="J538" t="s">
        <v>8219</v>
      </c>
    </row>
    <row r="539" spans="9:10" x14ac:dyDescent="0.2">
      <c r="I539">
        <v>2000</v>
      </c>
      <c r="J539" t="s">
        <v>8219</v>
      </c>
    </row>
    <row r="540" spans="9:10" x14ac:dyDescent="0.2">
      <c r="I540">
        <v>15000</v>
      </c>
      <c r="J540" t="s">
        <v>8219</v>
      </c>
    </row>
    <row r="541" spans="9:10" x14ac:dyDescent="0.2">
      <c r="I541">
        <v>2000</v>
      </c>
      <c r="J541" t="s">
        <v>8219</v>
      </c>
    </row>
    <row r="542" spans="9:10" x14ac:dyDescent="0.2">
      <c r="I542">
        <v>3300</v>
      </c>
      <c r="J542" t="s">
        <v>8219</v>
      </c>
    </row>
    <row r="543" spans="9:10" x14ac:dyDescent="0.2">
      <c r="I543">
        <v>2000</v>
      </c>
      <c r="J543" t="s">
        <v>8219</v>
      </c>
    </row>
    <row r="544" spans="9:10" x14ac:dyDescent="0.2">
      <c r="I544">
        <v>5000</v>
      </c>
      <c r="J544" t="s">
        <v>8219</v>
      </c>
    </row>
    <row r="545" spans="9:10" x14ac:dyDescent="0.2">
      <c r="I545">
        <v>500</v>
      </c>
      <c r="J545" t="s">
        <v>8219</v>
      </c>
    </row>
    <row r="546" spans="9:10" x14ac:dyDescent="0.2">
      <c r="I546">
        <v>15000</v>
      </c>
      <c r="J546" t="s">
        <v>8221</v>
      </c>
    </row>
    <row r="547" spans="9:10" x14ac:dyDescent="0.2">
      <c r="I547">
        <v>4500</v>
      </c>
      <c r="J547" t="s">
        <v>8221</v>
      </c>
    </row>
    <row r="548" spans="9:10" x14ac:dyDescent="0.2">
      <c r="I548">
        <v>250000</v>
      </c>
      <c r="J548" t="s">
        <v>8221</v>
      </c>
    </row>
    <row r="549" spans="9:10" x14ac:dyDescent="0.2">
      <c r="I549">
        <v>22000</v>
      </c>
      <c r="J549" t="s">
        <v>8221</v>
      </c>
    </row>
    <row r="550" spans="9:10" x14ac:dyDescent="0.2">
      <c r="I550">
        <v>500</v>
      </c>
      <c r="J550" t="s">
        <v>8221</v>
      </c>
    </row>
    <row r="551" spans="9:10" x14ac:dyDescent="0.2">
      <c r="I551">
        <v>50000</v>
      </c>
      <c r="J551" t="s">
        <v>8221</v>
      </c>
    </row>
    <row r="552" spans="9:10" x14ac:dyDescent="0.2">
      <c r="I552">
        <v>60000</v>
      </c>
      <c r="J552" t="s">
        <v>8221</v>
      </c>
    </row>
    <row r="553" spans="9:10" x14ac:dyDescent="0.2">
      <c r="I553">
        <v>7500</v>
      </c>
      <c r="J553" t="s">
        <v>8221</v>
      </c>
    </row>
    <row r="554" spans="9:10" x14ac:dyDescent="0.2">
      <c r="I554">
        <v>10000</v>
      </c>
      <c r="J554" t="s">
        <v>8221</v>
      </c>
    </row>
    <row r="555" spans="9:10" x14ac:dyDescent="0.2">
      <c r="I555">
        <v>2500</v>
      </c>
      <c r="J555" t="s">
        <v>8221</v>
      </c>
    </row>
    <row r="556" spans="9:10" x14ac:dyDescent="0.2">
      <c r="I556">
        <v>5000</v>
      </c>
      <c r="J556" t="s">
        <v>8221</v>
      </c>
    </row>
    <row r="557" spans="9:10" x14ac:dyDescent="0.2">
      <c r="I557">
        <v>75000</v>
      </c>
      <c r="J557" t="s">
        <v>8221</v>
      </c>
    </row>
    <row r="558" spans="9:10" x14ac:dyDescent="0.2">
      <c r="I558">
        <v>45000</v>
      </c>
      <c r="J558" t="s">
        <v>8221</v>
      </c>
    </row>
    <row r="559" spans="9:10" x14ac:dyDescent="0.2">
      <c r="I559">
        <v>25000</v>
      </c>
      <c r="J559" t="s">
        <v>8221</v>
      </c>
    </row>
    <row r="560" spans="9:10" x14ac:dyDescent="0.2">
      <c r="I560">
        <v>3870</v>
      </c>
      <c r="J560" t="s">
        <v>8221</v>
      </c>
    </row>
    <row r="561" spans="9:10" x14ac:dyDescent="0.2">
      <c r="I561">
        <v>7500</v>
      </c>
      <c r="J561" t="s">
        <v>8221</v>
      </c>
    </row>
    <row r="562" spans="9:10" x14ac:dyDescent="0.2">
      <c r="I562">
        <v>8000</v>
      </c>
      <c r="J562" t="s">
        <v>8221</v>
      </c>
    </row>
    <row r="563" spans="9:10" x14ac:dyDescent="0.2">
      <c r="I563">
        <v>150000</v>
      </c>
      <c r="J563" t="s">
        <v>8221</v>
      </c>
    </row>
    <row r="564" spans="9:10" x14ac:dyDescent="0.2">
      <c r="I564">
        <v>750</v>
      </c>
      <c r="J564" t="s">
        <v>8221</v>
      </c>
    </row>
    <row r="565" spans="9:10" x14ac:dyDescent="0.2">
      <c r="I565">
        <v>240000</v>
      </c>
      <c r="J565" t="s">
        <v>8221</v>
      </c>
    </row>
    <row r="566" spans="9:10" x14ac:dyDescent="0.2">
      <c r="I566">
        <v>100000</v>
      </c>
      <c r="J566" t="s">
        <v>8221</v>
      </c>
    </row>
    <row r="567" spans="9:10" x14ac:dyDescent="0.2">
      <c r="I567">
        <v>15000</v>
      </c>
      <c r="J567" t="s">
        <v>8221</v>
      </c>
    </row>
    <row r="568" spans="9:10" x14ac:dyDescent="0.2">
      <c r="I568">
        <v>50000</v>
      </c>
      <c r="J568" t="s">
        <v>8221</v>
      </c>
    </row>
    <row r="569" spans="9:10" x14ac:dyDescent="0.2">
      <c r="I569">
        <v>75000</v>
      </c>
      <c r="J569" t="s">
        <v>8221</v>
      </c>
    </row>
    <row r="570" spans="9:10" x14ac:dyDescent="0.2">
      <c r="I570">
        <v>18000</v>
      </c>
      <c r="J570" t="s">
        <v>8221</v>
      </c>
    </row>
    <row r="571" spans="9:10" x14ac:dyDescent="0.2">
      <c r="I571">
        <v>25000</v>
      </c>
      <c r="J571" t="s">
        <v>8221</v>
      </c>
    </row>
    <row r="572" spans="9:10" x14ac:dyDescent="0.2">
      <c r="I572">
        <v>5000</v>
      </c>
      <c r="J572" t="s">
        <v>8221</v>
      </c>
    </row>
    <row r="573" spans="9:10" x14ac:dyDescent="0.2">
      <c r="I573">
        <v>10000</v>
      </c>
      <c r="J573" t="s">
        <v>8221</v>
      </c>
    </row>
    <row r="574" spans="9:10" x14ac:dyDescent="0.2">
      <c r="I574">
        <v>24500</v>
      </c>
      <c r="J574" t="s">
        <v>8221</v>
      </c>
    </row>
    <row r="575" spans="9:10" x14ac:dyDescent="0.2">
      <c r="I575">
        <v>2500</v>
      </c>
      <c r="J575" t="s">
        <v>8221</v>
      </c>
    </row>
    <row r="576" spans="9:10" x14ac:dyDescent="0.2">
      <c r="I576">
        <v>85000</v>
      </c>
      <c r="J576" t="s">
        <v>8221</v>
      </c>
    </row>
    <row r="577" spans="9:10" x14ac:dyDescent="0.2">
      <c r="I577">
        <v>25000</v>
      </c>
      <c r="J577" t="s">
        <v>8221</v>
      </c>
    </row>
    <row r="578" spans="9:10" x14ac:dyDescent="0.2">
      <c r="I578">
        <v>2500</v>
      </c>
      <c r="J578" t="s">
        <v>8221</v>
      </c>
    </row>
    <row r="579" spans="9:10" x14ac:dyDescent="0.2">
      <c r="I579">
        <v>88888</v>
      </c>
      <c r="J579" t="s">
        <v>8221</v>
      </c>
    </row>
    <row r="580" spans="9:10" x14ac:dyDescent="0.2">
      <c r="I580">
        <v>11180</v>
      </c>
      <c r="J580" t="s">
        <v>8221</v>
      </c>
    </row>
    <row r="581" spans="9:10" x14ac:dyDescent="0.2">
      <c r="I581">
        <v>60000</v>
      </c>
      <c r="J581" t="s">
        <v>8221</v>
      </c>
    </row>
    <row r="582" spans="9:10" x14ac:dyDescent="0.2">
      <c r="I582">
        <v>80000</v>
      </c>
      <c r="J582" t="s">
        <v>8221</v>
      </c>
    </row>
    <row r="583" spans="9:10" x14ac:dyDescent="0.2">
      <c r="I583">
        <v>5000</v>
      </c>
      <c r="J583" t="s">
        <v>8221</v>
      </c>
    </row>
    <row r="584" spans="9:10" x14ac:dyDescent="0.2">
      <c r="I584">
        <v>125000</v>
      </c>
      <c r="J584" t="s">
        <v>8221</v>
      </c>
    </row>
    <row r="585" spans="9:10" x14ac:dyDescent="0.2">
      <c r="I585">
        <v>12000</v>
      </c>
      <c r="J585" t="s">
        <v>8221</v>
      </c>
    </row>
    <row r="586" spans="9:10" x14ac:dyDescent="0.2">
      <c r="I586">
        <v>3000</v>
      </c>
      <c r="J586" t="s">
        <v>8221</v>
      </c>
    </row>
    <row r="587" spans="9:10" x14ac:dyDescent="0.2">
      <c r="I587">
        <v>400</v>
      </c>
      <c r="J587" t="s">
        <v>8221</v>
      </c>
    </row>
    <row r="588" spans="9:10" x14ac:dyDescent="0.2">
      <c r="I588">
        <v>100000</v>
      </c>
      <c r="J588" t="s">
        <v>8221</v>
      </c>
    </row>
    <row r="589" spans="9:10" x14ac:dyDescent="0.2">
      <c r="I589">
        <v>9000</v>
      </c>
      <c r="J589" t="s">
        <v>8221</v>
      </c>
    </row>
    <row r="590" spans="9:10" x14ac:dyDescent="0.2">
      <c r="I590">
        <v>1000</v>
      </c>
      <c r="J590" t="s">
        <v>8221</v>
      </c>
    </row>
    <row r="591" spans="9:10" x14ac:dyDescent="0.2">
      <c r="I591">
        <v>9000</v>
      </c>
      <c r="J591" t="s">
        <v>8221</v>
      </c>
    </row>
    <row r="592" spans="9:10" x14ac:dyDescent="0.2">
      <c r="I592">
        <v>10000</v>
      </c>
      <c r="J592" t="s">
        <v>8221</v>
      </c>
    </row>
    <row r="593" spans="9:10" x14ac:dyDescent="0.2">
      <c r="I593">
        <v>30000</v>
      </c>
      <c r="J593" t="s">
        <v>8221</v>
      </c>
    </row>
    <row r="594" spans="9:10" x14ac:dyDescent="0.2">
      <c r="I594">
        <v>9000</v>
      </c>
      <c r="J594" t="s">
        <v>8221</v>
      </c>
    </row>
    <row r="595" spans="9:10" x14ac:dyDescent="0.2">
      <c r="I595">
        <v>7500</v>
      </c>
      <c r="J595" t="s">
        <v>8221</v>
      </c>
    </row>
    <row r="596" spans="9:10" x14ac:dyDescent="0.2">
      <c r="I596">
        <v>5000</v>
      </c>
      <c r="J596" t="s">
        <v>8221</v>
      </c>
    </row>
    <row r="597" spans="9:10" x14ac:dyDescent="0.2">
      <c r="I597">
        <v>100000</v>
      </c>
      <c r="J597" t="s">
        <v>8221</v>
      </c>
    </row>
    <row r="598" spans="9:10" x14ac:dyDescent="0.2">
      <c r="I598">
        <v>7500</v>
      </c>
      <c r="J598" t="s">
        <v>8221</v>
      </c>
    </row>
    <row r="599" spans="9:10" x14ac:dyDescent="0.2">
      <c r="I599">
        <v>500</v>
      </c>
      <c r="J599" t="s">
        <v>8221</v>
      </c>
    </row>
    <row r="600" spans="9:10" x14ac:dyDescent="0.2">
      <c r="I600">
        <v>25000</v>
      </c>
      <c r="J600" t="s">
        <v>8221</v>
      </c>
    </row>
    <row r="601" spans="9:10" x14ac:dyDescent="0.2">
      <c r="I601">
        <v>100000</v>
      </c>
      <c r="J601" t="s">
        <v>8221</v>
      </c>
    </row>
    <row r="602" spans="9:10" x14ac:dyDescent="0.2">
      <c r="I602">
        <v>20000</v>
      </c>
      <c r="J602" t="s">
        <v>8221</v>
      </c>
    </row>
    <row r="603" spans="9:10" x14ac:dyDescent="0.2">
      <c r="I603">
        <v>7500</v>
      </c>
      <c r="J603" t="s">
        <v>8221</v>
      </c>
    </row>
    <row r="604" spans="9:10" x14ac:dyDescent="0.2">
      <c r="I604">
        <v>2500</v>
      </c>
      <c r="J604" t="s">
        <v>8221</v>
      </c>
    </row>
    <row r="605" spans="9:10" x14ac:dyDescent="0.2">
      <c r="I605">
        <v>50000</v>
      </c>
      <c r="J605" t="s">
        <v>8221</v>
      </c>
    </row>
    <row r="606" spans="9:10" x14ac:dyDescent="0.2">
      <c r="I606">
        <v>5000</v>
      </c>
      <c r="J606" t="s">
        <v>8220</v>
      </c>
    </row>
    <row r="607" spans="9:10" x14ac:dyDescent="0.2">
      <c r="I607">
        <v>10000</v>
      </c>
      <c r="J607" t="s">
        <v>8220</v>
      </c>
    </row>
    <row r="608" spans="9:10" x14ac:dyDescent="0.2">
      <c r="I608">
        <v>70000</v>
      </c>
      <c r="J608" t="s">
        <v>8220</v>
      </c>
    </row>
    <row r="609" spans="9:10" x14ac:dyDescent="0.2">
      <c r="I609">
        <v>15000</v>
      </c>
      <c r="J609" t="s">
        <v>8220</v>
      </c>
    </row>
    <row r="610" spans="9:10" x14ac:dyDescent="0.2">
      <c r="I610">
        <v>1500</v>
      </c>
      <c r="J610" t="s">
        <v>8220</v>
      </c>
    </row>
    <row r="611" spans="9:10" x14ac:dyDescent="0.2">
      <c r="I611">
        <v>5000</v>
      </c>
      <c r="J611" t="s">
        <v>8220</v>
      </c>
    </row>
    <row r="612" spans="9:10" x14ac:dyDescent="0.2">
      <c r="I612">
        <v>5000</v>
      </c>
      <c r="J612" t="s">
        <v>8220</v>
      </c>
    </row>
    <row r="613" spans="9:10" x14ac:dyDescent="0.2">
      <c r="I613">
        <v>250</v>
      </c>
      <c r="J613" t="s">
        <v>8220</v>
      </c>
    </row>
    <row r="614" spans="9:10" x14ac:dyDescent="0.2">
      <c r="I614">
        <v>150000</v>
      </c>
      <c r="J614" t="s">
        <v>8220</v>
      </c>
    </row>
    <row r="615" spans="9:10" x14ac:dyDescent="0.2">
      <c r="I615">
        <v>780</v>
      </c>
      <c r="J615" t="s">
        <v>8220</v>
      </c>
    </row>
    <row r="616" spans="9:10" x14ac:dyDescent="0.2">
      <c r="I616">
        <v>13803</v>
      </c>
      <c r="J616" t="s">
        <v>8220</v>
      </c>
    </row>
    <row r="617" spans="9:10" x14ac:dyDescent="0.2">
      <c r="I617">
        <v>80000</v>
      </c>
      <c r="J617" t="s">
        <v>8220</v>
      </c>
    </row>
    <row r="618" spans="9:10" x14ac:dyDescent="0.2">
      <c r="I618">
        <v>10000</v>
      </c>
      <c r="J618" t="s">
        <v>8220</v>
      </c>
    </row>
    <row r="619" spans="9:10" x14ac:dyDescent="0.2">
      <c r="I619">
        <v>60000</v>
      </c>
      <c r="J619" t="s">
        <v>8220</v>
      </c>
    </row>
    <row r="620" spans="9:10" x14ac:dyDescent="0.2">
      <c r="I620">
        <v>10000</v>
      </c>
      <c r="J620" t="s">
        <v>8220</v>
      </c>
    </row>
    <row r="621" spans="9:10" x14ac:dyDescent="0.2">
      <c r="I621">
        <v>515</v>
      </c>
      <c r="J621" t="s">
        <v>8220</v>
      </c>
    </row>
    <row r="622" spans="9:10" x14ac:dyDescent="0.2">
      <c r="I622">
        <v>5000</v>
      </c>
      <c r="J622" t="s">
        <v>8220</v>
      </c>
    </row>
    <row r="623" spans="9:10" x14ac:dyDescent="0.2">
      <c r="I623">
        <v>2000</v>
      </c>
      <c r="J623" t="s">
        <v>8220</v>
      </c>
    </row>
    <row r="624" spans="9:10" x14ac:dyDescent="0.2">
      <c r="I624">
        <v>400</v>
      </c>
      <c r="J624" t="s">
        <v>8220</v>
      </c>
    </row>
    <row r="625" spans="9:10" x14ac:dyDescent="0.2">
      <c r="I625">
        <v>2500000</v>
      </c>
      <c r="J625" t="s">
        <v>8220</v>
      </c>
    </row>
    <row r="626" spans="9:10" x14ac:dyDescent="0.2">
      <c r="I626">
        <v>30000</v>
      </c>
      <c r="J626" t="s">
        <v>8220</v>
      </c>
    </row>
    <row r="627" spans="9:10" x14ac:dyDescent="0.2">
      <c r="I627">
        <v>25000</v>
      </c>
      <c r="J627" t="s">
        <v>8220</v>
      </c>
    </row>
    <row r="628" spans="9:10" x14ac:dyDescent="0.2">
      <c r="I628">
        <v>6000</v>
      </c>
      <c r="J628" t="s">
        <v>8220</v>
      </c>
    </row>
    <row r="629" spans="9:10" x14ac:dyDescent="0.2">
      <c r="I629">
        <v>75000</v>
      </c>
      <c r="J629" t="s">
        <v>8220</v>
      </c>
    </row>
    <row r="630" spans="9:10" x14ac:dyDescent="0.2">
      <c r="I630">
        <v>5000</v>
      </c>
      <c r="J630" t="s">
        <v>8220</v>
      </c>
    </row>
    <row r="631" spans="9:10" x14ac:dyDescent="0.2">
      <c r="I631">
        <v>25000</v>
      </c>
      <c r="J631" t="s">
        <v>8220</v>
      </c>
    </row>
    <row r="632" spans="9:10" x14ac:dyDescent="0.2">
      <c r="I632">
        <v>25000</v>
      </c>
      <c r="J632" t="s">
        <v>8220</v>
      </c>
    </row>
    <row r="633" spans="9:10" x14ac:dyDescent="0.2">
      <c r="I633">
        <v>450000</v>
      </c>
      <c r="J633" t="s">
        <v>8220</v>
      </c>
    </row>
    <row r="634" spans="9:10" x14ac:dyDescent="0.2">
      <c r="I634">
        <v>5000</v>
      </c>
      <c r="J634" t="s">
        <v>8220</v>
      </c>
    </row>
    <row r="635" spans="9:10" x14ac:dyDescent="0.2">
      <c r="I635">
        <v>200000</v>
      </c>
      <c r="J635" t="s">
        <v>8220</v>
      </c>
    </row>
    <row r="636" spans="9:10" x14ac:dyDescent="0.2">
      <c r="I636">
        <v>11999</v>
      </c>
      <c r="J636" t="s">
        <v>8220</v>
      </c>
    </row>
    <row r="637" spans="9:10" x14ac:dyDescent="0.2">
      <c r="I637">
        <v>50000</v>
      </c>
      <c r="J637" t="s">
        <v>8220</v>
      </c>
    </row>
    <row r="638" spans="9:10" x14ac:dyDescent="0.2">
      <c r="I638">
        <v>20000</v>
      </c>
      <c r="J638" t="s">
        <v>8220</v>
      </c>
    </row>
    <row r="639" spans="9:10" x14ac:dyDescent="0.2">
      <c r="I639">
        <v>10000</v>
      </c>
      <c r="J639" t="s">
        <v>8220</v>
      </c>
    </row>
    <row r="640" spans="9:10" x14ac:dyDescent="0.2">
      <c r="I640">
        <v>5000</v>
      </c>
      <c r="J640" t="s">
        <v>8220</v>
      </c>
    </row>
    <row r="641" spans="9:10" x14ac:dyDescent="0.2">
      <c r="I641">
        <v>25000</v>
      </c>
      <c r="J641" t="s">
        <v>8220</v>
      </c>
    </row>
    <row r="642" spans="9:10" x14ac:dyDescent="0.2">
      <c r="I642">
        <v>2000</v>
      </c>
      <c r="J642" t="s">
        <v>8220</v>
      </c>
    </row>
    <row r="643" spans="9:10" x14ac:dyDescent="0.2">
      <c r="I643">
        <v>100000</v>
      </c>
      <c r="J643" t="s">
        <v>8220</v>
      </c>
    </row>
    <row r="644" spans="9:10" x14ac:dyDescent="0.2">
      <c r="I644">
        <v>200000</v>
      </c>
      <c r="J644" t="s">
        <v>8220</v>
      </c>
    </row>
    <row r="645" spans="9:10" x14ac:dyDescent="0.2">
      <c r="I645">
        <v>1000000</v>
      </c>
      <c r="J645" t="s">
        <v>8220</v>
      </c>
    </row>
    <row r="646" spans="9:10" x14ac:dyDescent="0.2">
      <c r="I646">
        <v>70</v>
      </c>
      <c r="J646" t="s">
        <v>8219</v>
      </c>
    </row>
    <row r="647" spans="9:10" x14ac:dyDescent="0.2">
      <c r="I647">
        <v>40000</v>
      </c>
      <c r="J647" t="s">
        <v>8219</v>
      </c>
    </row>
    <row r="648" spans="9:10" x14ac:dyDescent="0.2">
      <c r="I648">
        <v>20000</v>
      </c>
      <c r="J648" t="s">
        <v>8219</v>
      </c>
    </row>
    <row r="649" spans="9:10" x14ac:dyDescent="0.2">
      <c r="I649">
        <v>25000</v>
      </c>
      <c r="J649" t="s">
        <v>8219</v>
      </c>
    </row>
    <row r="650" spans="9:10" x14ac:dyDescent="0.2">
      <c r="I650">
        <v>25000</v>
      </c>
      <c r="J650" t="s">
        <v>8219</v>
      </c>
    </row>
    <row r="651" spans="9:10" x14ac:dyDescent="0.2">
      <c r="I651">
        <v>2000</v>
      </c>
      <c r="J651" t="s">
        <v>8219</v>
      </c>
    </row>
    <row r="652" spans="9:10" x14ac:dyDescent="0.2">
      <c r="I652">
        <v>800</v>
      </c>
      <c r="J652" t="s">
        <v>8219</v>
      </c>
    </row>
    <row r="653" spans="9:10" x14ac:dyDescent="0.2">
      <c r="I653">
        <v>2000</v>
      </c>
      <c r="J653" t="s">
        <v>8219</v>
      </c>
    </row>
    <row r="654" spans="9:10" x14ac:dyDescent="0.2">
      <c r="I654">
        <v>35000</v>
      </c>
      <c r="J654" t="s">
        <v>8219</v>
      </c>
    </row>
    <row r="655" spans="9:10" x14ac:dyDescent="0.2">
      <c r="I655">
        <v>2500</v>
      </c>
      <c r="J655" t="s">
        <v>8219</v>
      </c>
    </row>
    <row r="656" spans="9:10" x14ac:dyDescent="0.2">
      <c r="I656">
        <v>1500</v>
      </c>
      <c r="J656" t="s">
        <v>8219</v>
      </c>
    </row>
    <row r="657" spans="9:10" x14ac:dyDescent="0.2">
      <c r="I657">
        <v>25000</v>
      </c>
      <c r="J657" t="s">
        <v>8219</v>
      </c>
    </row>
    <row r="658" spans="9:10" x14ac:dyDescent="0.2">
      <c r="I658">
        <v>3000</v>
      </c>
      <c r="J658" t="s">
        <v>8219</v>
      </c>
    </row>
    <row r="659" spans="9:10" x14ac:dyDescent="0.2">
      <c r="I659">
        <v>75000</v>
      </c>
      <c r="J659" t="s">
        <v>8219</v>
      </c>
    </row>
    <row r="660" spans="9:10" x14ac:dyDescent="0.2">
      <c r="I660">
        <v>12000</v>
      </c>
      <c r="J660" t="s">
        <v>8219</v>
      </c>
    </row>
    <row r="661" spans="9:10" x14ac:dyDescent="0.2">
      <c r="I661">
        <v>8000</v>
      </c>
      <c r="J661" t="s">
        <v>8219</v>
      </c>
    </row>
    <row r="662" spans="9:10" x14ac:dyDescent="0.2">
      <c r="I662">
        <v>5000</v>
      </c>
      <c r="J662" t="s">
        <v>8219</v>
      </c>
    </row>
    <row r="663" spans="9:10" x14ac:dyDescent="0.2">
      <c r="I663">
        <v>15000</v>
      </c>
      <c r="J663" t="s">
        <v>8219</v>
      </c>
    </row>
    <row r="664" spans="9:10" x14ac:dyDescent="0.2">
      <c r="I664">
        <v>28888</v>
      </c>
      <c r="J664" t="s">
        <v>8219</v>
      </c>
    </row>
    <row r="665" spans="9:10" x14ac:dyDescent="0.2">
      <c r="I665">
        <v>3000</v>
      </c>
      <c r="J665" t="s">
        <v>8219</v>
      </c>
    </row>
    <row r="666" spans="9:10" x14ac:dyDescent="0.2">
      <c r="I666">
        <v>50000</v>
      </c>
      <c r="J666" t="s">
        <v>8221</v>
      </c>
    </row>
    <row r="667" spans="9:10" x14ac:dyDescent="0.2">
      <c r="I667">
        <v>10000</v>
      </c>
      <c r="J667" t="s">
        <v>8221</v>
      </c>
    </row>
    <row r="668" spans="9:10" x14ac:dyDescent="0.2">
      <c r="I668">
        <v>39000</v>
      </c>
      <c r="J668" t="s">
        <v>8221</v>
      </c>
    </row>
    <row r="669" spans="9:10" x14ac:dyDescent="0.2">
      <c r="I669">
        <v>200000</v>
      </c>
      <c r="J669" t="s">
        <v>8221</v>
      </c>
    </row>
    <row r="670" spans="9:10" x14ac:dyDescent="0.2">
      <c r="I670">
        <v>12000</v>
      </c>
      <c r="J670" t="s">
        <v>8221</v>
      </c>
    </row>
    <row r="671" spans="9:10" x14ac:dyDescent="0.2">
      <c r="I671">
        <v>10000</v>
      </c>
      <c r="J671" t="s">
        <v>8221</v>
      </c>
    </row>
    <row r="672" spans="9:10" x14ac:dyDescent="0.2">
      <c r="I672">
        <v>200000</v>
      </c>
      <c r="J672" t="s">
        <v>8221</v>
      </c>
    </row>
    <row r="673" spans="9:10" x14ac:dyDescent="0.2">
      <c r="I673">
        <v>50000</v>
      </c>
      <c r="J673" t="s">
        <v>8221</v>
      </c>
    </row>
    <row r="674" spans="9:10" x14ac:dyDescent="0.2">
      <c r="I674">
        <v>15000</v>
      </c>
      <c r="J674" t="s">
        <v>8221</v>
      </c>
    </row>
    <row r="675" spans="9:10" x14ac:dyDescent="0.2">
      <c r="I675">
        <v>200000</v>
      </c>
      <c r="J675" t="s">
        <v>8221</v>
      </c>
    </row>
    <row r="676" spans="9:10" x14ac:dyDescent="0.2">
      <c r="I676">
        <v>90000</v>
      </c>
      <c r="J676" t="s">
        <v>8221</v>
      </c>
    </row>
    <row r="677" spans="9:10" x14ac:dyDescent="0.2">
      <c r="I677">
        <v>30000</v>
      </c>
      <c r="J677" t="s">
        <v>8221</v>
      </c>
    </row>
    <row r="678" spans="9:10" x14ac:dyDescent="0.2">
      <c r="I678">
        <v>50000</v>
      </c>
      <c r="J678" t="s">
        <v>8221</v>
      </c>
    </row>
    <row r="679" spans="9:10" x14ac:dyDescent="0.2">
      <c r="I679">
        <v>100000</v>
      </c>
      <c r="J679" t="s">
        <v>8221</v>
      </c>
    </row>
    <row r="680" spans="9:10" x14ac:dyDescent="0.2">
      <c r="I680">
        <v>50000</v>
      </c>
      <c r="J680" t="s">
        <v>8221</v>
      </c>
    </row>
    <row r="681" spans="9:10" x14ac:dyDescent="0.2">
      <c r="I681">
        <v>6000</v>
      </c>
      <c r="J681" t="s">
        <v>8221</v>
      </c>
    </row>
    <row r="682" spans="9:10" x14ac:dyDescent="0.2">
      <c r="I682">
        <v>100000</v>
      </c>
      <c r="J682" t="s">
        <v>8221</v>
      </c>
    </row>
    <row r="683" spans="9:10" x14ac:dyDescent="0.2">
      <c r="I683">
        <v>50000</v>
      </c>
      <c r="J683" t="s">
        <v>8221</v>
      </c>
    </row>
    <row r="684" spans="9:10" x14ac:dyDescent="0.2">
      <c r="I684">
        <v>29000</v>
      </c>
      <c r="J684" t="s">
        <v>8221</v>
      </c>
    </row>
    <row r="685" spans="9:10" x14ac:dyDescent="0.2">
      <c r="I685">
        <v>57000</v>
      </c>
      <c r="J685" t="s">
        <v>8221</v>
      </c>
    </row>
    <row r="686" spans="9:10" x14ac:dyDescent="0.2">
      <c r="I686">
        <v>75000</v>
      </c>
      <c r="J686" t="s">
        <v>8221</v>
      </c>
    </row>
    <row r="687" spans="9:10" x14ac:dyDescent="0.2">
      <c r="I687">
        <v>2500</v>
      </c>
      <c r="J687" t="s">
        <v>8221</v>
      </c>
    </row>
    <row r="688" spans="9:10" x14ac:dyDescent="0.2">
      <c r="I688">
        <v>50000</v>
      </c>
      <c r="J688" t="s">
        <v>8221</v>
      </c>
    </row>
    <row r="689" spans="9:10" x14ac:dyDescent="0.2">
      <c r="I689">
        <v>35000</v>
      </c>
      <c r="J689" t="s">
        <v>8221</v>
      </c>
    </row>
    <row r="690" spans="9:10" x14ac:dyDescent="0.2">
      <c r="I690">
        <v>320000</v>
      </c>
      <c r="J690" t="s">
        <v>8221</v>
      </c>
    </row>
    <row r="691" spans="9:10" x14ac:dyDescent="0.2">
      <c r="I691">
        <v>2000</v>
      </c>
      <c r="J691" t="s">
        <v>8221</v>
      </c>
    </row>
    <row r="692" spans="9:10" x14ac:dyDescent="0.2">
      <c r="I692">
        <v>500000</v>
      </c>
      <c r="J692" t="s">
        <v>8221</v>
      </c>
    </row>
    <row r="693" spans="9:10" x14ac:dyDescent="0.2">
      <c r="I693">
        <v>100000</v>
      </c>
      <c r="J693" t="s">
        <v>8221</v>
      </c>
    </row>
    <row r="694" spans="9:10" x14ac:dyDescent="0.2">
      <c r="I694">
        <v>20000</v>
      </c>
      <c r="J694" t="s">
        <v>8221</v>
      </c>
    </row>
    <row r="695" spans="9:10" x14ac:dyDescent="0.2">
      <c r="I695">
        <v>200000</v>
      </c>
      <c r="J695" t="s">
        <v>8221</v>
      </c>
    </row>
    <row r="696" spans="9:10" x14ac:dyDescent="0.2">
      <c r="I696">
        <v>20000</v>
      </c>
      <c r="J696" t="s">
        <v>8221</v>
      </c>
    </row>
    <row r="697" spans="9:10" x14ac:dyDescent="0.2">
      <c r="I697">
        <v>50000</v>
      </c>
      <c r="J697" t="s">
        <v>8221</v>
      </c>
    </row>
    <row r="698" spans="9:10" x14ac:dyDescent="0.2">
      <c r="I698">
        <v>20000</v>
      </c>
      <c r="J698" t="s">
        <v>8221</v>
      </c>
    </row>
    <row r="699" spans="9:10" x14ac:dyDescent="0.2">
      <c r="I699">
        <v>100000</v>
      </c>
      <c r="J699" t="s">
        <v>8221</v>
      </c>
    </row>
    <row r="700" spans="9:10" x14ac:dyDescent="0.2">
      <c r="I700">
        <v>150000</v>
      </c>
      <c r="J700" t="s">
        <v>8221</v>
      </c>
    </row>
    <row r="701" spans="9:10" x14ac:dyDescent="0.2">
      <c r="I701">
        <v>60000</v>
      </c>
      <c r="J701" t="s">
        <v>8221</v>
      </c>
    </row>
    <row r="702" spans="9:10" x14ac:dyDescent="0.2">
      <c r="I702">
        <v>175000</v>
      </c>
      <c r="J702" t="s">
        <v>8221</v>
      </c>
    </row>
    <row r="703" spans="9:10" x14ac:dyDescent="0.2">
      <c r="I703">
        <v>5000</v>
      </c>
      <c r="J703" t="s">
        <v>8221</v>
      </c>
    </row>
    <row r="704" spans="9:10" x14ac:dyDescent="0.2">
      <c r="I704">
        <v>100000</v>
      </c>
      <c r="J704" t="s">
        <v>8221</v>
      </c>
    </row>
    <row r="705" spans="9:10" x14ac:dyDescent="0.2">
      <c r="I705">
        <v>130000</v>
      </c>
      <c r="J705" t="s">
        <v>8221</v>
      </c>
    </row>
    <row r="706" spans="9:10" x14ac:dyDescent="0.2">
      <c r="I706">
        <v>15000</v>
      </c>
      <c r="J706" t="s">
        <v>8221</v>
      </c>
    </row>
    <row r="707" spans="9:10" x14ac:dyDescent="0.2">
      <c r="I707">
        <v>23000</v>
      </c>
      <c r="J707" t="s">
        <v>8221</v>
      </c>
    </row>
    <row r="708" spans="9:10" x14ac:dyDescent="0.2">
      <c r="I708">
        <v>15000</v>
      </c>
      <c r="J708" t="s">
        <v>8221</v>
      </c>
    </row>
    <row r="709" spans="9:10" x14ac:dyDescent="0.2">
      <c r="I709">
        <v>15000</v>
      </c>
      <c r="J709" t="s">
        <v>8221</v>
      </c>
    </row>
    <row r="710" spans="9:10" x14ac:dyDescent="0.2">
      <c r="I710">
        <v>55000</v>
      </c>
      <c r="J710" t="s">
        <v>8221</v>
      </c>
    </row>
    <row r="711" spans="9:10" x14ac:dyDescent="0.2">
      <c r="I711">
        <v>100000</v>
      </c>
      <c r="J711" t="s">
        <v>8221</v>
      </c>
    </row>
    <row r="712" spans="9:10" x14ac:dyDescent="0.2">
      <c r="I712">
        <v>100000</v>
      </c>
      <c r="J712" t="s">
        <v>8221</v>
      </c>
    </row>
    <row r="713" spans="9:10" x14ac:dyDescent="0.2">
      <c r="I713">
        <v>68000</v>
      </c>
      <c r="J713" t="s">
        <v>8221</v>
      </c>
    </row>
    <row r="714" spans="9:10" x14ac:dyDescent="0.2">
      <c r="I714">
        <v>40000</v>
      </c>
      <c r="J714" t="s">
        <v>8221</v>
      </c>
    </row>
    <row r="715" spans="9:10" x14ac:dyDescent="0.2">
      <c r="I715">
        <v>15000</v>
      </c>
      <c r="J715" t="s">
        <v>8221</v>
      </c>
    </row>
    <row r="716" spans="9:10" x14ac:dyDescent="0.2">
      <c r="I716">
        <v>1200</v>
      </c>
      <c r="J716" t="s">
        <v>8221</v>
      </c>
    </row>
    <row r="717" spans="9:10" x14ac:dyDescent="0.2">
      <c r="I717">
        <v>100000</v>
      </c>
      <c r="J717" t="s">
        <v>8221</v>
      </c>
    </row>
    <row r="718" spans="9:10" x14ac:dyDescent="0.2">
      <c r="I718">
        <v>48500</v>
      </c>
      <c r="J718" t="s">
        <v>8221</v>
      </c>
    </row>
    <row r="719" spans="9:10" x14ac:dyDescent="0.2">
      <c r="I719">
        <v>25000</v>
      </c>
      <c r="J719" t="s">
        <v>8221</v>
      </c>
    </row>
    <row r="720" spans="9:10" x14ac:dyDescent="0.2">
      <c r="I720">
        <v>15000</v>
      </c>
      <c r="J720" t="s">
        <v>8221</v>
      </c>
    </row>
    <row r="721" spans="9:10" x14ac:dyDescent="0.2">
      <c r="I721">
        <v>27500</v>
      </c>
      <c r="J721" t="s">
        <v>8221</v>
      </c>
    </row>
    <row r="722" spans="9:10" x14ac:dyDescent="0.2">
      <c r="I722">
        <v>7000</v>
      </c>
      <c r="J722" t="s">
        <v>8221</v>
      </c>
    </row>
    <row r="723" spans="9:10" x14ac:dyDescent="0.2">
      <c r="I723">
        <v>100000</v>
      </c>
      <c r="J723" t="s">
        <v>8221</v>
      </c>
    </row>
    <row r="724" spans="9:10" x14ac:dyDescent="0.2">
      <c r="I724">
        <v>12000</v>
      </c>
      <c r="J724" t="s">
        <v>8221</v>
      </c>
    </row>
    <row r="725" spans="9:10" x14ac:dyDescent="0.2">
      <c r="I725">
        <v>15000</v>
      </c>
      <c r="J725" t="s">
        <v>8221</v>
      </c>
    </row>
    <row r="726" spans="9:10" x14ac:dyDescent="0.2">
      <c r="I726">
        <v>1900</v>
      </c>
      <c r="J726" t="s">
        <v>8219</v>
      </c>
    </row>
    <row r="727" spans="9:10" x14ac:dyDescent="0.2">
      <c r="I727">
        <v>8200</v>
      </c>
      <c r="J727" t="s">
        <v>8219</v>
      </c>
    </row>
    <row r="728" spans="9:10" x14ac:dyDescent="0.2">
      <c r="I728">
        <v>25000</v>
      </c>
      <c r="J728" t="s">
        <v>8219</v>
      </c>
    </row>
    <row r="729" spans="9:10" x14ac:dyDescent="0.2">
      <c r="I729">
        <v>5000</v>
      </c>
      <c r="J729" t="s">
        <v>8219</v>
      </c>
    </row>
    <row r="730" spans="9:10" x14ac:dyDescent="0.2">
      <c r="I730">
        <v>7000</v>
      </c>
      <c r="J730" t="s">
        <v>8219</v>
      </c>
    </row>
    <row r="731" spans="9:10" x14ac:dyDescent="0.2">
      <c r="I731">
        <v>20000</v>
      </c>
      <c r="J731" t="s">
        <v>8219</v>
      </c>
    </row>
    <row r="732" spans="9:10" x14ac:dyDescent="0.2">
      <c r="I732">
        <v>2500</v>
      </c>
      <c r="J732" t="s">
        <v>8219</v>
      </c>
    </row>
    <row r="733" spans="9:10" x14ac:dyDescent="0.2">
      <c r="I733">
        <v>3500</v>
      </c>
      <c r="J733" t="s">
        <v>8219</v>
      </c>
    </row>
    <row r="734" spans="9:10" x14ac:dyDescent="0.2">
      <c r="I734">
        <v>7500</v>
      </c>
      <c r="J734" t="s">
        <v>8219</v>
      </c>
    </row>
    <row r="735" spans="9:10" x14ac:dyDescent="0.2">
      <c r="I735">
        <v>4000</v>
      </c>
      <c r="J735" t="s">
        <v>8219</v>
      </c>
    </row>
    <row r="736" spans="9:10" x14ac:dyDescent="0.2">
      <c r="I736">
        <v>20000</v>
      </c>
      <c r="J736" t="s">
        <v>8219</v>
      </c>
    </row>
    <row r="737" spans="9:10" x14ac:dyDescent="0.2">
      <c r="I737">
        <v>5000</v>
      </c>
      <c r="J737" t="s">
        <v>8219</v>
      </c>
    </row>
    <row r="738" spans="9:10" x14ac:dyDescent="0.2">
      <c r="I738">
        <v>40</v>
      </c>
      <c r="J738" t="s">
        <v>8219</v>
      </c>
    </row>
    <row r="739" spans="9:10" x14ac:dyDescent="0.2">
      <c r="I739">
        <v>2500</v>
      </c>
      <c r="J739" t="s">
        <v>8219</v>
      </c>
    </row>
    <row r="740" spans="9:10" x14ac:dyDescent="0.2">
      <c r="I740">
        <v>8500</v>
      </c>
      <c r="J740" t="s">
        <v>8219</v>
      </c>
    </row>
    <row r="741" spans="9:10" x14ac:dyDescent="0.2">
      <c r="I741">
        <v>47000</v>
      </c>
      <c r="J741" t="s">
        <v>8219</v>
      </c>
    </row>
    <row r="742" spans="9:10" x14ac:dyDescent="0.2">
      <c r="I742">
        <v>3600</v>
      </c>
      <c r="J742" t="s">
        <v>8219</v>
      </c>
    </row>
    <row r="743" spans="9:10" x14ac:dyDescent="0.2">
      <c r="I743">
        <v>5000</v>
      </c>
      <c r="J743" t="s">
        <v>8219</v>
      </c>
    </row>
    <row r="744" spans="9:10" x14ac:dyDescent="0.2">
      <c r="I744">
        <v>1500</v>
      </c>
      <c r="J744" t="s">
        <v>8219</v>
      </c>
    </row>
    <row r="745" spans="9:10" x14ac:dyDescent="0.2">
      <c r="I745">
        <v>6000</v>
      </c>
      <c r="J745" t="s">
        <v>8219</v>
      </c>
    </row>
    <row r="746" spans="9:10" x14ac:dyDescent="0.2">
      <c r="I746">
        <v>3000</v>
      </c>
      <c r="J746" t="s">
        <v>8219</v>
      </c>
    </row>
    <row r="747" spans="9:10" x14ac:dyDescent="0.2">
      <c r="I747">
        <v>13000</v>
      </c>
      <c r="J747" t="s">
        <v>8219</v>
      </c>
    </row>
    <row r="748" spans="9:10" x14ac:dyDescent="0.2">
      <c r="I748">
        <v>1400</v>
      </c>
      <c r="J748" t="s">
        <v>8219</v>
      </c>
    </row>
    <row r="749" spans="9:10" x14ac:dyDescent="0.2">
      <c r="I749">
        <v>550</v>
      </c>
      <c r="J749" t="s">
        <v>8219</v>
      </c>
    </row>
    <row r="750" spans="9:10" x14ac:dyDescent="0.2">
      <c r="I750">
        <v>5000</v>
      </c>
      <c r="J750" t="s">
        <v>8219</v>
      </c>
    </row>
    <row r="751" spans="9:10" x14ac:dyDescent="0.2">
      <c r="I751">
        <v>2220</v>
      </c>
      <c r="J751" t="s">
        <v>8219</v>
      </c>
    </row>
    <row r="752" spans="9:10" x14ac:dyDescent="0.2">
      <c r="I752">
        <v>2987</v>
      </c>
      <c r="J752" t="s">
        <v>8219</v>
      </c>
    </row>
    <row r="753" spans="9:10" x14ac:dyDescent="0.2">
      <c r="I753">
        <v>7000</v>
      </c>
      <c r="J753" t="s">
        <v>8219</v>
      </c>
    </row>
    <row r="754" spans="9:10" x14ac:dyDescent="0.2">
      <c r="I754">
        <v>2000</v>
      </c>
      <c r="J754" t="s">
        <v>8219</v>
      </c>
    </row>
    <row r="755" spans="9:10" x14ac:dyDescent="0.2">
      <c r="I755">
        <v>10000</v>
      </c>
      <c r="J755" t="s">
        <v>8219</v>
      </c>
    </row>
    <row r="756" spans="9:10" x14ac:dyDescent="0.2">
      <c r="I756">
        <v>4444</v>
      </c>
      <c r="J756" t="s">
        <v>8219</v>
      </c>
    </row>
    <row r="757" spans="9:10" x14ac:dyDescent="0.2">
      <c r="I757">
        <v>3000</v>
      </c>
      <c r="J757" t="s">
        <v>8219</v>
      </c>
    </row>
    <row r="758" spans="9:10" x14ac:dyDescent="0.2">
      <c r="I758">
        <v>5000</v>
      </c>
      <c r="J758" t="s">
        <v>8219</v>
      </c>
    </row>
    <row r="759" spans="9:10" x14ac:dyDescent="0.2">
      <c r="I759">
        <v>10000</v>
      </c>
      <c r="J759" t="s">
        <v>8219</v>
      </c>
    </row>
    <row r="760" spans="9:10" x14ac:dyDescent="0.2">
      <c r="I760">
        <v>2000</v>
      </c>
      <c r="J760" t="s">
        <v>8219</v>
      </c>
    </row>
    <row r="761" spans="9:10" x14ac:dyDescent="0.2">
      <c r="I761">
        <v>2500</v>
      </c>
      <c r="J761" t="s">
        <v>8219</v>
      </c>
    </row>
    <row r="762" spans="9:10" x14ac:dyDescent="0.2">
      <c r="I762">
        <v>700</v>
      </c>
      <c r="J762" t="s">
        <v>8219</v>
      </c>
    </row>
    <row r="763" spans="9:10" x14ac:dyDescent="0.2">
      <c r="I763">
        <v>250</v>
      </c>
      <c r="J763" t="s">
        <v>8219</v>
      </c>
    </row>
    <row r="764" spans="9:10" x14ac:dyDescent="0.2">
      <c r="I764">
        <v>2500</v>
      </c>
      <c r="J764" t="s">
        <v>8219</v>
      </c>
    </row>
    <row r="765" spans="9:10" x14ac:dyDescent="0.2">
      <c r="I765">
        <v>5000</v>
      </c>
      <c r="J765" t="s">
        <v>8219</v>
      </c>
    </row>
    <row r="766" spans="9:10" x14ac:dyDescent="0.2">
      <c r="I766">
        <v>2200</v>
      </c>
      <c r="J766" t="s">
        <v>8221</v>
      </c>
    </row>
    <row r="767" spans="9:10" x14ac:dyDescent="0.2">
      <c r="I767">
        <v>5000</v>
      </c>
      <c r="J767" t="s">
        <v>8221</v>
      </c>
    </row>
    <row r="768" spans="9:10" x14ac:dyDescent="0.2">
      <c r="I768">
        <v>3500</v>
      </c>
      <c r="J768" t="s">
        <v>8221</v>
      </c>
    </row>
    <row r="769" spans="9:10" x14ac:dyDescent="0.2">
      <c r="I769">
        <v>4290</v>
      </c>
      <c r="J769" t="s">
        <v>8221</v>
      </c>
    </row>
    <row r="770" spans="9:10" x14ac:dyDescent="0.2">
      <c r="I770">
        <v>5000</v>
      </c>
      <c r="J770" t="s">
        <v>8221</v>
      </c>
    </row>
    <row r="771" spans="9:10" x14ac:dyDescent="0.2">
      <c r="I771">
        <v>7000</v>
      </c>
      <c r="J771" t="s">
        <v>8221</v>
      </c>
    </row>
    <row r="772" spans="9:10" x14ac:dyDescent="0.2">
      <c r="I772">
        <v>4000</v>
      </c>
      <c r="J772" t="s">
        <v>8221</v>
      </c>
    </row>
    <row r="773" spans="9:10" x14ac:dyDescent="0.2">
      <c r="I773">
        <v>5000</v>
      </c>
      <c r="J773" t="s">
        <v>8221</v>
      </c>
    </row>
    <row r="774" spans="9:10" x14ac:dyDescent="0.2">
      <c r="I774">
        <v>2500</v>
      </c>
      <c r="J774" t="s">
        <v>8221</v>
      </c>
    </row>
    <row r="775" spans="9:10" x14ac:dyDescent="0.2">
      <c r="I775">
        <v>4000</v>
      </c>
      <c r="J775" t="s">
        <v>8221</v>
      </c>
    </row>
    <row r="776" spans="9:10" x14ac:dyDescent="0.2">
      <c r="I776">
        <v>17500</v>
      </c>
      <c r="J776" t="s">
        <v>8221</v>
      </c>
    </row>
    <row r="777" spans="9:10" x14ac:dyDescent="0.2">
      <c r="I777">
        <v>38000</v>
      </c>
      <c r="J777" t="s">
        <v>8221</v>
      </c>
    </row>
    <row r="778" spans="9:10" x14ac:dyDescent="0.2">
      <c r="I778">
        <v>1500</v>
      </c>
      <c r="J778" t="s">
        <v>8221</v>
      </c>
    </row>
    <row r="779" spans="9:10" x14ac:dyDescent="0.2">
      <c r="I779">
        <v>3759</v>
      </c>
      <c r="J779" t="s">
        <v>8221</v>
      </c>
    </row>
    <row r="780" spans="9:10" x14ac:dyDescent="0.2">
      <c r="I780">
        <v>500</v>
      </c>
      <c r="J780" t="s">
        <v>8221</v>
      </c>
    </row>
    <row r="781" spans="9:10" x14ac:dyDescent="0.2">
      <c r="I781">
        <v>10000</v>
      </c>
      <c r="J781" t="s">
        <v>8221</v>
      </c>
    </row>
    <row r="782" spans="9:10" x14ac:dyDescent="0.2">
      <c r="I782">
        <v>7000</v>
      </c>
      <c r="J782" t="s">
        <v>8221</v>
      </c>
    </row>
    <row r="783" spans="9:10" x14ac:dyDescent="0.2">
      <c r="I783">
        <v>3000</v>
      </c>
      <c r="J783" t="s">
        <v>8221</v>
      </c>
    </row>
    <row r="784" spans="9:10" x14ac:dyDescent="0.2">
      <c r="I784">
        <v>500</v>
      </c>
      <c r="J784" t="s">
        <v>8221</v>
      </c>
    </row>
    <row r="785" spans="9:10" x14ac:dyDescent="0.2">
      <c r="I785">
        <v>15000</v>
      </c>
      <c r="J785" t="s">
        <v>8221</v>
      </c>
    </row>
    <row r="786" spans="9:10" x14ac:dyDescent="0.2">
      <c r="I786">
        <v>1000</v>
      </c>
      <c r="J786" t="s">
        <v>8219</v>
      </c>
    </row>
    <row r="787" spans="9:10" x14ac:dyDescent="0.2">
      <c r="I787">
        <v>800</v>
      </c>
      <c r="J787" t="s">
        <v>8219</v>
      </c>
    </row>
    <row r="788" spans="9:10" x14ac:dyDescent="0.2">
      <c r="I788">
        <v>700</v>
      </c>
      <c r="J788" t="s">
        <v>8219</v>
      </c>
    </row>
    <row r="789" spans="9:10" x14ac:dyDescent="0.2">
      <c r="I789">
        <v>1500</v>
      </c>
      <c r="J789" t="s">
        <v>8219</v>
      </c>
    </row>
    <row r="790" spans="9:10" x14ac:dyDescent="0.2">
      <c r="I790">
        <v>1000</v>
      </c>
      <c r="J790" t="s">
        <v>8219</v>
      </c>
    </row>
    <row r="791" spans="9:10" x14ac:dyDescent="0.2">
      <c r="I791">
        <v>500</v>
      </c>
      <c r="J791" t="s">
        <v>8219</v>
      </c>
    </row>
    <row r="792" spans="9:10" x14ac:dyDescent="0.2">
      <c r="I792">
        <v>5000</v>
      </c>
      <c r="J792" t="s">
        <v>8219</v>
      </c>
    </row>
    <row r="793" spans="9:10" x14ac:dyDescent="0.2">
      <c r="I793">
        <v>1200</v>
      </c>
      <c r="J793" t="s">
        <v>8219</v>
      </c>
    </row>
    <row r="794" spans="9:10" x14ac:dyDescent="0.2">
      <c r="I794">
        <v>1000</v>
      </c>
      <c r="J794" t="s">
        <v>8219</v>
      </c>
    </row>
    <row r="795" spans="9:10" x14ac:dyDescent="0.2">
      <c r="I795">
        <v>1700</v>
      </c>
      <c r="J795" t="s">
        <v>8219</v>
      </c>
    </row>
    <row r="796" spans="9:10" x14ac:dyDescent="0.2">
      <c r="I796">
        <v>10000</v>
      </c>
      <c r="J796" t="s">
        <v>8219</v>
      </c>
    </row>
    <row r="797" spans="9:10" x14ac:dyDescent="0.2">
      <c r="I797">
        <v>7500</v>
      </c>
      <c r="J797" t="s">
        <v>8219</v>
      </c>
    </row>
    <row r="798" spans="9:10" x14ac:dyDescent="0.2">
      <c r="I798">
        <v>2500</v>
      </c>
      <c r="J798" t="s">
        <v>8219</v>
      </c>
    </row>
    <row r="799" spans="9:10" x14ac:dyDescent="0.2">
      <c r="I799">
        <v>2750</v>
      </c>
      <c r="J799" t="s">
        <v>8219</v>
      </c>
    </row>
    <row r="800" spans="9:10" x14ac:dyDescent="0.2">
      <c r="I800">
        <v>8000</v>
      </c>
      <c r="J800" t="s">
        <v>8219</v>
      </c>
    </row>
    <row r="801" spans="9:10" x14ac:dyDescent="0.2">
      <c r="I801">
        <v>14000</v>
      </c>
      <c r="J801" t="s">
        <v>8219</v>
      </c>
    </row>
    <row r="802" spans="9:10" x14ac:dyDescent="0.2">
      <c r="I802">
        <v>10000</v>
      </c>
      <c r="J802" t="s">
        <v>8219</v>
      </c>
    </row>
    <row r="803" spans="9:10" x14ac:dyDescent="0.2">
      <c r="I803">
        <v>3000</v>
      </c>
      <c r="J803" t="s">
        <v>8219</v>
      </c>
    </row>
    <row r="804" spans="9:10" x14ac:dyDescent="0.2">
      <c r="I804">
        <v>3500</v>
      </c>
      <c r="J804" t="s">
        <v>8219</v>
      </c>
    </row>
    <row r="805" spans="9:10" x14ac:dyDescent="0.2">
      <c r="I805">
        <v>5000</v>
      </c>
      <c r="J805" t="s">
        <v>8219</v>
      </c>
    </row>
    <row r="806" spans="9:10" x14ac:dyDescent="0.2">
      <c r="I806">
        <v>1500</v>
      </c>
      <c r="J806" t="s">
        <v>8219</v>
      </c>
    </row>
    <row r="807" spans="9:10" x14ac:dyDescent="0.2">
      <c r="I807">
        <v>2000</v>
      </c>
      <c r="J807" t="s">
        <v>8219</v>
      </c>
    </row>
    <row r="808" spans="9:10" x14ac:dyDescent="0.2">
      <c r="I808">
        <v>6000</v>
      </c>
      <c r="J808" t="s">
        <v>8219</v>
      </c>
    </row>
    <row r="809" spans="9:10" x14ac:dyDescent="0.2">
      <c r="I809">
        <v>2300</v>
      </c>
      <c r="J809" t="s">
        <v>8219</v>
      </c>
    </row>
    <row r="810" spans="9:10" x14ac:dyDescent="0.2">
      <c r="I810">
        <v>5500</v>
      </c>
      <c r="J810" t="s">
        <v>8219</v>
      </c>
    </row>
    <row r="811" spans="9:10" x14ac:dyDescent="0.2">
      <c r="I811">
        <v>3000</v>
      </c>
      <c r="J811" t="s">
        <v>8219</v>
      </c>
    </row>
    <row r="812" spans="9:10" x14ac:dyDescent="0.2">
      <c r="I812">
        <v>8000</v>
      </c>
      <c r="J812" t="s">
        <v>8219</v>
      </c>
    </row>
    <row r="813" spans="9:10" x14ac:dyDescent="0.2">
      <c r="I813">
        <v>4000</v>
      </c>
      <c r="J813" t="s">
        <v>8219</v>
      </c>
    </row>
    <row r="814" spans="9:10" x14ac:dyDescent="0.2">
      <c r="I814">
        <v>4500</v>
      </c>
      <c r="J814" t="s">
        <v>8219</v>
      </c>
    </row>
    <row r="815" spans="9:10" x14ac:dyDescent="0.2">
      <c r="I815">
        <v>4000</v>
      </c>
      <c r="J815" t="s">
        <v>8219</v>
      </c>
    </row>
    <row r="816" spans="9:10" x14ac:dyDescent="0.2">
      <c r="I816">
        <v>1500</v>
      </c>
      <c r="J816" t="s">
        <v>8219</v>
      </c>
    </row>
    <row r="817" spans="9:10" x14ac:dyDescent="0.2">
      <c r="I817">
        <v>1000</v>
      </c>
      <c r="J817" t="s">
        <v>8219</v>
      </c>
    </row>
    <row r="818" spans="9:10" x14ac:dyDescent="0.2">
      <c r="I818">
        <v>600</v>
      </c>
      <c r="J818" t="s">
        <v>8219</v>
      </c>
    </row>
    <row r="819" spans="9:10" x14ac:dyDescent="0.2">
      <c r="I819">
        <v>1500</v>
      </c>
      <c r="J819" t="s">
        <v>8219</v>
      </c>
    </row>
    <row r="820" spans="9:10" x14ac:dyDescent="0.2">
      <c r="I820">
        <v>1000</v>
      </c>
      <c r="J820" t="s">
        <v>8219</v>
      </c>
    </row>
    <row r="821" spans="9:10" x14ac:dyDescent="0.2">
      <c r="I821">
        <v>4000</v>
      </c>
      <c r="J821" t="s">
        <v>8219</v>
      </c>
    </row>
    <row r="822" spans="9:10" x14ac:dyDescent="0.2">
      <c r="I822">
        <v>7000</v>
      </c>
      <c r="J822" t="s">
        <v>8219</v>
      </c>
    </row>
    <row r="823" spans="9:10" x14ac:dyDescent="0.2">
      <c r="I823">
        <v>1500</v>
      </c>
      <c r="J823" t="s">
        <v>8219</v>
      </c>
    </row>
    <row r="824" spans="9:10" x14ac:dyDescent="0.2">
      <c r="I824">
        <v>350</v>
      </c>
      <c r="J824" t="s">
        <v>8219</v>
      </c>
    </row>
    <row r="825" spans="9:10" x14ac:dyDescent="0.2">
      <c r="I825">
        <v>400</v>
      </c>
      <c r="J825" t="s">
        <v>8219</v>
      </c>
    </row>
    <row r="826" spans="9:10" x14ac:dyDescent="0.2">
      <c r="I826">
        <v>2000</v>
      </c>
      <c r="J826" t="s">
        <v>8219</v>
      </c>
    </row>
    <row r="827" spans="9:10" x14ac:dyDescent="0.2">
      <c r="I827">
        <v>17482</v>
      </c>
      <c r="J827" t="s">
        <v>8219</v>
      </c>
    </row>
    <row r="828" spans="9:10" x14ac:dyDescent="0.2">
      <c r="I828">
        <v>3000</v>
      </c>
      <c r="J828" t="s">
        <v>8219</v>
      </c>
    </row>
    <row r="829" spans="9:10" x14ac:dyDescent="0.2">
      <c r="I829">
        <v>800</v>
      </c>
      <c r="J829" t="s">
        <v>8219</v>
      </c>
    </row>
    <row r="830" spans="9:10" x14ac:dyDescent="0.2">
      <c r="I830">
        <v>1600</v>
      </c>
      <c r="J830" t="s">
        <v>8219</v>
      </c>
    </row>
    <row r="831" spans="9:10" x14ac:dyDescent="0.2">
      <c r="I831">
        <v>12500</v>
      </c>
      <c r="J831" t="s">
        <v>8219</v>
      </c>
    </row>
    <row r="832" spans="9:10" x14ac:dyDescent="0.2">
      <c r="I832">
        <v>5500</v>
      </c>
      <c r="J832" t="s">
        <v>8219</v>
      </c>
    </row>
    <row r="833" spans="9:10" x14ac:dyDescent="0.2">
      <c r="I833">
        <v>300</v>
      </c>
      <c r="J833" t="s">
        <v>8219</v>
      </c>
    </row>
    <row r="834" spans="9:10" x14ac:dyDescent="0.2">
      <c r="I834">
        <v>1300</v>
      </c>
      <c r="J834" t="s">
        <v>8219</v>
      </c>
    </row>
    <row r="835" spans="9:10" x14ac:dyDescent="0.2">
      <c r="I835">
        <v>500</v>
      </c>
      <c r="J835" t="s">
        <v>8219</v>
      </c>
    </row>
    <row r="836" spans="9:10" x14ac:dyDescent="0.2">
      <c r="I836">
        <v>1800</v>
      </c>
      <c r="J836" t="s">
        <v>8219</v>
      </c>
    </row>
    <row r="837" spans="9:10" x14ac:dyDescent="0.2">
      <c r="I837">
        <v>1500</v>
      </c>
      <c r="J837" t="s">
        <v>8219</v>
      </c>
    </row>
    <row r="838" spans="9:10" x14ac:dyDescent="0.2">
      <c r="I838">
        <v>15000</v>
      </c>
      <c r="J838" t="s">
        <v>8219</v>
      </c>
    </row>
    <row r="839" spans="9:10" x14ac:dyDescent="0.2">
      <c r="I839">
        <v>6000</v>
      </c>
      <c r="J839" t="s">
        <v>8219</v>
      </c>
    </row>
    <row r="840" spans="9:10" x14ac:dyDescent="0.2">
      <c r="I840">
        <v>5500</v>
      </c>
      <c r="J840" t="s">
        <v>8219</v>
      </c>
    </row>
    <row r="841" spans="9:10" x14ac:dyDescent="0.2">
      <c r="I841">
        <v>2000</v>
      </c>
      <c r="J841" t="s">
        <v>8219</v>
      </c>
    </row>
    <row r="842" spans="9:10" x14ac:dyDescent="0.2">
      <c r="I842">
        <v>5000</v>
      </c>
      <c r="J842" t="s">
        <v>8219</v>
      </c>
    </row>
    <row r="843" spans="9:10" x14ac:dyDescent="0.2">
      <c r="I843">
        <v>2500</v>
      </c>
      <c r="J843" t="s">
        <v>8219</v>
      </c>
    </row>
    <row r="844" spans="9:10" x14ac:dyDescent="0.2">
      <c r="I844">
        <v>2000</v>
      </c>
      <c r="J844" t="s">
        <v>8219</v>
      </c>
    </row>
    <row r="845" spans="9:10" x14ac:dyDescent="0.2">
      <c r="I845">
        <v>5000</v>
      </c>
      <c r="J845" t="s">
        <v>8219</v>
      </c>
    </row>
    <row r="846" spans="9:10" x14ac:dyDescent="0.2">
      <c r="I846">
        <v>10000</v>
      </c>
      <c r="J846" t="s">
        <v>8219</v>
      </c>
    </row>
    <row r="847" spans="9:10" x14ac:dyDescent="0.2">
      <c r="I847">
        <v>5000</v>
      </c>
      <c r="J847" t="s">
        <v>8219</v>
      </c>
    </row>
    <row r="848" spans="9:10" x14ac:dyDescent="0.2">
      <c r="I848">
        <v>2500</v>
      </c>
      <c r="J848" t="s">
        <v>8219</v>
      </c>
    </row>
    <row r="849" spans="9:10" x14ac:dyDescent="0.2">
      <c r="I849">
        <v>3000</v>
      </c>
      <c r="J849" t="s">
        <v>8219</v>
      </c>
    </row>
    <row r="850" spans="9:10" x14ac:dyDescent="0.2">
      <c r="I850">
        <v>3000</v>
      </c>
      <c r="J850" t="s">
        <v>8219</v>
      </c>
    </row>
    <row r="851" spans="9:10" x14ac:dyDescent="0.2">
      <c r="I851">
        <v>5000</v>
      </c>
      <c r="J851" t="s">
        <v>8219</v>
      </c>
    </row>
    <row r="852" spans="9:10" x14ac:dyDescent="0.2">
      <c r="I852">
        <v>1100</v>
      </c>
      <c r="J852" t="s">
        <v>8219</v>
      </c>
    </row>
    <row r="853" spans="9:10" x14ac:dyDescent="0.2">
      <c r="I853">
        <v>10</v>
      </c>
      <c r="J853" t="s">
        <v>8219</v>
      </c>
    </row>
    <row r="854" spans="9:10" x14ac:dyDescent="0.2">
      <c r="I854">
        <v>300</v>
      </c>
      <c r="J854" t="s">
        <v>8219</v>
      </c>
    </row>
    <row r="855" spans="9:10" x14ac:dyDescent="0.2">
      <c r="I855">
        <v>4000</v>
      </c>
      <c r="J855" t="s">
        <v>8219</v>
      </c>
    </row>
    <row r="856" spans="9:10" x14ac:dyDescent="0.2">
      <c r="I856">
        <v>4000</v>
      </c>
      <c r="J856" t="s">
        <v>8219</v>
      </c>
    </row>
    <row r="857" spans="9:10" x14ac:dyDescent="0.2">
      <c r="I857">
        <v>2000</v>
      </c>
      <c r="J857" t="s">
        <v>8219</v>
      </c>
    </row>
    <row r="858" spans="9:10" x14ac:dyDescent="0.2">
      <c r="I858">
        <v>3500</v>
      </c>
      <c r="J858" t="s">
        <v>8219</v>
      </c>
    </row>
    <row r="859" spans="9:10" x14ac:dyDescent="0.2">
      <c r="I859">
        <v>300</v>
      </c>
      <c r="J859" t="s">
        <v>8219</v>
      </c>
    </row>
    <row r="860" spans="9:10" x14ac:dyDescent="0.2">
      <c r="I860">
        <v>27800</v>
      </c>
      <c r="J860" t="s">
        <v>8219</v>
      </c>
    </row>
    <row r="861" spans="9:10" x14ac:dyDescent="0.2">
      <c r="I861">
        <v>1450</v>
      </c>
      <c r="J861" t="s">
        <v>8219</v>
      </c>
    </row>
    <row r="862" spans="9:10" x14ac:dyDescent="0.2">
      <c r="I862">
        <v>250</v>
      </c>
      <c r="J862" t="s">
        <v>8219</v>
      </c>
    </row>
    <row r="863" spans="9:10" x14ac:dyDescent="0.2">
      <c r="I863">
        <v>1200</v>
      </c>
      <c r="J863" t="s">
        <v>8219</v>
      </c>
    </row>
    <row r="864" spans="9:10" x14ac:dyDescent="0.2">
      <c r="I864">
        <v>1200</v>
      </c>
      <c r="J864" t="s">
        <v>8219</v>
      </c>
    </row>
    <row r="865" spans="9:10" x14ac:dyDescent="0.2">
      <c r="I865">
        <v>4000</v>
      </c>
      <c r="J865" t="s">
        <v>8219</v>
      </c>
    </row>
    <row r="866" spans="9:10" x14ac:dyDescent="0.2">
      <c r="I866">
        <v>14000</v>
      </c>
      <c r="J866" t="s">
        <v>8221</v>
      </c>
    </row>
    <row r="867" spans="9:10" x14ac:dyDescent="0.2">
      <c r="I867">
        <v>4500</v>
      </c>
      <c r="J867" t="s">
        <v>8221</v>
      </c>
    </row>
    <row r="868" spans="9:10" x14ac:dyDescent="0.2">
      <c r="I868">
        <v>50000</v>
      </c>
      <c r="J868" t="s">
        <v>8221</v>
      </c>
    </row>
    <row r="869" spans="9:10" x14ac:dyDescent="0.2">
      <c r="I869">
        <v>2000</v>
      </c>
      <c r="J869" t="s">
        <v>8221</v>
      </c>
    </row>
    <row r="870" spans="9:10" x14ac:dyDescent="0.2">
      <c r="I870">
        <v>6500</v>
      </c>
      <c r="J870" t="s">
        <v>8221</v>
      </c>
    </row>
    <row r="871" spans="9:10" x14ac:dyDescent="0.2">
      <c r="I871">
        <v>2200</v>
      </c>
      <c r="J871" t="s">
        <v>8221</v>
      </c>
    </row>
    <row r="872" spans="9:10" x14ac:dyDescent="0.2">
      <c r="I872">
        <v>3500</v>
      </c>
      <c r="J872" t="s">
        <v>8221</v>
      </c>
    </row>
    <row r="873" spans="9:10" x14ac:dyDescent="0.2">
      <c r="I873">
        <v>5000</v>
      </c>
      <c r="J873" t="s">
        <v>8221</v>
      </c>
    </row>
    <row r="874" spans="9:10" x14ac:dyDescent="0.2">
      <c r="I874">
        <v>45000</v>
      </c>
      <c r="J874" t="s">
        <v>8221</v>
      </c>
    </row>
    <row r="875" spans="9:10" x14ac:dyDescent="0.2">
      <c r="I875">
        <v>8800</v>
      </c>
      <c r="J875" t="s">
        <v>8221</v>
      </c>
    </row>
    <row r="876" spans="9:10" x14ac:dyDescent="0.2">
      <c r="I876">
        <v>20000</v>
      </c>
      <c r="J876" t="s">
        <v>8221</v>
      </c>
    </row>
    <row r="877" spans="9:10" x14ac:dyDescent="0.2">
      <c r="I877">
        <v>6000</v>
      </c>
      <c r="J877" t="s">
        <v>8221</v>
      </c>
    </row>
    <row r="878" spans="9:10" x14ac:dyDescent="0.2">
      <c r="I878">
        <v>8000</v>
      </c>
      <c r="J878" t="s">
        <v>8221</v>
      </c>
    </row>
    <row r="879" spans="9:10" x14ac:dyDescent="0.2">
      <c r="I879">
        <v>3500</v>
      </c>
      <c r="J879" t="s">
        <v>8221</v>
      </c>
    </row>
    <row r="880" spans="9:10" x14ac:dyDescent="0.2">
      <c r="I880">
        <v>3000</v>
      </c>
      <c r="J880" t="s">
        <v>8221</v>
      </c>
    </row>
    <row r="881" spans="9:10" x14ac:dyDescent="0.2">
      <c r="I881">
        <v>5000</v>
      </c>
      <c r="J881" t="s">
        <v>8221</v>
      </c>
    </row>
    <row r="882" spans="9:10" x14ac:dyDescent="0.2">
      <c r="I882">
        <v>3152</v>
      </c>
      <c r="J882" t="s">
        <v>8221</v>
      </c>
    </row>
    <row r="883" spans="9:10" x14ac:dyDescent="0.2">
      <c r="I883">
        <v>2000</v>
      </c>
      <c r="J883" t="s">
        <v>8221</v>
      </c>
    </row>
    <row r="884" spans="9:10" x14ac:dyDescent="0.2">
      <c r="I884">
        <v>5000</v>
      </c>
      <c r="J884" t="s">
        <v>8221</v>
      </c>
    </row>
    <row r="885" spans="9:10" x14ac:dyDescent="0.2">
      <c r="I885">
        <v>2100</v>
      </c>
      <c r="J885" t="s">
        <v>8221</v>
      </c>
    </row>
    <row r="886" spans="9:10" x14ac:dyDescent="0.2">
      <c r="I886">
        <v>3780</v>
      </c>
      <c r="J886" t="s">
        <v>8221</v>
      </c>
    </row>
    <row r="887" spans="9:10" x14ac:dyDescent="0.2">
      <c r="I887">
        <v>3750</v>
      </c>
      <c r="J887" t="s">
        <v>8221</v>
      </c>
    </row>
    <row r="888" spans="9:10" x14ac:dyDescent="0.2">
      <c r="I888">
        <v>1500</v>
      </c>
      <c r="J888" t="s">
        <v>8221</v>
      </c>
    </row>
    <row r="889" spans="9:10" x14ac:dyDescent="0.2">
      <c r="I889">
        <v>5000</v>
      </c>
      <c r="J889" t="s">
        <v>8221</v>
      </c>
    </row>
    <row r="890" spans="9:10" x14ac:dyDescent="0.2">
      <c r="I890">
        <v>2000</v>
      </c>
      <c r="J890" t="s">
        <v>8221</v>
      </c>
    </row>
    <row r="891" spans="9:10" x14ac:dyDescent="0.2">
      <c r="I891">
        <v>1000</v>
      </c>
      <c r="J891" t="s">
        <v>8221</v>
      </c>
    </row>
    <row r="892" spans="9:10" x14ac:dyDescent="0.2">
      <c r="I892">
        <v>500</v>
      </c>
      <c r="J892" t="s">
        <v>8221</v>
      </c>
    </row>
    <row r="893" spans="9:10" x14ac:dyDescent="0.2">
      <c r="I893">
        <v>1000</v>
      </c>
      <c r="J893" t="s">
        <v>8221</v>
      </c>
    </row>
    <row r="894" spans="9:10" x14ac:dyDescent="0.2">
      <c r="I894">
        <v>1000</v>
      </c>
      <c r="J894" t="s">
        <v>8221</v>
      </c>
    </row>
    <row r="895" spans="9:10" x14ac:dyDescent="0.2">
      <c r="I895">
        <v>25000</v>
      </c>
      <c r="J895" t="s">
        <v>8221</v>
      </c>
    </row>
    <row r="896" spans="9:10" x14ac:dyDescent="0.2">
      <c r="I896">
        <v>3000</v>
      </c>
      <c r="J896" t="s">
        <v>8221</v>
      </c>
    </row>
    <row r="897" spans="9:10" x14ac:dyDescent="0.2">
      <c r="I897">
        <v>8000</v>
      </c>
      <c r="J897" t="s">
        <v>8221</v>
      </c>
    </row>
    <row r="898" spans="9:10" x14ac:dyDescent="0.2">
      <c r="I898">
        <v>6000</v>
      </c>
      <c r="J898" t="s">
        <v>8221</v>
      </c>
    </row>
    <row r="899" spans="9:10" x14ac:dyDescent="0.2">
      <c r="I899">
        <v>2000</v>
      </c>
      <c r="J899" t="s">
        <v>8221</v>
      </c>
    </row>
    <row r="900" spans="9:10" x14ac:dyDescent="0.2">
      <c r="I900">
        <v>20000</v>
      </c>
      <c r="J900" t="s">
        <v>8221</v>
      </c>
    </row>
    <row r="901" spans="9:10" x14ac:dyDescent="0.2">
      <c r="I901">
        <v>8000</v>
      </c>
      <c r="J901" t="s">
        <v>8221</v>
      </c>
    </row>
    <row r="902" spans="9:10" x14ac:dyDescent="0.2">
      <c r="I902">
        <v>8000</v>
      </c>
      <c r="J902" t="s">
        <v>8221</v>
      </c>
    </row>
    <row r="903" spans="9:10" x14ac:dyDescent="0.2">
      <c r="I903">
        <v>3000</v>
      </c>
      <c r="J903" t="s">
        <v>8221</v>
      </c>
    </row>
    <row r="904" spans="9:10" x14ac:dyDescent="0.2">
      <c r="I904">
        <v>2500</v>
      </c>
      <c r="J904" t="s">
        <v>8221</v>
      </c>
    </row>
    <row r="905" spans="9:10" x14ac:dyDescent="0.2">
      <c r="I905">
        <v>750</v>
      </c>
      <c r="J905" t="s">
        <v>8221</v>
      </c>
    </row>
    <row r="906" spans="9:10" x14ac:dyDescent="0.2">
      <c r="I906">
        <v>5000</v>
      </c>
      <c r="J906" t="s">
        <v>8221</v>
      </c>
    </row>
    <row r="907" spans="9:10" x14ac:dyDescent="0.2">
      <c r="I907">
        <v>6500</v>
      </c>
      <c r="J907" t="s">
        <v>8221</v>
      </c>
    </row>
    <row r="908" spans="9:10" x14ac:dyDescent="0.2">
      <c r="I908">
        <v>30000</v>
      </c>
      <c r="J908" t="s">
        <v>8221</v>
      </c>
    </row>
    <row r="909" spans="9:10" x14ac:dyDescent="0.2">
      <c r="I909">
        <v>5000</v>
      </c>
      <c r="J909" t="s">
        <v>8221</v>
      </c>
    </row>
    <row r="910" spans="9:10" x14ac:dyDescent="0.2">
      <c r="I910">
        <v>50000</v>
      </c>
      <c r="J910" t="s">
        <v>8221</v>
      </c>
    </row>
    <row r="911" spans="9:10" x14ac:dyDescent="0.2">
      <c r="I911">
        <v>6500</v>
      </c>
      <c r="J911" t="s">
        <v>8221</v>
      </c>
    </row>
    <row r="912" spans="9:10" x14ac:dyDescent="0.2">
      <c r="I912">
        <v>15000</v>
      </c>
      <c r="J912" t="s">
        <v>8221</v>
      </c>
    </row>
    <row r="913" spans="9:10" x14ac:dyDescent="0.2">
      <c r="I913">
        <v>2900</v>
      </c>
      <c r="J913" t="s">
        <v>8221</v>
      </c>
    </row>
    <row r="914" spans="9:10" x14ac:dyDescent="0.2">
      <c r="I914">
        <v>2500</v>
      </c>
      <c r="J914" t="s">
        <v>8221</v>
      </c>
    </row>
    <row r="915" spans="9:10" x14ac:dyDescent="0.2">
      <c r="I915">
        <v>16000</v>
      </c>
      <c r="J915" t="s">
        <v>8221</v>
      </c>
    </row>
    <row r="916" spans="9:10" x14ac:dyDescent="0.2">
      <c r="I916">
        <v>550</v>
      </c>
      <c r="J916" t="s">
        <v>8221</v>
      </c>
    </row>
    <row r="917" spans="9:10" x14ac:dyDescent="0.2">
      <c r="I917">
        <v>100000</v>
      </c>
      <c r="J917" t="s">
        <v>8221</v>
      </c>
    </row>
    <row r="918" spans="9:10" x14ac:dyDescent="0.2">
      <c r="I918">
        <v>3500</v>
      </c>
      <c r="J918" t="s">
        <v>8221</v>
      </c>
    </row>
    <row r="919" spans="9:10" x14ac:dyDescent="0.2">
      <c r="I919">
        <v>30000</v>
      </c>
      <c r="J919" t="s">
        <v>8221</v>
      </c>
    </row>
    <row r="920" spans="9:10" x14ac:dyDescent="0.2">
      <c r="I920">
        <v>1500</v>
      </c>
      <c r="J920" t="s">
        <v>8221</v>
      </c>
    </row>
    <row r="921" spans="9:10" x14ac:dyDescent="0.2">
      <c r="I921">
        <v>6500</v>
      </c>
      <c r="J921" t="s">
        <v>8221</v>
      </c>
    </row>
    <row r="922" spans="9:10" x14ac:dyDescent="0.2">
      <c r="I922">
        <v>3300</v>
      </c>
      <c r="J922" t="s">
        <v>8221</v>
      </c>
    </row>
    <row r="923" spans="9:10" x14ac:dyDescent="0.2">
      <c r="I923">
        <v>5000</v>
      </c>
      <c r="J923" t="s">
        <v>8221</v>
      </c>
    </row>
    <row r="924" spans="9:10" x14ac:dyDescent="0.2">
      <c r="I924">
        <v>3900</v>
      </c>
      <c r="J924" t="s">
        <v>8221</v>
      </c>
    </row>
    <row r="925" spans="9:10" x14ac:dyDescent="0.2">
      <c r="I925">
        <v>20000</v>
      </c>
      <c r="J925" t="s">
        <v>8221</v>
      </c>
    </row>
    <row r="926" spans="9:10" x14ac:dyDescent="0.2">
      <c r="I926">
        <v>5500</v>
      </c>
      <c r="J926" t="s">
        <v>8221</v>
      </c>
    </row>
    <row r="927" spans="9:10" x14ac:dyDescent="0.2">
      <c r="I927">
        <v>15000</v>
      </c>
      <c r="J927" t="s">
        <v>8221</v>
      </c>
    </row>
    <row r="928" spans="9:10" x14ac:dyDescent="0.2">
      <c r="I928">
        <v>27000</v>
      </c>
      <c r="J928" t="s">
        <v>8221</v>
      </c>
    </row>
    <row r="929" spans="9:10" x14ac:dyDescent="0.2">
      <c r="I929">
        <v>15000</v>
      </c>
      <c r="J929" t="s">
        <v>8221</v>
      </c>
    </row>
    <row r="930" spans="9:10" x14ac:dyDescent="0.2">
      <c r="I930">
        <v>3000</v>
      </c>
      <c r="J930" t="s">
        <v>8221</v>
      </c>
    </row>
    <row r="931" spans="9:10" x14ac:dyDescent="0.2">
      <c r="I931">
        <v>6000</v>
      </c>
      <c r="J931" t="s">
        <v>8221</v>
      </c>
    </row>
    <row r="932" spans="9:10" x14ac:dyDescent="0.2">
      <c r="I932">
        <v>7000</v>
      </c>
      <c r="J932" t="s">
        <v>8221</v>
      </c>
    </row>
    <row r="933" spans="9:10" x14ac:dyDescent="0.2">
      <c r="I933">
        <v>20000</v>
      </c>
      <c r="J933" t="s">
        <v>8221</v>
      </c>
    </row>
    <row r="934" spans="9:10" x14ac:dyDescent="0.2">
      <c r="I934">
        <v>14500</v>
      </c>
      <c r="J934" t="s">
        <v>8221</v>
      </c>
    </row>
    <row r="935" spans="9:10" x14ac:dyDescent="0.2">
      <c r="I935">
        <v>500</v>
      </c>
      <c r="J935" t="s">
        <v>8221</v>
      </c>
    </row>
    <row r="936" spans="9:10" x14ac:dyDescent="0.2">
      <c r="I936">
        <v>900</v>
      </c>
      <c r="J936" t="s">
        <v>8221</v>
      </c>
    </row>
    <row r="937" spans="9:10" x14ac:dyDescent="0.2">
      <c r="I937">
        <v>2000</v>
      </c>
      <c r="J937" t="s">
        <v>8221</v>
      </c>
    </row>
    <row r="938" spans="9:10" x14ac:dyDescent="0.2">
      <c r="I938">
        <v>9500</v>
      </c>
      <c r="J938" t="s">
        <v>8221</v>
      </c>
    </row>
    <row r="939" spans="9:10" x14ac:dyDescent="0.2">
      <c r="I939">
        <v>2000</v>
      </c>
      <c r="J939" t="s">
        <v>8221</v>
      </c>
    </row>
    <row r="940" spans="9:10" x14ac:dyDescent="0.2">
      <c r="I940">
        <v>5000</v>
      </c>
      <c r="J940" t="s">
        <v>8221</v>
      </c>
    </row>
    <row r="941" spans="9:10" x14ac:dyDescent="0.2">
      <c r="I941">
        <v>3500</v>
      </c>
      <c r="J941" t="s">
        <v>8221</v>
      </c>
    </row>
    <row r="942" spans="9:10" x14ac:dyDescent="0.2">
      <c r="I942">
        <v>1400</v>
      </c>
      <c r="J942" t="s">
        <v>8221</v>
      </c>
    </row>
    <row r="943" spans="9:10" x14ac:dyDescent="0.2">
      <c r="I943">
        <v>3500</v>
      </c>
      <c r="J943" t="s">
        <v>8221</v>
      </c>
    </row>
    <row r="944" spans="9:10" x14ac:dyDescent="0.2">
      <c r="I944">
        <v>7000</v>
      </c>
      <c r="J944" t="s">
        <v>8221</v>
      </c>
    </row>
    <row r="945" spans="9:10" x14ac:dyDescent="0.2">
      <c r="I945">
        <v>2750</v>
      </c>
      <c r="J945" t="s">
        <v>8221</v>
      </c>
    </row>
    <row r="946" spans="9:10" x14ac:dyDescent="0.2">
      <c r="I946">
        <v>9000</v>
      </c>
      <c r="J946" t="s">
        <v>8221</v>
      </c>
    </row>
    <row r="947" spans="9:10" x14ac:dyDescent="0.2">
      <c r="I947">
        <v>50000</v>
      </c>
      <c r="J947" t="s">
        <v>8221</v>
      </c>
    </row>
    <row r="948" spans="9:10" x14ac:dyDescent="0.2">
      <c r="I948">
        <v>7500</v>
      </c>
      <c r="J948" t="s">
        <v>8221</v>
      </c>
    </row>
    <row r="949" spans="9:10" x14ac:dyDescent="0.2">
      <c r="I949">
        <v>3000</v>
      </c>
      <c r="J949" t="s">
        <v>8221</v>
      </c>
    </row>
    <row r="950" spans="9:10" x14ac:dyDescent="0.2">
      <c r="I950">
        <v>50000</v>
      </c>
      <c r="J950" t="s">
        <v>8221</v>
      </c>
    </row>
    <row r="951" spans="9:10" x14ac:dyDescent="0.2">
      <c r="I951">
        <v>100000</v>
      </c>
      <c r="J951" t="s">
        <v>8221</v>
      </c>
    </row>
    <row r="952" spans="9:10" x14ac:dyDescent="0.2">
      <c r="I952">
        <v>15000</v>
      </c>
      <c r="J952" t="s">
        <v>8221</v>
      </c>
    </row>
    <row r="953" spans="9:10" x14ac:dyDescent="0.2">
      <c r="I953">
        <v>850</v>
      </c>
      <c r="J953" t="s">
        <v>8221</v>
      </c>
    </row>
    <row r="954" spans="9:10" x14ac:dyDescent="0.2">
      <c r="I954">
        <v>4000</v>
      </c>
      <c r="J954" t="s">
        <v>8221</v>
      </c>
    </row>
    <row r="955" spans="9:10" x14ac:dyDescent="0.2">
      <c r="I955">
        <v>20000</v>
      </c>
      <c r="J955" t="s">
        <v>8221</v>
      </c>
    </row>
    <row r="956" spans="9:10" x14ac:dyDescent="0.2">
      <c r="I956">
        <v>5000</v>
      </c>
      <c r="J956" t="s">
        <v>8221</v>
      </c>
    </row>
    <row r="957" spans="9:10" x14ac:dyDescent="0.2">
      <c r="I957">
        <v>50000</v>
      </c>
      <c r="J957" t="s">
        <v>8221</v>
      </c>
    </row>
    <row r="958" spans="9:10" x14ac:dyDescent="0.2">
      <c r="I958">
        <v>49000</v>
      </c>
      <c r="J958" t="s">
        <v>8221</v>
      </c>
    </row>
    <row r="959" spans="9:10" x14ac:dyDescent="0.2">
      <c r="I959">
        <v>15000</v>
      </c>
      <c r="J959" t="s">
        <v>8221</v>
      </c>
    </row>
    <row r="960" spans="9:10" x14ac:dyDescent="0.2">
      <c r="I960">
        <v>15000</v>
      </c>
      <c r="J960" t="s">
        <v>8221</v>
      </c>
    </row>
    <row r="961" spans="9:10" x14ac:dyDescent="0.2">
      <c r="I961">
        <v>300000</v>
      </c>
      <c r="J961" t="s">
        <v>8221</v>
      </c>
    </row>
    <row r="962" spans="9:10" x14ac:dyDescent="0.2">
      <c r="I962">
        <v>50000</v>
      </c>
      <c r="J962" t="s">
        <v>8221</v>
      </c>
    </row>
    <row r="963" spans="9:10" x14ac:dyDescent="0.2">
      <c r="I963">
        <v>12000</v>
      </c>
      <c r="J963" t="s">
        <v>8221</v>
      </c>
    </row>
    <row r="964" spans="9:10" x14ac:dyDescent="0.2">
      <c r="I964">
        <v>7777</v>
      </c>
      <c r="J964" t="s">
        <v>8221</v>
      </c>
    </row>
    <row r="965" spans="9:10" x14ac:dyDescent="0.2">
      <c r="I965">
        <v>50000</v>
      </c>
      <c r="J965" t="s">
        <v>8221</v>
      </c>
    </row>
    <row r="966" spans="9:10" x14ac:dyDescent="0.2">
      <c r="I966">
        <v>55650</v>
      </c>
      <c r="J966" t="s">
        <v>8221</v>
      </c>
    </row>
    <row r="967" spans="9:10" x14ac:dyDescent="0.2">
      <c r="I967">
        <v>95000</v>
      </c>
      <c r="J967" t="s">
        <v>8221</v>
      </c>
    </row>
    <row r="968" spans="9:10" x14ac:dyDescent="0.2">
      <c r="I968">
        <v>2500</v>
      </c>
      <c r="J968" t="s">
        <v>8221</v>
      </c>
    </row>
    <row r="969" spans="9:10" x14ac:dyDescent="0.2">
      <c r="I969">
        <v>35000</v>
      </c>
      <c r="J969" t="s">
        <v>8221</v>
      </c>
    </row>
    <row r="970" spans="9:10" x14ac:dyDescent="0.2">
      <c r="I970">
        <v>110000</v>
      </c>
      <c r="J970" t="s">
        <v>8221</v>
      </c>
    </row>
    <row r="971" spans="9:10" x14ac:dyDescent="0.2">
      <c r="I971">
        <v>25000</v>
      </c>
      <c r="J971" t="s">
        <v>8221</v>
      </c>
    </row>
    <row r="972" spans="9:10" x14ac:dyDescent="0.2">
      <c r="I972">
        <v>12000</v>
      </c>
      <c r="J972" t="s">
        <v>8221</v>
      </c>
    </row>
    <row r="973" spans="9:10" x14ac:dyDescent="0.2">
      <c r="I973">
        <v>20000</v>
      </c>
      <c r="J973" t="s">
        <v>8221</v>
      </c>
    </row>
    <row r="974" spans="9:10" x14ac:dyDescent="0.2">
      <c r="I974">
        <v>8000</v>
      </c>
      <c r="J974" t="s">
        <v>8221</v>
      </c>
    </row>
    <row r="975" spans="9:10" x14ac:dyDescent="0.2">
      <c r="I975">
        <v>30000</v>
      </c>
      <c r="J975" t="s">
        <v>8221</v>
      </c>
    </row>
    <row r="976" spans="9:10" x14ac:dyDescent="0.2">
      <c r="I976">
        <v>5000</v>
      </c>
      <c r="J976" t="s">
        <v>8221</v>
      </c>
    </row>
    <row r="977" spans="9:10" x14ac:dyDescent="0.2">
      <c r="I977">
        <v>100000</v>
      </c>
      <c r="J977" t="s">
        <v>8221</v>
      </c>
    </row>
    <row r="978" spans="9:10" x14ac:dyDescent="0.2">
      <c r="I978">
        <v>20000</v>
      </c>
      <c r="J978" t="s">
        <v>8221</v>
      </c>
    </row>
    <row r="979" spans="9:10" x14ac:dyDescent="0.2">
      <c r="I979">
        <v>20000</v>
      </c>
      <c r="J979" t="s">
        <v>8221</v>
      </c>
    </row>
    <row r="980" spans="9:10" x14ac:dyDescent="0.2">
      <c r="I980">
        <v>50000</v>
      </c>
      <c r="J980" t="s">
        <v>8221</v>
      </c>
    </row>
    <row r="981" spans="9:10" x14ac:dyDescent="0.2">
      <c r="I981">
        <v>100000</v>
      </c>
      <c r="J981" t="s">
        <v>8221</v>
      </c>
    </row>
    <row r="982" spans="9:10" x14ac:dyDescent="0.2">
      <c r="I982">
        <v>150000</v>
      </c>
      <c r="J982" t="s">
        <v>8221</v>
      </c>
    </row>
    <row r="983" spans="9:10" x14ac:dyDescent="0.2">
      <c r="I983">
        <v>2700</v>
      </c>
      <c r="J983" t="s">
        <v>8221</v>
      </c>
    </row>
    <row r="984" spans="9:10" x14ac:dyDescent="0.2">
      <c r="I984">
        <v>172889</v>
      </c>
      <c r="J984" t="s">
        <v>8221</v>
      </c>
    </row>
    <row r="985" spans="9:10" x14ac:dyDescent="0.2">
      <c r="I985">
        <v>35000</v>
      </c>
      <c r="J985" t="s">
        <v>8221</v>
      </c>
    </row>
    <row r="986" spans="9:10" x14ac:dyDescent="0.2">
      <c r="I986">
        <v>10000</v>
      </c>
      <c r="J986" t="s">
        <v>8221</v>
      </c>
    </row>
    <row r="987" spans="9:10" x14ac:dyDescent="0.2">
      <c r="I987">
        <v>88888</v>
      </c>
      <c r="J987" t="s">
        <v>8221</v>
      </c>
    </row>
    <row r="988" spans="9:10" x14ac:dyDescent="0.2">
      <c r="I988">
        <v>17500</v>
      </c>
      <c r="J988" t="s">
        <v>8221</v>
      </c>
    </row>
    <row r="989" spans="9:10" x14ac:dyDescent="0.2">
      <c r="I989">
        <v>104219</v>
      </c>
      <c r="J989" t="s">
        <v>8221</v>
      </c>
    </row>
    <row r="990" spans="9:10" x14ac:dyDescent="0.2">
      <c r="I990">
        <v>10000</v>
      </c>
      <c r="J990" t="s">
        <v>8221</v>
      </c>
    </row>
    <row r="991" spans="9:10" x14ac:dyDescent="0.2">
      <c r="I991">
        <v>30000</v>
      </c>
      <c r="J991" t="s">
        <v>8221</v>
      </c>
    </row>
    <row r="992" spans="9:10" x14ac:dyDescent="0.2">
      <c r="I992">
        <v>20000</v>
      </c>
      <c r="J992" t="s">
        <v>8221</v>
      </c>
    </row>
    <row r="993" spans="9:10" x14ac:dyDescent="0.2">
      <c r="I993">
        <v>50000</v>
      </c>
      <c r="J993" t="s">
        <v>8221</v>
      </c>
    </row>
    <row r="994" spans="9:10" x14ac:dyDescent="0.2">
      <c r="I994">
        <v>5000</v>
      </c>
      <c r="J994" t="s">
        <v>8221</v>
      </c>
    </row>
    <row r="995" spans="9:10" x14ac:dyDescent="0.2">
      <c r="I995">
        <v>10000</v>
      </c>
      <c r="J995" t="s">
        <v>8221</v>
      </c>
    </row>
    <row r="996" spans="9:10" x14ac:dyDescent="0.2">
      <c r="I996">
        <v>25000</v>
      </c>
      <c r="J996" t="s">
        <v>8221</v>
      </c>
    </row>
    <row r="997" spans="9:10" x14ac:dyDescent="0.2">
      <c r="I997">
        <v>5000</v>
      </c>
      <c r="J997" t="s">
        <v>8221</v>
      </c>
    </row>
    <row r="998" spans="9:10" x14ac:dyDescent="0.2">
      <c r="I998">
        <v>100000</v>
      </c>
      <c r="J998" t="s">
        <v>8221</v>
      </c>
    </row>
    <row r="999" spans="9:10" x14ac:dyDescent="0.2">
      <c r="I999">
        <v>70000</v>
      </c>
      <c r="J999" t="s">
        <v>8221</v>
      </c>
    </row>
    <row r="1000" spans="9:10" x14ac:dyDescent="0.2">
      <c r="I1000">
        <v>200000</v>
      </c>
      <c r="J1000" t="s">
        <v>8221</v>
      </c>
    </row>
    <row r="1001" spans="9:10" x14ac:dyDescent="0.2">
      <c r="I1001">
        <v>10000</v>
      </c>
      <c r="J1001" t="s">
        <v>8221</v>
      </c>
    </row>
    <row r="1002" spans="9:10" x14ac:dyDescent="0.2">
      <c r="I1002">
        <v>4000</v>
      </c>
      <c r="J1002" t="s">
        <v>8221</v>
      </c>
    </row>
    <row r="1003" spans="9:10" x14ac:dyDescent="0.2">
      <c r="I1003">
        <v>5000</v>
      </c>
      <c r="J1003" t="s">
        <v>8221</v>
      </c>
    </row>
    <row r="1004" spans="9:10" x14ac:dyDescent="0.2">
      <c r="I1004">
        <v>60000</v>
      </c>
      <c r="J1004" t="s">
        <v>8221</v>
      </c>
    </row>
    <row r="1005" spans="9:10" x14ac:dyDescent="0.2">
      <c r="I1005">
        <v>150000</v>
      </c>
      <c r="J1005" t="s">
        <v>8221</v>
      </c>
    </row>
    <row r="1006" spans="9:10" x14ac:dyDescent="0.2">
      <c r="I1006">
        <v>894700</v>
      </c>
      <c r="J1006" t="s">
        <v>8220</v>
      </c>
    </row>
    <row r="1007" spans="9:10" x14ac:dyDescent="0.2">
      <c r="I1007">
        <v>5000</v>
      </c>
      <c r="J1007" t="s">
        <v>8220</v>
      </c>
    </row>
    <row r="1008" spans="9:10" x14ac:dyDescent="0.2">
      <c r="I1008">
        <v>9999</v>
      </c>
      <c r="J1008" t="s">
        <v>8220</v>
      </c>
    </row>
    <row r="1009" spans="9:10" x14ac:dyDescent="0.2">
      <c r="I1009">
        <v>20000</v>
      </c>
      <c r="J1009" t="s">
        <v>8220</v>
      </c>
    </row>
    <row r="1010" spans="9:10" x14ac:dyDescent="0.2">
      <c r="I1010">
        <v>25000</v>
      </c>
      <c r="J1010" t="s">
        <v>8220</v>
      </c>
    </row>
    <row r="1011" spans="9:10" x14ac:dyDescent="0.2">
      <c r="I1011">
        <v>200000</v>
      </c>
      <c r="J1011" t="s">
        <v>8220</v>
      </c>
    </row>
    <row r="1012" spans="9:10" x14ac:dyDescent="0.2">
      <c r="I1012">
        <v>4000</v>
      </c>
      <c r="J1012" t="s">
        <v>8220</v>
      </c>
    </row>
    <row r="1013" spans="9:10" x14ac:dyDescent="0.2">
      <c r="I1013">
        <v>30000</v>
      </c>
      <c r="J1013" t="s">
        <v>8220</v>
      </c>
    </row>
    <row r="1014" spans="9:10" x14ac:dyDescent="0.2">
      <c r="I1014">
        <v>93500</v>
      </c>
      <c r="J1014" t="s">
        <v>8220</v>
      </c>
    </row>
    <row r="1015" spans="9:10" x14ac:dyDescent="0.2">
      <c r="I1015">
        <v>50000</v>
      </c>
      <c r="J1015" t="s">
        <v>8220</v>
      </c>
    </row>
    <row r="1016" spans="9:10" x14ac:dyDescent="0.2">
      <c r="I1016">
        <v>115250</v>
      </c>
      <c r="J1016" t="s">
        <v>8220</v>
      </c>
    </row>
    <row r="1017" spans="9:10" x14ac:dyDescent="0.2">
      <c r="I1017">
        <v>20000</v>
      </c>
      <c r="J1017" t="s">
        <v>8220</v>
      </c>
    </row>
    <row r="1018" spans="9:10" x14ac:dyDescent="0.2">
      <c r="I1018">
        <v>5000</v>
      </c>
      <c r="J1018" t="s">
        <v>8220</v>
      </c>
    </row>
    <row r="1019" spans="9:10" x14ac:dyDescent="0.2">
      <c r="I1019">
        <v>25000</v>
      </c>
      <c r="J1019" t="s">
        <v>8220</v>
      </c>
    </row>
    <row r="1020" spans="9:10" x14ac:dyDescent="0.2">
      <c r="I1020">
        <v>10000</v>
      </c>
      <c r="J1020" t="s">
        <v>8220</v>
      </c>
    </row>
    <row r="1021" spans="9:10" x14ac:dyDescent="0.2">
      <c r="I1021">
        <v>9000</v>
      </c>
      <c r="J1021" t="s">
        <v>8220</v>
      </c>
    </row>
    <row r="1022" spans="9:10" x14ac:dyDescent="0.2">
      <c r="I1022">
        <v>100000</v>
      </c>
      <c r="J1022" t="s">
        <v>8220</v>
      </c>
    </row>
    <row r="1023" spans="9:10" x14ac:dyDescent="0.2">
      <c r="I1023">
        <v>250000</v>
      </c>
      <c r="J1023" t="s">
        <v>8220</v>
      </c>
    </row>
    <row r="1024" spans="9:10" x14ac:dyDescent="0.2">
      <c r="I1024">
        <v>20000</v>
      </c>
      <c r="J1024" t="s">
        <v>8220</v>
      </c>
    </row>
    <row r="1025" spans="9:10" x14ac:dyDescent="0.2">
      <c r="I1025">
        <v>45000</v>
      </c>
      <c r="J1025" t="s">
        <v>8220</v>
      </c>
    </row>
    <row r="1026" spans="9:10" x14ac:dyDescent="0.2">
      <c r="I1026">
        <v>1550</v>
      </c>
      <c r="J1026" t="s">
        <v>8219</v>
      </c>
    </row>
    <row r="1027" spans="9:10" x14ac:dyDescent="0.2">
      <c r="I1027">
        <v>3000</v>
      </c>
      <c r="J1027" t="s">
        <v>8219</v>
      </c>
    </row>
    <row r="1028" spans="9:10" x14ac:dyDescent="0.2">
      <c r="I1028">
        <v>2000</v>
      </c>
      <c r="J1028" t="s">
        <v>8219</v>
      </c>
    </row>
    <row r="1029" spans="9:10" x14ac:dyDescent="0.2">
      <c r="I1029">
        <v>2000</v>
      </c>
      <c r="J1029" t="s">
        <v>8219</v>
      </c>
    </row>
    <row r="1030" spans="9:10" x14ac:dyDescent="0.2">
      <c r="I1030">
        <v>20000</v>
      </c>
      <c r="J1030" t="s">
        <v>8219</v>
      </c>
    </row>
    <row r="1031" spans="9:10" x14ac:dyDescent="0.2">
      <c r="I1031">
        <v>70000</v>
      </c>
      <c r="J1031" t="s">
        <v>8219</v>
      </c>
    </row>
    <row r="1032" spans="9:10" x14ac:dyDescent="0.2">
      <c r="I1032">
        <v>7000</v>
      </c>
      <c r="J1032" t="s">
        <v>8219</v>
      </c>
    </row>
    <row r="1033" spans="9:10" x14ac:dyDescent="0.2">
      <c r="I1033">
        <v>7501</v>
      </c>
      <c r="J1033" t="s">
        <v>8219</v>
      </c>
    </row>
    <row r="1034" spans="9:10" x14ac:dyDescent="0.2">
      <c r="I1034">
        <v>10000</v>
      </c>
      <c r="J1034" t="s">
        <v>8219</v>
      </c>
    </row>
    <row r="1035" spans="9:10" x14ac:dyDescent="0.2">
      <c r="I1035">
        <v>10000</v>
      </c>
      <c r="J1035" t="s">
        <v>8219</v>
      </c>
    </row>
    <row r="1036" spans="9:10" x14ac:dyDescent="0.2">
      <c r="I1036">
        <v>2000</v>
      </c>
      <c r="J1036" t="s">
        <v>8219</v>
      </c>
    </row>
    <row r="1037" spans="9:10" x14ac:dyDescent="0.2">
      <c r="I1037">
        <v>10000</v>
      </c>
      <c r="J1037" t="s">
        <v>8219</v>
      </c>
    </row>
    <row r="1038" spans="9:10" x14ac:dyDescent="0.2">
      <c r="I1038">
        <v>5400</v>
      </c>
      <c r="J1038" t="s">
        <v>8219</v>
      </c>
    </row>
    <row r="1039" spans="9:10" x14ac:dyDescent="0.2">
      <c r="I1039">
        <v>1328</v>
      </c>
      <c r="J1039" t="s">
        <v>8219</v>
      </c>
    </row>
    <row r="1040" spans="9:10" x14ac:dyDescent="0.2">
      <c r="I1040">
        <v>5000</v>
      </c>
      <c r="J1040" t="s">
        <v>8219</v>
      </c>
    </row>
    <row r="1041" spans="9:10" x14ac:dyDescent="0.2">
      <c r="I1041">
        <v>4600</v>
      </c>
      <c r="J1041" t="s">
        <v>8219</v>
      </c>
    </row>
    <row r="1042" spans="9:10" x14ac:dyDescent="0.2">
      <c r="I1042">
        <v>4500</v>
      </c>
      <c r="J1042" t="s">
        <v>8219</v>
      </c>
    </row>
    <row r="1043" spans="9:10" x14ac:dyDescent="0.2">
      <c r="I1043">
        <v>1000</v>
      </c>
      <c r="J1043" t="s">
        <v>8219</v>
      </c>
    </row>
    <row r="1044" spans="9:10" x14ac:dyDescent="0.2">
      <c r="I1044">
        <v>1500</v>
      </c>
      <c r="J1044" t="s">
        <v>8219</v>
      </c>
    </row>
    <row r="1045" spans="9:10" x14ac:dyDescent="0.2">
      <c r="I1045">
        <v>500</v>
      </c>
      <c r="J1045" t="s">
        <v>8219</v>
      </c>
    </row>
    <row r="1046" spans="9:10" x14ac:dyDescent="0.2">
      <c r="I1046">
        <v>85000</v>
      </c>
      <c r="J1046" t="s">
        <v>8220</v>
      </c>
    </row>
    <row r="1047" spans="9:10" x14ac:dyDescent="0.2">
      <c r="I1047">
        <v>50</v>
      </c>
      <c r="J1047" t="s">
        <v>8220</v>
      </c>
    </row>
    <row r="1048" spans="9:10" x14ac:dyDescent="0.2">
      <c r="I1048">
        <v>650</v>
      </c>
      <c r="J1048" t="s">
        <v>8220</v>
      </c>
    </row>
    <row r="1049" spans="9:10" x14ac:dyDescent="0.2">
      <c r="I1049">
        <v>100000</v>
      </c>
      <c r="J1049" t="s">
        <v>8220</v>
      </c>
    </row>
    <row r="1050" spans="9:10" x14ac:dyDescent="0.2">
      <c r="I1050">
        <v>7000</v>
      </c>
      <c r="J1050" t="s">
        <v>8220</v>
      </c>
    </row>
    <row r="1051" spans="9:10" x14ac:dyDescent="0.2">
      <c r="I1051">
        <v>10000</v>
      </c>
      <c r="J1051" t="s">
        <v>8220</v>
      </c>
    </row>
    <row r="1052" spans="9:10" x14ac:dyDescent="0.2">
      <c r="I1052">
        <v>3000</v>
      </c>
      <c r="J1052" t="s">
        <v>8220</v>
      </c>
    </row>
    <row r="1053" spans="9:10" x14ac:dyDescent="0.2">
      <c r="I1053">
        <v>2000</v>
      </c>
      <c r="J1053" t="s">
        <v>8220</v>
      </c>
    </row>
    <row r="1054" spans="9:10" x14ac:dyDescent="0.2">
      <c r="I1054">
        <v>15000</v>
      </c>
      <c r="J1054" t="s">
        <v>8220</v>
      </c>
    </row>
    <row r="1055" spans="9:10" x14ac:dyDescent="0.2">
      <c r="I1055">
        <v>12000</v>
      </c>
      <c r="J1055" t="s">
        <v>8220</v>
      </c>
    </row>
    <row r="1056" spans="9:10" x14ac:dyDescent="0.2">
      <c r="I1056">
        <v>2500</v>
      </c>
      <c r="J1056" t="s">
        <v>8220</v>
      </c>
    </row>
    <row r="1057" spans="9:10" x14ac:dyDescent="0.2">
      <c r="I1057">
        <v>500</v>
      </c>
      <c r="J1057" t="s">
        <v>8220</v>
      </c>
    </row>
    <row r="1058" spans="9:10" x14ac:dyDescent="0.2">
      <c r="I1058">
        <v>4336</v>
      </c>
      <c r="J1058" t="s">
        <v>8220</v>
      </c>
    </row>
    <row r="1059" spans="9:10" x14ac:dyDescent="0.2">
      <c r="I1059">
        <v>1500</v>
      </c>
      <c r="J1059" t="s">
        <v>8220</v>
      </c>
    </row>
    <row r="1060" spans="9:10" x14ac:dyDescent="0.2">
      <c r="I1060">
        <v>2500</v>
      </c>
      <c r="J1060" t="s">
        <v>8220</v>
      </c>
    </row>
    <row r="1061" spans="9:10" x14ac:dyDescent="0.2">
      <c r="I1061">
        <v>3500</v>
      </c>
      <c r="J1061" t="s">
        <v>8220</v>
      </c>
    </row>
    <row r="1062" spans="9:10" x14ac:dyDescent="0.2">
      <c r="I1062">
        <v>10000</v>
      </c>
      <c r="J1062" t="s">
        <v>8220</v>
      </c>
    </row>
    <row r="1063" spans="9:10" x14ac:dyDescent="0.2">
      <c r="I1063">
        <v>10000</v>
      </c>
      <c r="J1063" t="s">
        <v>8220</v>
      </c>
    </row>
    <row r="1064" spans="9:10" x14ac:dyDescent="0.2">
      <c r="I1064">
        <v>40000</v>
      </c>
      <c r="J1064" t="s">
        <v>8220</v>
      </c>
    </row>
    <row r="1065" spans="9:10" x14ac:dyDescent="0.2">
      <c r="I1065">
        <v>1100</v>
      </c>
      <c r="J1065" t="s">
        <v>8220</v>
      </c>
    </row>
    <row r="1066" spans="9:10" x14ac:dyDescent="0.2">
      <c r="I1066">
        <v>5000</v>
      </c>
      <c r="J1066" t="s">
        <v>8220</v>
      </c>
    </row>
    <row r="1067" spans="9:10" x14ac:dyDescent="0.2">
      <c r="I1067">
        <v>4000</v>
      </c>
      <c r="J1067" t="s">
        <v>8220</v>
      </c>
    </row>
    <row r="1068" spans="9:10" x14ac:dyDescent="0.2">
      <c r="I1068">
        <v>199</v>
      </c>
      <c r="J1068" t="s">
        <v>8220</v>
      </c>
    </row>
    <row r="1069" spans="9:10" x14ac:dyDescent="0.2">
      <c r="I1069">
        <v>1000</v>
      </c>
      <c r="J1069" t="s">
        <v>8220</v>
      </c>
    </row>
    <row r="1070" spans="9:10" x14ac:dyDescent="0.2">
      <c r="I1070">
        <v>90000</v>
      </c>
      <c r="J1070" t="s">
        <v>8221</v>
      </c>
    </row>
    <row r="1071" spans="9:10" x14ac:dyDescent="0.2">
      <c r="I1071">
        <v>3000</v>
      </c>
      <c r="J1071" t="s">
        <v>8221</v>
      </c>
    </row>
    <row r="1072" spans="9:10" x14ac:dyDescent="0.2">
      <c r="I1072">
        <v>150000</v>
      </c>
      <c r="J1072" t="s">
        <v>8221</v>
      </c>
    </row>
    <row r="1073" spans="9:10" x14ac:dyDescent="0.2">
      <c r="I1073">
        <v>500</v>
      </c>
      <c r="J1073" t="s">
        <v>8221</v>
      </c>
    </row>
    <row r="1074" spans="9:10" x14ac:dyDescent="0.2">
      <c r="I1074">
        <v>30000</v>
      </c>
      <c r="J1074" t="s">
        <v>8221</v>
      </c>
    </row>
    <row r="1075" spans="9:10" x14ac:dyDescent="0.2">
      <c r="I1075">
        <v>2200</v>
      </c>
      <c r="J1075" t="s">
        <v>8221</v>
      </c>
    </row>
    <row r="1076" spans="9:10" x14ac:dyDescent="0.2">
      <c r="I1076">
        <v>10000</v>
      </c>
      <c r="J1076" t="s">
        <v>8221</v>
      </c>
    </row>
    <row r="1077" spans="9:10" x14ac:dyDescent="0.2">
      <c r="I1077">
        <v>100</v>
      </c>
      <c r="J1077" t="s">
        <v>8221</v>
      </c>
    </row>
    <row r="1078" spans="9:10" x14ac:dyDescent="0.2">
      <c r="I1078">
        <v>75000</v>
      </c>
      <c r="J1078" t="s">
        <v>8221</v>
      </c>
    </row>
    <row r="1079" spans="9:10" x14ac:dyDescent="0.2">
      <c r="I1079">
        <v>750</v>
      </c>
      <c r="J1079" t="s">
        <v>8221</v>
      </c>
    </row>
    <row r="1080" spans="9:10" x14ac:dyDescent="0.2">
      <c r="I1080">
        <v>54000</v>
      </c>
      <c r="J1080" t="s">
        <v>8221</v>
      </c>
    </row>
    <row r="1081" spans="9:10" x14ac:dyDescent="0.2">
      <c r="I1081">
        <v>1000</v>
      </c>
      <c r="J1081" t="s">
        <v>8221</v>
      </c>
    </row>
    <row r="1082" spans="9:10" x14ac:dyDescent="0.2">
      <c r="I1082">
        <v>75000</v>
      </c>
      <c r="J1082" t="s">
        <v>8221</v>
      </c>
    </row>
    <row r="1083" spans="9:10" x14ac:dyDescent="0.2">
      <c r="I1083">
        <v>25000</v>
      </c>
      <c r="J1083" t="s">
        <v>8221</v>
      </c>
    </row>
    <row r="1084" spans="9:10" x14ac:dyDescent="0.2">
      <c r="I1084">
        <v>600</v>
      </c>
      <c r="J1084" t="s">
        <v>8221</v>
      </c>
    </row>
    <row r="1085" spans="9:10" x14ac:dyDescent="0.2">
      <c r="I1085">
        <v>26000</v>
      </c>
      <c r="J1085" t="s">
        <v>8221</v>
      </c>
    </row>
    <row r="1086" spans="9:10" x14ac:dyDescent="0.2">
      <c r="I1086">
        <v>20000</v>
      </c>
      <c r="J1086" t="s">
        <v>8221</v>
      </c>
    </row>
    <row r="1087" spans="9:10" x14ac:dyDescent="0.2">
      <c r="I1087">
        <v>68000</v>
      </c>
      <c r="J1087" t="s">
        <v>8221</v>
      </c>
    </row>
    <row r="1088" spans="9:10" x14ac:dyDescent="0.2">
      <c r="I1088">
        <v>10000</v>
      </c>
      <c r="J1088" t="s">
        <v>8221</v>
      </c>
    </row>
    <row r="1089" spans="9:10" x14ac:dyDescent="0.2">
      <c r="I1089">
        <v>50000</v>
      </c>
      <c r="J1089" t="s">
        <v>8221</v>
      </c>
    </row>
    <row r="1090" spans="9:10" x14ac:dyDescent="0.2">
      <c r="I1090">
        <v>550</v>
      </c>
      <c r="J1090" t="s">
        <v>8221</v>
      </c>
    </row>
    <row r="1091" spans="9:10" x14ac:dyDescent="0.2">
      <c r="I1091">
        <v>30000</v>
      </c>
      <c r="J1091" t="s">
        <v>8221</v>
      </c>
    </row>
    <row r="1092" spans="9:10" x14ac:dyDescent="0.2">
      <c r="I1092">
        <v>18000</v>
      </c>
      <c r="J1092" t="s">
        <v>8221</v>
      </c>
    </row>
    <row r="1093" spans="9:10" x14ac:dyDescent="0.2">
      <c r="I1093">
        <v>1100</v>
      </c>
      <c r="J1093" t="s">
        <v>8221</v>
      </c>
    </row>
    <row r="1094" spans="9:10" x14ac:dyDescent="0.2">
      <c r="I1094">
        <v>45000</v>
      </c>
      <c r="J1094" t="s">
        <v>8221</v>
      </c>
    </row>
    <row r="1095" spans="9:10" x14ac:dyDescent="0.2">
      <c r="I1095">
        <v>15000</v>
      </c>
      <c r="J1095" t="s">
        <v>8221</v>
      </c>
    </row>
    <row r="1096" spans="9:10" x14ac:dyDescent="0.2">
      <c r="I1096">
        <v>12999</v>
      </c>
      <c r="J1096" t="s">
        <v>8221</v>
      </c>
    </row>
    <row r="1097" spans="9:10" x14ac:dyDescent="0.2">
      <c r="I1097">
        <v>200</v>
      </c>
      <c r="J1097" t="s">
        <v>8221</v>
      </c>
    </row>
    <row r="1098" spans="9:10" x14ac:dyDescent="0.2">
      <c r="I1098">
        <v>2000</v>
      </c>
      <c r="J1098" t="s">
        <v>8221</v>
      </c>
    </row>
    <row r="1099" spans="9:10" x14ac:dyDescent="0.2">
      <c r="I1099">
        <v>300</v>
      </c>
      <c r="J1099" t="s">
        <v>8221</v>
      </c>
    </row>
    <row r="1100" spans="9:10" x14ac:dyDescent="0.2">
      <c r="I1100">
        <v>18000</v>
      </c>
      <c r="J1100" t="s">
        <v>8221</v>
      </c>
    </row>
    <row r="1101" spans="9:10" x14ac:dyDescent="0.2">
      <c r="I1101">
        <v>500000</v>
      </c>
      <c r="J1101" t="s">
        <v>8221</v>
      </c>
    </row>
    <row r="1102" spans="9:10" x14ac:dyDescent="0.2">
      <c r="I1102">
        <v>12000</v>
      </c>
      <c r="J1102" t="s">
        <v>8221</v>
      </c>
    </row>
    <row r="1103" spans="9:10" x14ac:dyDescent="0.2">
      <c r="I1103">
        <v>100000</v>
      </c>
      <c r="J1103" t="s">
        <v>8221</v>
      </c>
    </row>
    <row r="1104" spans="9:10" x14ac:dyDescent="0.2">
      <c r="I1104">
        <v>25000</v>
      </c>
      <c r="J1104" t="s">
        <v>8221</v>
      </c>
    </row>
    <row r="1105" spans="9:10" x14ac:dyDescent="0.2">
      <c r="I1105">
        <v>5000</v>
      </c>
      <c r="J1105" t="s">
        <v>8221</v>
      </c>
    </row>
    <row r="1106" spans="9:10" x14ac:dyDescent="0.2">
      <c r="I1106">
        <v>4000</v>
      </c>
      <c r="J1106" t="s">
        <v>8221</v>
      </c>
    </row>
    <row r="1107" spans="9:10" x14ac:dyDescent="0.2">
      <c r="I1107">
        <v>100000</v>
      </c>
      <c r="J1107" t="s">
        <v>8221</v>
      </c>
    </row>
    <row r="1108" spans="9:10" x14ac:dyDescent="0.2">
      <c r="I1108">
        <v>8000</v>
      </c>
      <c r="J1108" t="s">
        <v>8221</v>
      </c>
    </row>
    <row r="1109" spans="9:10" x14ac:dyDescent="0.2">
      <c r="I1109">
        <v>15000</v>
      </c>
      <c r="J1109" t="s">
        <v>8221</v>
      </c>
    </row>
    <row r="1110" spans="9:10" x14ac:dyDescent="0.2">
      <c r="I1110">
        <v>60000</v>
      </c>
      <c r="J1110" t="s">
        <v>8221</v>
      </c>
    </row>
    <row r="1111" spans="9:10" x14ac:dyDescent="0.2">
      <c r="I1111">
        <v>900000</v>
      </c>
      <c r="J1111" t="s">
        <v>8221</v>
      </c>
    </row>
    <row r="1112" spans="9:10" x14ac:dyDescent="0.2">
      <c r="I1112">
        <v>400</v>
      </c>
      <c r="J1112" t="s">
        <v>8221</v>
      </c>
    </row>
    <row r="1113" spans="9:10" x14ac:dyDescent="0.2">
      <c r="I1113">
        <v>10000</v>
      </c>
      <c r="J1113" t="s">
        <v>8221</v>
      </c>
    </row>
    <row r="1114" spans="9:10" x14ac:dyDescent="0.2">
      <c r="I1114">
        <v>25000</v>
      </c>
      <c r="J1114" t="s">
        <v>8221</v>
      </c>
    </row>
    <row r="1115" spans="9:10" x14ac:dyDescent="0.2">
      <c r="I1115">
        <v>10000</v>
      </c>
      <c r="J1115" t="s">
        <v>8221</v>
      </c>
    </row>
    <row r="1116" spans="9:10" x14ac:dyDescent="0.2">
      <c r="I1116">
        <v>50000</v>
      </c>
      <c r="J1116" t="s">
        <v>8221</v>
      </c>
    </row>
    <row r="1117" spans="9:10" x14ac:dyDescent="0.2">
      <c r="I1117">
        <v>2500</v>
      </c>
      <c r="J1117" t="s">
        <v>8221</v>
      </c>
    </row>
    <row r="1118" spans="9:10" x14ac:dyDescent="0.2">
      <c r="I1118">
        <v>88000</v>
      </c>
      <c r="J1118" t="s">
        <v>8221</v>
      </c>
    </row>
    <row r="1119" spans="9:10" x14ac:dyDescent="0.2">
      <c r="I1119">
        <v>1000</v>
      </c>
      <c r="J1119" t="s">
        <v>8221</v>
      </c>
    </row>
    <row r="1120" spans="9:10" x14ac:dyDescent="0.2">
      <c r="I1120">
        <v>6000</v>
      </c>
      <c r="J1120" t="s">
        <v>8221</v>
      </c>
    </row>
    <row r="1121" spans="9:10" x14ac:dyDescent="0.2">
      <c r="I1121">
        <v>40000</v>
      </c>
      <c r="J1121" t="s">
        <v>8221</v>
      </c>
    </row>
    <row r="1122" spans="9:10" x14ac:dyDescent="0.2">
      <c r="I1122">
        <v>500000</v>
      </c>
      <c r="J1122" t="s">
        <v>8221</v>
      </c>
    </row>
    <row r="1123" spans="9:10" x14ac:dyDescent="0.2">
      <c r="I1123">
        <v>1000</v>
      </c>
      <c r="J1123" t="s">
        <v>8221</v>
      </c>
    </row>
    <row r="1124" spans="9:10" x14ac:dyDescent="0.2">
      <c r="I1124">
        <v>4500</v>
      </c>
      <c r="J1124" t="s">
        <v>8221</v>
      </c>
    </row>
    <row r="1125" spans="9:10" x14ac:dyDescent="0.2">
      <c r="I1125">
        <v>2100</v>
      </c>
      <c r="J1125" t="s">
        <v>8221</v>
      </c>
    </row>
    <row r="1126" spans="9:10" x14ac:dyDescent="0.2">
      <c r="I1126">
        <v>25000</v>
      </c>
      <c r="J1126" t="s">
        <v>8221</v>
      </c>
    </row>
    <row r="1127" spans="9:10" x14ac:dyDescent="0.2">
      <c r="I1127">
        <v>250000</v>
      </c>
      <c r="J1127" t="s">
        <v>8221</v>
      </c>
    </row>
    <row r="1128" spans="9:10" x14ac:dyDescent="0.2">
      <c r="I1128">
        <v>3200</v>
      </c>
      <c r="J1128" t="s">
        <v>8221</v>
      </c>
    </row>
    <row r="1129" spans="9:10" x14ac:dyDescent="0.2">
      <c r="I1129">
        <v>5000</v>
      </c>
      <c r="J1129" t="s">
        <v>8221</v>
      </c>
    </row>
    <row r="1130" spans="9:10" x14ac:dyDescent="0.2">
      <c r="I1130">
        <v>90000</v>
      </c>
      <c r="J1130" t="s">
        <v>8221</v>
      </c>
    </row>
    <row r="1131" spans="9:10" x14ac:dyDescent="0.2">
      <c r="I1131">
        <v>3000</v>
      </c>
      <c r="J1131" t="s">
        <v>8221</v>
      </c>
    </row>
    <row r="1132" spans="9:10" x14ac:dyDescent="0.2">
      <c r="I1132">
        <v>2000</v>
      </c>
      <c r="J1132" t="s">
        <v>8221</v>
      </c>
    </row>
    <row r="1133" spans="9:10" x14ac:dyDescent="0.2">
      <c r="I1133">
        <v>35000</v>
      </c>
      <c r="J1133" t="s">
        <v>8221</v>
      </c>
    </row>
    <row r="1134" spans="9:10" x14ac:dyDescent="0.2">
      <c r="I1134">
        <v>1000</v>
      </c>
      <c r="J1134" t="s">
        <v>8221</v>
      </c>
    </row>
    <row r="1135" spans="9:10" x14ac:dyDescent="0.2">
      <c r="I1135">
        <v>20000</v>
      </c>
      <c r="J1135" t="s">
        <v>8221</v>
      </c>
    </row>
    <row r="1136" spans="9:10" x14ac:dyDescent="0.2">
      <c r="I1136">
        <v>5000</v>
      </c>
      <c r="J1136" t="s">
        <v>8221</v>
      </c>
    </row>
    <row r="1137" spans="9:10" x14ac:dyDescent="0.2">
      <c r="I1137">
        <v>40000</v>
      </c>
      <c r="J1137" t="s">
        <v>8221</v>
      </c>
    </row>
    <row r="1138" spans="9:10" x14ac:dyDescent="0.2">
      <c r="I1138">
        <v>10000</v>
      </c>
      <c r="J1138" t="s">
        <v>8221</v>
      </c>
    </row>
    <row r="1139" spans="9:10" x14ac:dyDescent="0.2">
      <c r="I1139">
        <v>3000</v>
      </c>
      <c r="J1139" t="s">
        <v>8221</v>
      </c>
    </row>
    <row r="1140" spans="9:10" x14ac:dyDescent="0.2">
      <c r="I1140">
        <v>25000</v>
      </c>
      <c r="J1140" t="s">
        <v>8221</v>
      </c>
    </row>
    <row r="1141" spans="9:10" x14ac:dyDescent="0.2">
      <c r="I1141">
        <v>1000</v>
      </c>
      <c r="J1141" t="s">
        <v>8221</v>
      </c>
    </row>
    <row r="1142" spans="9:10" x14ac:dyDescent="0.2">
      <c r="I1142">
        <v>4190</v>
      </c>
      <c r="J1142" t="s">
        <v>8221</v>
      </c>
    </row>
    <row r="1143" spans="9:10" x14ac:dyDescent="0.2">
      <c r="I1143">
        <v>25000</v>
      </c>
      <c r="J1143" t="s">
        <v>8221</v>
      </c>
    </row>
    <row r="1144" spans="9:10" x14ac:dyDescent="0.2">
      <c r="I1144">
        <v>35000</v>
      </c>
      <c r="J1144" t="s">
        <v>8221</v>
      </c>
    </row>
    <row r="1145" spans="9:10" x14ac:dyDescent="0.2">
      <c r="I1145">
        <v>8000</v>
      </c>
      <c r="J1145" t="s">
        <v>8221</v>
      </c>
    </row>
    <row r="1146" spans="9:10" x14ac:dyDescent="0.2">
      <c r="I1146">
        <v>5000</v>
      </c>
      <c r="J1146" t="s">
        <v>8221</v>
      </c>
    </row>
    <row r="1147" spans="9:10" x14ac:dyDescent="0.2">
      <c r="I1147">
        <v>500</v>
      </c>
      <c r="J1147" t="s">
        <v>8221</v>
      </c>
    </row>
    <row r="1148" spans="9:10" x14ac:dyDescent="0.2">
      <c r="I1148">
        <v>4000</v>
      </c>
      <c r="J1148" t="s">
        <v>8221</v>
      </c>
    </row>
    <row r="1149" spans="9:10" x14ac:dyDescent="0.2">
      <c r="I1149">
        <v>45000</v>
      </c>
      <c r="J1149" t="s">
        <v>8221</v>
      </c>
    </row>
    <row r="1150" spans="9:10" x14ac:dyDescent="0.2">
      <c r="I1150">
        <v>9300</v>
      </c>
      <c r="J1150" t="s">
        <v>8221</v>
      </c>
    </row>
    <row r="1151" spans="9:10" x14ac:dyDescent="0.2">
      <c r="I1151">
        <v>80000</v>
      </c>
      <c r="J1151" t="s">
        <v>8221</v>
      </c>
    </row>
    <row r="1152" spans="9:10" x14ac:dyDescent="0.2">
      <c r="I1152">
        <v>6000</v>
      </c>
      <c r="J1152" t="s">
        <v>8221</v>
      </c>
    </row>
    <row r="1153" spans="9:10" x14ac:dyDescent="0.2">
      <c r="I1153">
        <v>25000</v>
      </c>
      <c r="J1153" t="s">
        <v>8221</v>
      </c>
    </row>
    <row r="1154" spans="9:10" x14ac:dyDescent="0.2">
      <c r="I1154">
        <v>15000</v>
      </c>
      <c r="J1154" t="s">
        <v>8221</v>
      </c>
    </row>
    <row r="1155" spans="9:10" x14ac:dyDescent="0.2">
      <c r="I1155">
        <v>50000</v>
      </c>
      <c r="J1155" t="s">
        <v>8221</v>
      </c>
    </row>
    <row r="1156" spans="9:10" x14ac:dyDescent="0.2">
      <c r="I1156">
        <v>2500</v>
      </c>
      <c r="J1156" t="s">
        <v>8221</v>
      </c>
    </row>
    <row r="1157" spans="9:10" x14ac:dyDescent="0.2">
      <c r="I1157">
        <v>25000</v>
      </c>
      <c r="J1157" t="s">
        <v>8221</v>
      </c>
    </row>
    <row r="1158" spans="9:10" x14ac:dyDescent="0.2">
      <c r="I1158">
        <v>16000</v>
      </c>
      <c r="J1158" t="s">
        <v>8221</v>
      </c>
    </row>
    <row r="1159" spans="9:10" x14ac:dyDescent="0.2">
      <c r="I1159">
        <v>8000</v>
      </c>
      <c r="J1159" t="s">
        <v>8221</v>
      </c>
    </row>
    <row r="1160" spans="9:10" x14ac:dyDescent="0.2">
      <c r="I1160">
        <v>5000</v>
      </c>
      <c r="J1160" t="s">
        <v>8221</v>
      </c>
    </row>
    <row r="1161" spans="9:10" x14ac:dyDescent="0.2">
      <c r="I1161">
        <v>25000</v>
      </c>
      <c r="J1161" t="s">
        <v>8221</v>
      </c>
    </row>
    <row r="1162" spans="9:10" x14ac:dyDescent="0.2">
      <c r="I1162">
        <v>6500</v>
      </c>
      <c r="J1162" t="s">
        <v>8221</v>
      </c>
    </row>
    <row r="1163" spans="9:10" x14ac:dyDescent="0.2">
      <c r="I1163">
        <v>10000</v>
      </c>
      <c r="J1163" t="s">
        <v>8221</v>
      </c>
    </row>
    <row r="1164" spans="9:10" x14ac:dyDescent="0.2">
      <c r="I1164">
        <v>7500</v>
      </c>
      <c r="J1164" t="s">
        <v>8221</v>
      </c>
    </row>
    <row r="1165" spans="9:10" x14ac:dyDescent="0.2">
      <c r="I1165">
        <v>6750</v>
      </c>
      <c r="J1165" t="s">
        <v>8221</v>
      </c>
    </row>
    <row r="1166" spans="9:10" x14ac:dyDescent="0.2">
      <c r="I1166">
        <v>30000</v>
      </c>
      <c r="J1166" t="s">
        <v>8221</v>
      </c>
    </row>
    <row r="1167" spans="9:10" x14ac:dyDescent="0.2">
      <c r="I1167">
        <v>18000</v>
      </c>
      <c r="J1167" t="s">
        <v>8221</v>
      </c>
    </row>
    <row r="1168" spans="9:10" x14ac:dyDescent="0.2">
      <c r="I1168">
        <v>60000</v>
      </c>
      <c r="J1168" t="s">
        <v>8221</v>
      </c>
    </row>
    <row r="1169" spans="9:10" x14ac:dyDescent="0.2">
      <c r="I1169">
        <v>5200</v>
      </c>
      <c r="J1169" t="s">
        <v>8221</v>
      </c>
    </row>
    <row r="1170" spans="9:10" x14ac:dyDescent="0.2">
      <c r="I1170">
        <v>10000</v>
      </c>
      <c r="J1170" t="s">
        <v>8221</v>
      </c>
    </row>
    <row r="1171" spans="9:10" x14ac:dyDescent="0.2">
      <c r="I1171">
        <v>10000</v>
      </c>
      <c r="J1171" t="s">
        <v>8221</v>
      </c>
    </row>
    <row r="1172" spans="9:10" x14ac:dyDescent="0.2">
      <c r="I1172">
        <v>15000</v>
      </c>
      <c r="J1172" t="s">
        <v>8221</v>
      </c>
    </row>
    <row r="1173" spans="9:10" x14ac:dyDescent="0.2">
      <c r="I1173">
        <v>60000</v>
      </c>
      <c r="J1173" t="s">
        <v>8221</v>
      </c>
    </row>
    <row r="1174" spans="9:10" x14ac:dyDescent="0.2">
      <c r="I1174">
        <v>18000</v>
      </c>
      <c r="J1174" t="s">
        <v>8221</v>
      </c>
    </row>
    <row r="1175" spans="9:10" x14ac:dyDescent="0.2">
      <c r="I1175">
        <v>10000</v>
      </c>
      <c r="J1175" t="s">
        <v>8221</v>
      </c>
    </row>
    <row r="1176" spans="9:10" x14ac:dyDescent="0.2">
      <c r="I1176">
        <v>25000</v>
      </c>
      <c r="J1176" t="s">
        <v>8221</v>
      </c>
    </row>
    <row r="1177" spans="9:10" x14ac:dyDescent="0.2">
      <c r="I1177">
        <v>25000</v>
      </c>
      <c r="J1177" t="s">
        <v>8221</v>
      </c>
    </row>
    <row r="1178" spans="9:10" x14ac:dyDescent="0.2">
      <c r="I1178">
        <v>9000</v>
      </c>
      <c r="J1178" t="s">
        <v>8221</v>
      </c>
    </row>
    <row r="1179" spans="9:10" x14ac:dyDescent="0.2">
      <c r="I1179">
        <v>125000</v>
      </c>
      <c r="J1179" t="s">
        <v>8221</v>
      </c>
    </row>
    <row r="1180" spans="9:10" x14ac:dyDescent="0.2">
      <c r="I1180">
        <v>15000</v>
      </c>
      <c r="J1180" t="s">
        <v>8221</v>
      </c>
    </row>
    <row r="1181" spans="9:10" x14ac:dyDescent="0.2">
      <c r="I1181">
        <v>20000</v>
      </c>
      <c r="J1181" t="s">
        <v>8221</v>
      </c>
    </row>
    <row r="1182" spans="9:10" x14ac:dyDescent="0.2">
      <c r="I1182">
        <v>175000</v>
      </c>
      <c r="J1182" t="s">
        <v>8221</v>
      </c>
    </row>
    <row r="1183" spans="9:10" x14ac:dyDescent="0.2">
      <c r="I1183">
        <v>6000</v>
      </c>
      <c r="J1183" t="s">
        <v>8221</v>
      </c>
    </row>
    <row r="1184" spans="9:10" x14ac:dyDescent="0.2">
      <c r="I1184">
        <v>75000</v>
      </c>
      <c r="J1184" t="s">
        <v>8221</v>
      </c>
    </row>
    <row r="1185" spans="9:10" x14ac:dyDescent="0.2">
      <c r="I1185">
        <v>60000</v>
      </c>
      <c r="J1185" t="s">
        <v>8221</v>
      </c>
    </row>
    <row r="1186" spans="9:10" x14ac:dyDescent="0.2">
      <c r="I1186">
        <v>50000</v>
      </c>
      <c r="J1186" t="s">
        <v>8221</v>
      </c>
    </row>
    <row r="1187" spans="9:10" x14ac:dyDescent="0.2">
      <c r="I1187">
        <v>50000</v>
      </c>
      <c r="J1187" t="s">
        <v>8221</v>
      </c>
    </row>
    <row r="1188" spans="9:10" x14ac:dyDescent="0.2">
      <c r="I1188">
        <v>1000</v>
      </c>
      <c r="J1188" t="s">
        <v>8221</v>
      </c>
    </row>
    <row r="1189" spans="9:10" x14ac:dyDescent="0.2">
      <c r="I1189">
        <v>2500</v>
      </c>
      <c r="J1189" t="s">
        <v>8221</v>
      </c>
    </row>
    <row r="1190" spans="9:10" x14ac:dyDescent="0.2">
      <c r="I1190">
        <v>22000</v>
      </c>
      <c r="J1190" t="s">
        <v>8219</v>
      </c>
    </row>
    <row r="1191" spans="9:10" x14ac:dyDescent="0.2">
      <c r="I1191">
        <v>12500</v>
      </c>
      <c r="J1191" t="s">
        <v>8219</v>
      </c>
    </row>
    <row r="1192" spans="9:10" x14ac:dyDescent="0.2">
      <c r="I1192">
        <v>7500</v>
      </c>
      <c r="J1192" t="s">
        <v>8219</v>
      </c>
    </row>
    <row r="1193" spans="9:10" x14ac:dyDescent="0.2">
      <c r="I1193">
        <v>8750</v>
      </c>
      <c r="J1193" t="s">
        <v>8219</v>
      </c>
    </row>
    <row r="1194" spans="9:10" x14ac:dyDescent="0.2">
      <c r="I1194">
        <v>2000</v>
      </c>
      <c r="J1194" t="s">
        <v>8219</v>
      </c>
    </row>
    <row r="1195" spans="9:10" x14ac:dyDescent="0.2">
      <c r="I1195">
        <v>9000</v>
      </c>
      <c r="J1195" t="s">
        <v>8219</v>
      </c>
    </row>
    <row r="1196" spans="9:10" x14ac:dyDescent="0.2">
      <c r="I1196">
        <v>500</v>
      </c>
      <c r="J1196" t="s">
        <v>8219</v>
      </c>
    </row>
    <row r="1197" spans="9:10" x14ac:dyDescent="0.2">
      <c r="I1197">
        <v>2700</v>
      </c>
      <c r="J1197" t="s">
        <v>8219</v>
      </c>
    </row>
    <row r="1198" spans="9:10" x14ac:dyDescent="0.2">
      <c r="I1198">
        <v>100</v>
      </c>
      <c r="J1198" t="s">
        <v>8219</v>
      </c>
    </row>
    <row r="1199" spans="9:10" x14ac:dyDescent="0.2">
      <c r="I1199">
        <v>21000</v>
      </c>
      <c r="J1199" t="s">
        <v>8219</v>
      </c>
    </row>
    <row r="1200" spans="9:10" x14ac:dyDescent="0.2">
      <c r="I1200">
        <v>12500</v>
      </c>
      <c r="J1200" t="s">
        <v>8219</v>
      </c>
    </row>
    <row r="1201" spans="9:10" x14ac:dyDescent="0.2">
      <c r="I1201">
        <v>10000</v>
      </c>
      <c r="J1201" t="s">
        <v>8219</v>
      </c>
    </row>
    <row r="1202" spans="9:10" x14ac:dyDescent="0.2">
      <c r="I1202">
        <v>14500</v>
      </c>
      <c r="J1202" t="s">
        <v>8219</v>
      </c>
    </row>
    <row r="1203" spans="9:10" x14ac:dyDescent="0.2">
      <c r="I1203">
        <v>15000</v>
      </c>
      <c r="J1203" t="s">
        <v>8219</v>
      </c>
    </row>
    <row r="1204" spans="9:10" x14ac:dyDescent="0.2">
      <c r="I1204">
        <v>3500</v>
      </c>
      <c r="J1204" t="s">
        <v>8219</v>
      </c>
    </row>
    <row r="1205" spans="9:10" x14ac:dyDescent="0.2">
      <c r="I1205">
        <v>2658</v>
      </c>
      <c r="J1205" t="s">
        <v>8219</v>
      </c>
    </row>
    <row r="1206" spans="9:10" x14ac:dyDescent="0.2">
      <c r="I1206">
        <v>4800</v>
      </c>
      <c r="J1206" t="s">
        <v>8219</v>
      </c>
    </row>
    <row r="1207" spans="9:10" x14ac:dyDescent="0.2">
      <c r="I1207">
        <v>6000</v>
      </c>
      <c r="J1207" t="s">
        <v>8219</v>
      </c>
    </row>
    <row r="1208" spans="9:10" x14ac:dyDescent="0.2">
      <c r="I1208">
        <v>25000</v>
      </c>
      <c r="J1208" t="s">
        <v>8219</v>
      </c>
    </row>
    <row r="1209" spans="9:10" x14ac:dyDescent="0.2">
      <c r="I1209">
        <v>16300</v>
      </c>
      <c r="J1209" t="s">
        <v>8219</v>
      </c>
    </row>
    <row r="1210" spans="9:10" x14ac:dyDescent="0.2">
      <c r="I1210">
        <v>13000</v>
      </c>
      <c r="J1210" t="s">
        <v>8219</v>
      </c>
    </row>
    <row r="1211" spans="9:10" x14ac:dyDescent="0.2">
      <c r="I1211">
        <v>13000</v>
      </c>
      <c r="J1211" t="s">
        <v>8219</v>
      </c>
    </row>
    <row r="1212" spans="9:10" x14ac:dyDescent="0.2">
      <c r="I1212">
        <v>900</v>
      </c>
      <c r="J1212" t="s">
        <v>8219</v>
      </c>
    </row>
    <row r="1213" spans="9:10" x14ac:dyDescent="0.2">
      <c r="I1213">
        <v>16700</v>
      </c>
      <c r="J1213" t="s">
        <v>8219</v>
      </c>
    </row>
    <row r="1214" spans="9:10" x14ac:dyDescent="0.2">
      <c r="I1214">
        <v>10000</v>
      </c>
      <c r="J1214" t="s">
        <v>8219</v>
      </c>
    </row>
    <row r="1215" spans="9:10" x14ac:dyDescent="0.2">
      <c r="I1215">
        <v>6000</v>
      </c>
      <c r="J1215" t="s">
        <v>8219</v>
      </c>
    </row>
    <row r="1216" spans="9:10" x14ac:dyDescent="0.2">
      <c r="I1216">
        <v>20000</v>
      </c>
      <c r="J1216" t="s">
        <v>8219</v>
      </c>
    </row>
    <row r="1217" spans="9:10" x14ac:dyDescent="0.2">
      <c r="I1217">
        <v>1000</v>
      </c>
      <c r="J1217" t="s">
        <v>8219</v>
      </c>
    </row>
    <row r="1218" spans="9:10" x14ac:dyDescent="0.2">
      <c r="I1218">
        <v>2500</v>
      </c>
      <c r="J1218" t="s">
        <v>8219</v>
      </c>
    </row>
    <row r="1219" spans="9:10" x14ac:dyDescent="0.2">
      <c r="I1219">
        <v>6500</v>
      </c>
      <c r="J1219" t="s">
        <v>8219</v>
      </c>
    </row>
    <row r="1220" spans="9:10" x14ac:dyDescent="0.2">
      <c r="I1220">
        <v>2000</v>
      </c>
      <c r="J1220" t="s">
        <v>8219</v>
      </c>
    </row>
    <row r="1221" spans="9:10" x14ac:dyDescent="0.2">
      <c r="I1221">
        <v>5000</v>
      </c>
      <c r="J1221" t="s">
        <v>8219</v>
      </c>
    </row>
    <row r="1222" spans="9:10" x14ac:dyDescent="0.2">
      <c r="I1222">
        <v>14000</v>
      </c>
      <c r="J1222" t="s">
        <v>8219</v>
      </c>
    </row>
    <row r="1223" spans="9:10" x14ac:dyDescent="0.2">
      <c r="I1223">
        <v>26500</v>
      </c>
      <c r="J1223" t="s">
        <v>8219</v>
      </c>
    </row>
    <row r="1224" spans="9:10" x14ac:dyDescent="0.2">
      <c r="I1224">
        <v>9000</v>
      </c>
      <c r="J1224" t="s">
        <v>8219</v>
      </c>
    </row>
    <row r="1225" spans="9:10" x14ac:dyDescent="0.2">
      <c r="I1225">
        <v>16350</v>
      </c>
      <c r="J1225" t="s">
        <v>8219</v>
      </c>
    </row>
    <row r="1226" spans="9:10" x14ac:dyDescent="0.2">
      <c r="I1226">
        <v>15000</v>
      </c>
      <c r="J1226" t="s">
        <v>8219</v>
      </c>
    </row>
    <row r="1227" spans="9:10" x14ac:dyDescent="0.2">
      <c r="I1227">
        <v>2200</v>
      </c>
      <c r="J1227" t="s">
        <v>8219</v>
      </c>
    </row>
    <row r="1228" spans="9:10" x14ac:dyDescent="0.2">
      <c r="I1228">
        <v>4000</v>
      </c>
      <c r="J1228" t="s">
        <v>8219</v>
      </c>
    </row>
    <row r="1229" spans="9:10" x14ac:dyDescent="0.2">
      <c r="I1229">
        <v>19800</v>
      </c>
      <c r="J1229" t="s">
        <v>8219</v>
      </c>
    </row>
    <row r="1230" spans="9:10" x14ac:dyDescent="0.2">
      <c r="I1230">
        <v>15000</v>
      </c>
      <c r="J1230" t="s">
        <v>8220</v>
      </c>
    </row>
    <row r="1231" spans="9:10" x14ac:dyDescent="0.2">
      <c r="I1231">
        <v>3000</v>
      </c>
      <c r="J1231" t="s">
        <v>8220</v>
      </c>
    </row>
    <row r="1232" spans="9:10" x14ac:dyDescent="0.2">
      <c r="I1232">
        <v>50000</v>
      </c>
      <c r="J1232" t="s">
        <v>8220</v>
      </c>
    </row>
    <row r="1233" spans="9:10" x14ac:dyDescent="0.2">
      <c r="I1233">
        <v>2000</v>
      </c>
      <c r="J1233" t="s">
        <v>8220</v>
      </c>
    </row>
    <row r="1234" spans="9:10" x14ac:dyDescent="0.2">
      <c r="I1234">
        <v>5000</v>
      </c>
      <c r="J1234" t="s">
        <v>8220</v>
      </c>
    </row>
    <row r="1235" spans="9:10" x14ac:dyDescent="0.2">
      <c r="I1235">
        <v>2750</v>
      </c>
      <c r="J1235" t="s">
        <v>8220</v>
      </c>
    </row>
    <row r="1236" spans="9:10" x14ac:dyDescent="0.2">
      <c r="I1236">
        <v>500000</v>
      </c>
      <c r="J1236" t="s">
        <v>8220</v>
      </c>
    </row>
    <row r="1237" spans="9:10" x14ac:dyDescent="0.2">
      <c r="I1237">
        <v>5000</v>
      </c>
      <c r="J1237" t="s">
        <v>8220</v>
      </c>
    </row>
    <row r="1238" spans="9:10" x14ac:dyDescent="0.2">
      <c r="I1238">
        <v>5000</v>
      </c>
      <c r="J1238" t="s">
        <v>8220</v>
      </c>
    </row>
    <row r="1239" spans="9:10" x14ac:dyDescent="0.2">
      <c r="I1239">
        <v>1000</v>
      </c>
      <c r="J1239" t="s">
        <v>8220</v>
      </c>
    </row>
    <row r="1240" spans="9:10" x14ac:dyDescent="0.2">
      <c r="I1240">
        <v>50000</v>
      </c>
      <c r="J1240" t="s">
        <v>8220</v>
      </c>
    </row>
    <row r="1241" spans="9:10" x14ac:dyDescent="0.2">
      <c r="I1241">
        <v>7534</v>
      </c>
      <c r="J1241" t="s">
        <v>8220</v>
      </c>
    </row>
    <row r="1242" spans="9:10" x14ac:dyDescent="0.2">
      <c r="I1242">
        <v>2500</v>
      </c>
      <c r="J1242" t="s">
        <v>8220</v>
      </c>
    </row>
    <row r="1243" spans="9:10" x14ac:dyDescent="0.2">
      <c r="I1243">
        <v>25000</v>
      </c>
      <c r="J1243" t="s">
        <v>8220</v>
      </c>
    </row>
    <row r="1244" spans="9:10" x14ac:dyDescent="0.2">
      <c r="I1244">
        <v>1000</v>
      </c>
      <c r="J1244" t="s">
        <v>8220</v>
      </c>
    </row>
    <row r="1245" spans="9:10" x14ac:dyDescent="0.2">
      <c r="I1245">
        <v>2500</v>
      </c>
      <c r="J1245" t="s">
        <v>8220</v>
      </c>
    </row>
    <row r="1246" spans="9:10" x14ac:dyDescent="0.2">
      <c r="I1246">
        <v>8000</v>
      </c>
      <c r="J1246" t="s">
        <v>8220</v>
      </c>
    </row>
    <row r="1247" spans="9:10" x14ac:dyDescent="0.2">
      <c r="I1247">
        <v>5000</v>
      </c>
      <c r="J1247" t="s">
        <v>8220</v>
      </c>
    </row>
    <row r="1248" spans="9:10" x14ac:dyDescent="0.2">
      <c r="I1248">
        <v>911</v>
      </c>
      <c r="J1248" t="s">
        <v>8220</v>
      </c>
    </row>
    <row r="1249" spans="9:10" x14ac:dyDescent="0.2">
      <c r="I1249">
        <v>12000</v>
      </c>
      <c r="J1249" t="s">
        <v>8220</v>
      </c>
    </row>
    <row r="1250" spans="9:10" x14ac:dyDescent="0.2">
      <c r="I1250">
        <v>2000</v>
      </c>
      <c r="J1250" t="s">
        <v>8219</v>
      </c>
    </row>
    <row r="1251" spans="9:10" x14ac:dyDescent="0.2">
      <c r="I1251">
        <v>2000</v>
      </c>
      <c r="J1251" t="s">
        <v>8219</v>
      </c>
    </row>
    <row r="1252" spans="9:10" x14ac:dyDescent="0.2">
      <c r="I1252">
        <v>2000</v>
      </c>
      <c r="J1252" t="s">
        <v>8219</v>
      </c>
    </row>
    <row r="1253" spans="9:10" x14ac:dyDescent="0.2">
      <c r="I1253">
        <v>3500</v>
      </c>
      <c r="J1253" t="s">
        <v>8219</v>
      </c>
    </row>
    <row r="1254" spans="9:10" x14ac:dyDescent="0.2">
      <c r="I1254">
        <v>2500</v>
      </c>
      <c r="J1254" t="s">
        <v>8219</v>
      </c>
    </row>
    <row r="1255" spans="9:10" x14ac:dyDescent="0.2">
      <c r="I1255">
        <v>5000</v>
      </c>
      <c r="J1255" t="s">
        <v>8219</v>
      </c>
    </row>
    <row r="1256" spans="9:10" x14ac:dyDescent="0.2">
      <c r="I1256">
        <v>30000</v>
      </c>
      <c r="J1256" t="s">
        <v>8219</v>
      </c>
    </row>
    <row r="1257" spans="9:10" x14ac:dyDescent="0.2">
      <c r="I1257">
        <v>6000</v>
      </c>
      <c r="J1257" t="s">
        <v>8219</v>
      </c>
    </row>
    <row r="1258" spans="9:10" x14ac:dyDescent="0.2">
      <c r="I1258">
        <v>3500</v>
      </c>
      <c r="J1258" t="s">
        <v>8219</v>
      </c>
    </row>
    <row r="1259" spans="9:10" x14ac:dyDescent="0.2">
      <c r="I1259">
        <v>10</v>
      </c>
      <c r="J1259" t="s">
        <v>8219</v>
      </c>
    </row>
    <row r="1260" spans="9:10" x14ac:dyDescent="0.2">
      <c r="I1260">
        <v>6700</v>
      </c>
      <c r="J1260" t="s">
        <v>8219</v>
      </c>
    </row>
    <row r="1261" spans="9:10" x14ac:dyDescent="0.2">
      <c r="I1261">
        <v>3000</v>
      </c>
      <c r="J1261" t="s">
        <v>8219</v>
      </c>
    </row>
    <row r="1262" spans="9:10" x14ac:dyDescent="0.2">
      <c r="I1262">
        <v>30000</v>
      </c>
      <c r="J1262" t="s">
        <v>8219</v>
      </c>
    </row>
    <row r="1263" spans="9:10" x14ac:dyDescent="0.2">
      <c r="I1263">
        <v>5500</v>
      </c>
      <c r="J1263" t="s">
        <v>8219</v>
      </c>
    </row>
    <row r="1264" spans="9:10" x14ac:dyDescent="0.2">
      <c r="I1264">
        <v>12000</v>
      </c>
      <c r="J1264" t="s">
        <v>8219</v>
      </c>
    </row>
    <row r="1265" spans="9:10" x14ac:dyDescent="0.2">
      <c r="I1265">
        <v>2500</v>
      </c>
      <c r="J1265" t="s">
        <v>8219</v>
      </c>
    </row>
    <row r="1266" spans="9:10" x14ac:dyDescent="0.2">
      <c r="I1266">
        <v>3300</v>
      </c>
      <c r="J1266" t="s">
        <v>8219</v>
      </c>
    </row>
    <row r="1267" spans="9:10" x14ac:dyDescent="0.2">
      <c r="I1267">
        <v>2000</v>
      </c>
      <c r="J1267" t="s">
        <v>8219</v>
      </c>
    </row>
    <row r="1268" spans="9:10" x14ac:dyDescent="0.2">
      <c r="I1268">
        <v>6500</v>
      </c>
      <c r="J1268" t="s">
        <v>8219</v>
      </c>
    </row>
    <row r="1269" spans="9:10" x14ac:dyDescent="0.2">
      <c r="I1269">
        <v>1500</v>
      </c>
      <c r="J1269" t="s">
        <v>8219</v>
      </c>
    </row>
    <row r="1270" spans="9:10" x14ac:dyDescent="0.2">
      <c r="I1270">
        <v>650</v>
      </c>
      <c r="J1270" t="s">
        <v>8219</v>
      </c>
    </row>
    <row r="1271" spans="9:10" x14ac:dyDescent="0.2">
      <c r="I1271">
        <v>3500</v>
      </c>
      <c r="J1271" t="s">
        <v>8219</v>
      </c>
    </row>
    <row r="1272" spans="9:10" x14ac:dyDescent="0.2">
      <c r="I1272">
        <v>9500</v>
      </c>
      <c r="J1272" t="s">
        <v>8219</v>
      </c>
    </row>
    <row r="1273" spans="9:10" x14ac:dyDescent="0.2">
      <c r="I1273">
        <v>22000</v>
      </c>
      <c r="J1273" t="s">
        <v>8219</v>
      </c>
    </row>
    <row r="1274" spans="9:10" x14ac:dyDescent="0.2">
      <c r="I1274">
        <v>12000</v>
      </c>
      <c r="J1274" t="s">
        <v>8219</v>
      </c>
    </row>
    <row r="1275" spans="9:10" x14ac:dyDescent="0.2">
      <c r="I1275">
        <v>18800</v>
      </c>
      <c r="J1275" t="s">
        <v>8219</v>
      </c>
    </row>
    <row r="1276" spans="9:10" x14ac:dyDescent="0.2">
      <c r="I1276">
        <v>10000</v>
      </c>
      <c r="J1276" t="s">
        <v>8219</v>
      </c>
    </row>
    <row r="1277" spans="9:10" x14ac:dyDescent="0.2">
      <c r="I1277">
        <v>7500</v>
      </c>
      <c r="J1277" t="s">
        <v>8219</v>
      </c>
    </row>
    <row r="1278" spans="9:10" x14ac:dyDescent="0.2">
      <c r="I1278">
        <v>5000</v>
      </c>
      <c r="J1278" t="s">
        <v>8219</v>
      </c>
    </row>
    <row r="1279" spans="9:10" x14ac:dyDescent="0.2">
      <c r="I1279">
        <v>4000</v>
      </c>
      <c r="J1279" t="s">
        <v>8219</v>
      </c>
    </row>
    <row r="1280" spans="9:10" x14ac:dyDescent="0.2">
      <c r="I1280">
        <v>25000</v>
      </c>
      <c r="J1280" t="s">
        <v>8219</v>
      </c>
    </row>
    <row r="1281" spans="9:10" x14ac:dyDescent="0.2">
      <c r="I1281">
        <v>15000</v>
      </c>
      <c r="J1281" t="s">
        <v>8219</v>
      </c>
    </row>
    <row r="1282" spans="9:10" x14ac:dyDescent="0.2">
      <c r="I1282">
        <v>3000</v>
      </c>
      <c r="J1282" t="s">
        <v>8219</v>
      </c>
    </row>
    <row r="1283" spans="9:10" x14ac:dyDescent="0.2">
      <c r="I1283">
        <v>15000</v>
      </c>
      <c r="J1283" t="s">
        <v>8219</v>
      </c>
    </row>
    <row r="1284" spans="9:10" x14ac:dyDescent="0.2">
      <c r="I1284">
        <v>6500</v>
      </c>
      <c r="J1284" t="s">
        <v>8219</v>
      </c>
    </row>
    <row r="1285" spans="9:10" x14ac:dyDescent="0.2">
      <c r="I1285">
        <v>12516</v>
      </c>
      <c r="J1285" t="s">
        <v>8219</v>
      </c>
    </row>
    <row r="1286" spans="9:10" x14ac:dyDescent="0.2">
      <c r="I1286">
        <v>15000</v>
      </c>
      <c r="J1286" t="s">
        <v>8219</v>
      </c>
    </row>
    <row r="1287" spans="9:10" x14ac:dyDescent="0.2">
      <c r="I1287">
        <v>7000</v>
      </c>
      <c r="J1287" t="s">
        <v>8219</v>
      </c>
    </row>
    <row r="1288" spans="9:10" x14ac:dyDescent="0.2">
      <c r="I1288">
        <v>15000</v>
      </c>
      <c r="J1288" t="s">
        <v>8219</v>
      </c>
    </row>
    <row r="1289" spans="9:10" x14ac:dyDescent="0.2">
      <c r="I1289">
        <v>1000</v>
      </c>
      <c r="J1289" t="s">
        <v>8219</v>
      </c>
    </row>
    <row r="1290" spans="9:10" x14ac:dyDescent="0.2">
      <c r="I1290">
        <v>2000</v>
      </c>
      <c r="J1290" t="s">
        <v>8219</v>
      </c>
    </row>
    <row r="1291" spans="9:10" x14ac:dyDescent="0.2">
      <c r="I1291">
        <v>2000</v>
      </c>
      <c r="J1291" t="s">
        <v>8219</v>
      </c>
    </row>
    <row r="1292" spans="9:10" x14ac:dyDescent="0.2">
      <c r="I1292">
        <v>1500</v>
      </c>
      <c r="J1292" t="s">
        <v>8219</v>
      </c>
    </row>
    <row r="1293" spans="9:10" x14ac:dyDescent="0.2">
      <c r="I1293">
        <v>250</v>
      </c>
      <c r="J1293" t="s">
        <v>8219</v>
      </c>
    </row>
    <row r="1294" spans="9:10" x14ac:dyDescent="0.2">
      <c r="I1294">
        <v>4000</v>
      </c>
      <c r="J1294" t="s">
        <v>8219</v>
      </c>
    </row>
    <row r="1295" spans="9:10" x14ac:dyDescent="0.2">
      <c r="I1295">
        <v>1500</v>
      </c>
      <c r="J1295" t="s">
        <v>8219</v>
      </c>
    </row>
    <row r="1296" spans="9:10" x14ac:dyDescent="0.2">
      <c r="I1296">
        <v>3500</v>
      </c>
      <c r="J1296" t="s">
        <v>8219</v>
      </c>
    </row>
    <row r="1297" spans="9:10" x14ac:dyDescent="0.2">
      <c r="I1297">
        <v>3000</v>
      </c>
      <c r="J1297" t="s">
        <v>8219</v>
      </c>
    </row>
    <row r="1298" spans="9:10" x14ac:dyDescent="0.2">
      <c r="I1298">
        <v>1700</v>
      </c>
      <c r="J1298" t="s">
        <v>8219</v>
      </c>
    </row>
    <row r="1299" spans="9:10" x14ac:dyDescent="0.2">
      <c r="I1299">
        <v>15000</v>
      </c>
      <c r="J1299" t="s">
        <v>8219</v>
      </c>
    </row>
    <row r="1300" spans="9:10" x14ac:dyDescent="0.2">
      <c r="I1300">
        <v>500</v>
      </c>
      <c r="J1300" t="s">
        <v>8219</v>
      </c>
    </row>
    <row r="1301" spans="9:10" x14ac:dyDescent="0.2">
      <c r="I1301">
        <v>2500</v>
      </c>
      <c r="J1301" t="s">
        <v>8219</v>
      </c>
    </row>
    <row r="1302" spans="9:10" x14ac:dyDescent="0.2">
      <c r="I1302">
        <v>850</v>
      </c>
      <c r="J1302" t="s">
        <v>8219</v>
      </c>
    </row>
    <row r="1303" spans="9:10" x14ac:dyDescent="0.2">
      <c r="I1303">
        <v>20000</v>
      </c>
      <c r="J1303" t="s">
        <v>8219</v>
      </c>
    </row>
    <row r="1304" spans="9:10" x14ac:dyDescent="0.2">
      <c r="I1304">
        <v>2000</v>
      </c>
      <c r="J1304" t="s">
        <v>8219</v>
      </c>
    </row>
    <row r="1305" spans="9:10" x14ac:dyDescent="0.2">
      <c r="I1305">
        <v>3500</v>
      </c>
      <c r="J1305" t="s">
        <v>8219</v>
      </c>
    </row>
    <row r="1306" spans="9:10" x14ac:dyDescent="0.2">
      <c r="I1306">
        <v>3000</v>
      </c>
      <c r="J1306" t="s">
        <v>8219</v>
      </c>
    </row>
    <row r="1307" spans="9:10" x14ac:dyDescent="0.2">
      <c r="I1307">
        <v>2000</v>
      </c>
      <c r="J1307" t="s">
        <v>8219</v>
      </c>
    </row>
    <row r="1308" spans="9:10" x14ac:dyDescent="0.2">
      <c r="I1308">
        <v>2500</v>
      </c>
      <c r="J1308" t="s">
        <v>8219</v>
      </c>
    </row>
    <row r="1309" spans="9:10" x14ac:dyDescent="0.2">
      <c r="I1309">
        <v>3500</v>
      </c>
      <c r="J1309" t="s">
        <v>8219</v>
      </c>
    </row>
    <row r="1310" spans="9:10" x14ac:dyDescent="0.2">
      <c r="I1310">
        <v>40000</v>
      </c>
      <c r="J1310" t="s">
        <v>8220</v>
      </c>
    </row>
    <row r="1311" spans="9:10" x14ac:dyDescent="0.2">
      <c r="I1311">
        <v>30000</v>
      </c>
      <c r="J1311" t="s">
        <v>8220</v>
      </c>
    </row>
    <row r="1312" spans="9:10" x14ac:dyDescent="0.2">
      <c r="I1312">
        <v>110000</v>
      </c>
      <c r="J1312" t="s">
        <v>8220</v>
      </c>
    </row>
    <row r="1313" spans="9:10" x14ac:dyDescent="0.2">
      <c r="I1313">
        <v>50000</v>
      </c>
      <c r="J1313" t="s">
        <v>8220</v>
      </c>
    </row>
    <row r="1314" spans="9:10" x14ac:dyDescent="0.2">
      <c r="I1314">
        <v>10000</v>
      </c>
      <c r="J1314" t="s">
        <v>8220</v>
      </c>
    </row>
    <row r="1315" spans="9:10" x14ac:dyDescent="0.2">
      <c r="I1315">
        <v>11500</v>
      </c>
      <c r="J1315" t="s">
        <v>8220</v>
      </c>
    </row>
    <row r="1316" spans="9:10" x14ac:dyDescent="0.2">
      <c r="I1316">
        <v>20000</v>
      </c>
      <c r="J1316" t="s">
        <v>8220</v>
      </c>
    </row>
    <row r="1317" spans="9:10" x14ac:dyDescent="0.2">
      <c r="I1317">
        <v>250000</v>
      </c>
      <c r="J1317" t="s">
        <v>8220</v>
      </c>
    </row>
    <row r="1318" spans="9:10" x14ac:dyDescent="0.2">
      <c r="I1318">
        <v>4600</v>
      </c>
      <c r="J1318" t="s">
        <v>8220</v>
      </c>
    </row>
    <row r="1319" spans="9:10" x14ac:dyDescent="0.2">
      <c r="I1319">
        <v>40000</v>
      </c>
      <c r="J1319" t="s">
        <v>8220</v>
      </c>
    </row>
    <row r="1320" spans="9:10" x14ac:dyDescent="0.2">
      <c r="I1320">
        <v>180000</v>
      </c>
      <c r="J1320" t="s">
        <v>8220</v>
      </c>
    </row>
    <row r="1321" spans="9:10" x14ac:dyDescent="0.2">
      <c r="I1321">
        <v>100000</v>
      </c>
      <c r="J1321" t="s">
        <v>8220</v>
      </c>
    </row>
    <row r="1322" spans="9:10" x14ac:dyDescent="0.2">
      <c r="I1322">
        <v>75000</v>
      </c>
      <c r="J1322" t="s">
        <v>8220</v>
      </c>
    </row>
    <row r="1323" spans="9:10" x14ac:dyDescent="0.2">
      <c r="I1323">
        <v>200000</v>
      </c>
      <c r="J1323" t="s">
        <v>8220</v>
      </c>
    </row>
    <row r="1324" spans="9:10" x14ac:dyDescent="0.2">
      <c r="I1324">
        <v>40000</v>
      </c>
      <c r="J1324" t="s">
        <v>8220</v>
      </c>
    </row>
    <row r="1325" spans="9:10" x14ac:dyDescent="0.2">
      <c r="I1325">
        <v>5800</v>
      </c>
      <c r="J1325" t="s">
        <v>8220</v>
      </c>
    </row>
    <row r="1326" spans="9:10" x14ac:dyDescent="0.2">
      <c r="I1326">
        <v>100000</v>
      </c>
      <c r="J1326" t="s">
        <v>8220</v>
      </c>
    </row>
    <row r="1327" spans="9:10" x14ac:dyDescent="0.2">
      <c r="I1327">
        <v>462000</v>
      </c>
      <c r="J1327" t="s">
        <v>8220</v>
      </c>
    </row>
    <row r="1328" spans="9:10" x14ac:dyDescent="0.2">
      <c r="I1328">
        <v>35000</v>
      </c>
      <c r="J1328" t="s">
        <v>8220</v>
      </c>
    </row>
    <row r="1329" spans="9:10" x14ac:dyDescent="0.2">
      <c r="I1329">
        <v>15000</v>
      </c>
      <c r="J1329" t="s">
        <v>8220</v>
      </c>
    </row>
    <row r="1330" spans="9:10" x14ac:dyDescent="0.2">
      <c r="I1330">
        <v>50000</v>
      </c>
      <c r="J1330" t="s">
        <v>8220</v>
      </c>
    </row>
    <row r="1331" spans="9:10" x14ac:dyDescent="0.2">
      <c r="I1331">
        <v>20000</v>
      </c>
      <c r="J1331" t="s">
        <v>8220</v>
      </c>
    </row>
    <row r="1332" spans="9:10" x14ac:dyDescent="0.2">
      <c r="I1332">
        <v>100000</v>
      </c>
      <c r="J1332" t="s">
        <v>8220</v>
      </c>
    </row>
    <row r="1333" spans="9:10" x14ac:dyDescent="0.2">
      <c r="I1333">
        <v>48000</v>
      </c>
      <c r="J1333" t="s">
        <v>8220</v>
      </c>
    </row>
    <row r="1334" spans="9:10" x14ac:dyDescent="0.2">
      <c r="I1334">
        <v>75000</v>
      </c>
      <c r="J1334" t="s">
        <v>8220</v>
      </c>
    </row>
    <row r="1335" spans="9:10" x14ac:dyDescent="0.2">
      <c r="I1335">
        <v>50000</v>
      </c>
      <c r="J1335" t="s">
        <v>8220</v>
      </c>
    </row>
    <row r="1336" spans="9:10" x14ac:dyDescent="0.2">
      <c r="I1336">
        <v>35000</v>
      </c>
      <c r="J1336" t="s">
        <v>8220</v>
      </c>
    </row>
    <row r="1337" spans="9:10" x14ac:dyDescent="0.2">
      <c r="I1337">
        <v>250000</v>
      </c>
      <c r="J1337" t="s">
        <v>8220</v>
      </c>
    </row>
    <row r="1338" spans="9:10" x14ac:dyDescent="0.2">
      <c r="I1338">
        <v>10115</v>
      </c>
      <c r="J1338" t="s">
        <v>8220</v>
      </c>
    </row>
    <row r="1339" spans="9:10" x14ac:dyDescent="0.2">
      <c r="I1339">
        <v>2500</v>
      </c>
      <c r="J1339" t="s">
        <v>8220</v>
      </c>
    </row>
    <row r="1340" spans="9:10" x14ac:dyDescent="0.2">
      <c r="I1340">
        <v>133000</v>
      </c>
      <c r="J1340" t="s">
        <v>8220</v>
      </c>
    </row>
    <row r="1341" spans="9:10" x14ac:dyDescent="0.2">
      <c r="I1341">
        <v>25000</v>
      </c>
      <c r="J1341" t="s">
        <v>8220</v>
      </c>
    </row>
    <row r="1342" spans="9:10" x14ac:dyDescent="0.2">
      <c r="I1342">
        <v>100000</v>
      </c>
      <c r="J1342" t="s">
        <v>8220</v>
      </c>
    </row>
    <row r="1343" spans="9:10" x14ac:dyDescent="0.2">
      <c r="I1343">
        <v>50000</v>
      </c>
      <c r="J1343" t="s">
        <v>8220</v>
      </c>
    </row>
    <row r="1344" spans="9:10" x14ac:dyDescent="0.2">
      <c r="I1344">
        <v>30000</v>
      </c>
      <c r="J1344" t="s">
        <v>8220</v>
      </c>
    </row>
    <row r="1345" spans="9:10" x14ac:dyDescent="0.2">
      <c r="I1345">
        <v>50000</v>
      </c>
      <c r="J1345" t="s">
        <v>8220</v>
      </c>
    </row>
    <row r="1346" spans="9:10" x14ac:dyDescent="0.2">
      <c r="I1346">
        <v>1680</v>
      </c>
      <c r="J1346" t="s">
        <v>8220</v>
      </c>
    </row>
    <row r="1347" spans="9:10" x14ac:dyDescent="0.2">
      <c r="I1347">
        <v>25000</v>
      </c>
      <c r="J1347" t="s">
        <v>8220</v>
      </c>
    </row>
    <row r="1348" spans="9:10" x14ac:dyDescent="0.2">
      <c r="I1348">
        <v>50000</v>
      </c>
      <c r="J1348" t="s">
        <v>8220</v>
      </c>
    </row>
    <row r="1349" spans="9:10" x14ac:dyDescent="0.2">
      <c r="I1349">
        <v>50000</v>
      </c>
      <c r="J1349" t="s">
        <v>8220</v>
      </c>
    </row>
    <row r="1350" spans="9:10" x14ac:dyDescent="0.2">
      <c r="I1350">
        <v>1500</v>
      </c>
      <c r="J1350" t="s">
        <v>8219</v>
      </c>
    </row>
    <row r="1351" spans="9:10" x14ac:dyDescent="0.2">
      <c r="I1351">
        <v>300</v>
      </c>
      <c r="J1351" t="s">
        <v>8219</v>
      </c>
    </row>
    <row r="1352" spans="9:10" x14ac:dyDescent="0.2">
      <c r="I1352">
        <v>4900</v>
      </c>
      <c r="J1352" t="s">
        <v>8219</v>
      </c>
    </row>
    <row r="1353" spans="9:10" x14ac:dyDescent="0.2">
      <c r="I1353">
        <v>2500</v>
      </c>
      <c r="J1353" t="s">
        <v>8219</v>
      </c>
    </row>
    <row r="1354" spans="9:10" x14ac:dyDescent="0.2">
      <c r="I1354">
        <v>5875</v>
      </c>
      <c r="J1354" t="s">
        <v>8219</v>
      </c>
    </row>
    <row r="1355" spans="9:10" x14ac:dyDescent="0.2">
      <c r="I1355">
        <v>5000</v>
      </c>
      <c r="J1355" t="s">
        <v>8219</v>
      </c>
    </row>
    <row r="1356" spans="9:10" x14ac:dyDescent="0.2">
      <c r="I1356">
        <v>5000</v>
      </c>
      <c r="J1356" t="s">
        <v>8219</v>
      </c>
    </row>
    <row r="1357" spans="9:10" x14ac:dyDescent="0.2">
      <c r="I1357">
        <v>20000</v>
      </c>
      <c r="J1357" t="s">
        <v>8219</v>
      </c>
    </row>
    <row r="1358" spans="9:10" x14ac:dyDescent="0.2">
      <c r="I1358">
        <v>10000</v>
      </c>
      <c r="J1358" t="s">
        <v>8219</v>
      </c>
    </row>
    <row r="1359" spans="9:10" x14ac:dyDescent="0.2">
      <c r="I1359">
        <v>1000</v>
      </c>
      <c r="J1359" t="s">
        <v>8219</v>
      </c>
    </row>
    <row r="1360" spans="9:10" x14ac:dyDescent="0.2">
      <c r="I1360">
        <v>1200</v>
      </c>
      <c r="J1360" t="s">
        <v>8219</v>
      </c>
    </row>
    <row r="1361" spans="9:10" x14ac:dyDescent="0.2">
      <c r="I1361">
        <v>2500</v>
      </c>
      <c r="J1361" t="s">
        <v>8219</v>
      </c>
    </row>
    <row r="1362" spans="9:10" x14ac:dyDescent="0.2">
      <c r="I1362">
        <v>3400</v>
      </c>
      <c r="J1362" t="s">
        <v>8219</v>
      </c>
    </row>
    <row r="1363" spans="9:10" x14ac:dyDescent="0.2">
      <c r="I1363">
        <v>2000</v>
      </c>
      <c r="J1363" t="s">
        <v>8219</v>
      </c>
    </row>
    <row r="1364" spans="9:10" x14ac:dyDescent="0.2">
      <c r="I1364">
        <v>3000</v>
      </c>
      <c r="J1364" t="s">
        <v>8219</v>
      </c>
    </row>
    <row r="1365" spans="9:10" x14ac:dyDescent="0.2">
      <c r="I1365">
        <v>660</v>
      </c>
      <c r="J1365" t="s">
        <v>8219</v>
      </c>
    </row>
    <row r="1366" spans="9:10" x14ac:dyDescent="0.2">
      <c r="I1366">
        <v>1500</v>
      </c>
      <c r="J1366" t="s">
        <v>8219</v>
      </c>
    </row>
    <row r="1367" spans="9:10" x14ac:dyDescent="0.2">
      <c r="I1367">
        <v>6000</v>
      </c>
      <c r="J1367" t="s">
        <v>8219</v>
      </c>
    </row>
    <row r="1368" spans="9:10" x14ac:dyDescent="0.2">
      <c r="I1368">
        <v>1000</v>
      </c>
      <c r="J1368" t="s">
        <v>8219</v>
      </c>
    </row>
    <row r="1369" spans="9:10" x14ac:dyDescent="0.2">
      <c r="I1369">
        <v>200</v>
      </c>
      <c r="J1369" t="s">
        <v>8219</v>
      </c>
    </row>
    <row r="1370" spans="9:10" x14ac:dyDescent="0.2">
      <c r="I1370">
        <v>42000</v>
      </c>
      <c r="J1370" t="s">
        <v>8219</v>
      </c>
    </row>
    <row r="1371" spans="9:10" x14ac:dyDescent="0.2">
      <c r="I1371">
        <v>7500</v>
      </c>
      <c r="J1371" t="s">
        <v>8219</v>
      </c>
    </row>
    <row r="1372" spans="9:10" x14ac:dyDescent="0.2">
      <c r="I1372">
        <v>7500</v>
      </c>
      <c r="J1372" t="s">
        <v>8219</v>
      </c>
    </row>
    <row r="1373" spans="9:10" x14ac:dyDescent="0.2">
      <c r="I1373">
        <v>5000</v>
      </c>
      <c r="J1373" t="s">
        <v>8219</v>
      </c>
    </row>
    <row r="1374" spans="9:10" x14ac:dyDescent="0.2">
      <c r="I1374">
        <v>5000</v>
      </c>
      <c r="J1374" t="s">
        <v>8219</v>
      </c>
    </row>
    <row r="1375" spans="9:10" x14ac:dyDescent="0.2">
      <c r="I1375">
        <v>32360</v>
      </c>
      <c r="J1375" t="s">
        <v>8219</v>
      </c>
    </row>
    <row r="1376" spans="9:10" x14ac:dyDescent="0.2">
      <c r="I1376">
        <v>1500</v>
      </c>
      <c r="J1376" t="s">
        <v>8219</v>
      </c>
    </row>
    <row r="1377" spans="9:10" x14ac:dyDescent="0.2">
      <c r="I1377">
        <v>6999</v>
      </c>
      <c r="J1377" t="s">
        <v>8219</v>
      </c>
    </row>
    <row r="1378" spans="9:10" x14ac:dyDescent="0.2">
      <c r="I1378">
        <v>500</v>
      </c>
      <c r="J1378" t="s">
        <v>8219</v>
      </c>
    </row>
    <row r="1379" spans="9:10" x14ac:dyDescent="0.2">
      <c r="I1379">
        <v>10000</v>
      </c>
      <c r="J1379" t="s">
        <v>8219</v>
      </c>
    </row>
    <row r="1380" spans="9:10" x14ac:dyDescent="0.2">
      <c r="I1380">
        <v>1500</v>
      </c>
      <c r="J1380" t="s">
        <v>8219</v>
      </c>
    </row>
    <row r="1381" spans="9:10" x14ac:dyDescent="0.2">
      <c r="I1381">
        <v>4000</v>
      </c>
      <c r="J1381" t="s">
        <v>8219</v>
      </c>
    </row>
    <row r="1382" spans="9:10" x14ac:dyDescent="0.2">
      <c r="I1382">
        <v>3700</v>
      </c>
      <c r="J1382" t="s">
        <v>8219</v>
      </c>
    </row>
    <row r="1383" spans="9:10" x14ac:dyDescent="0.2">
      <c r="I1383">
        <v>1300</v>
      </c>
      <c r="J1383" t="s">
        <v>8219</v>
      </c>
    </row>
    <row r="1384" spans="9:10" x14ac:dyDescent="0.2">
      <c r="I1384">
        <v>2000</v>
      </c>
      <c r="J1384" t="s">
        <v>8219</v>
      </c>
    </row>
    <row r="1385" spans="9:10" x14ac:dyDescent="0.2">
      <c r="I1385">
        <v>10000</v>
      </c>
      <c r="J1385" t="s">
        <v>8219</v>
      </c>
    </row>
    <row r="1386" spans="9:10" x14ac:dyDescent="0.2">
      <c r="I1386">
        <v>25</v>
      </c>
      <c r="J1386" t="s">
        <v>8219</v>
      </c>
    </row>
    <row r="1387" spans="9:10" x14ac:dyDescent="0.2">
      <c r="I1387">
        <v>5000</v>
      </c>
      <c r="J1387" t="s">
        <v>8219</v>
      </c>
    </row>
    <row r="1388" spans="9:10" x14ac:dyDescent="0.2">
      <c r="I1388">
        <v>8000</v>
      </c>
      <c r="J1388" t="s">
        <v>8219</v>
      </c>
    </row>
    <row r="1389" spans="9:10" x14ac:dyDescent="0.2">
      <c r="I1389">
        <v>2200</v>
      </c>
      <c r="J1389" t="s">
        <v>8219</v>
      </c>
    </row>
    <row r="1390" spans="9:10" x14ac:dyDescent="0.2">
      <c r="I1390">
        <v>3500</v>
      </c>
      <c r="J1390" t="s">
        <v>8219</v>
      </c>
    </row>
    <row r="1391" spans="9:10" x14ac:dyDescent="0.2">
      <c r="I1391">
        <v>8000</v>
      </c>
      <c r="J1391" t="s">
        <v>8219</v>
      </c>
    </row>
    <row r="1392" spans="9:10" x14ac:dyDescent="0.2">
      <c r="I1392">
        <v>400</v>
      </c>
      <c r="J1392" t="s">
        <v>8219</v>
      </c>
    </row>
    <row r="1393" spans="9:10" x14ac:dyDescent="0.2">
      <c r="I1393">
        <v>4000</v>
      </c>
      <c r="J1393" t="s">
        <v>8219</v>
      </c>
    </row>
    <row r="1394" spans="9:10" x14ac:dyDescent="0.2">
      <c r="I1394">
        <v>5000</v>
      </c>
      <c r="J1394" t="s">
        <v>8219</v>
      </c>
    </row>
    <row r="1395" spans="9:10" x14ac:dyDescent="0.2">
      <c r="I1395">
        <v>500</v>
      </c>
      <c r="J1395" t="s">
        <v>8219</v>
      </c>
    </row>
    <row r="1396" spans="9:10" x14ac:dyDescent="0.2">
      <c r="I1396">
        <v>2800</v>
      </c>
      <c r="J1396" t="s">
        <v>8219</v>
      </c>
    </row>
    <row r="1397" spans="9:10" x14ac:dyDescent="0.2">
      <c r="I1397">
        <v>500</v>
      </c>
      <c r="J1397" t="s">
        <v>8219</v>
      </c>
    </row>
    <row r="1398" spans="9:10" x14ac:dyDescent="0.2">
      <c r="I1398">
        <v>2500</v>
      </c>
      <c r="J1398" t="s">
        <v>8219</v>
      </c>
    </row>
    <row r="1399" spans="9:10" x14ac:dyDescent="0.2">
      <c r="I1399">
        <v>10000</v>
      </c>
      <c r="J1399" t="s">
        <v>8219</v>
      </c>
    </row>
    <row r="1400" spans="9:10" x14ac:dyDescent="0.2">
      <c r="I1400">
        <v>750</v>
      </c>
      <c r="J1400" t="s">
        <v>8219</v>
      </c>
    </row>
    <row r="1401" spans="9:10" x14ac:dyDescent="0.2">
      <c r="I1401">
        <v>3500</v>
      </c>
      <c r="J1401" t="s">
        <v>8219</v>
      </c>
    </row>
    <row r="1402" spans="9:10" x14ac:dyDescent="0.2">
      <c r="I1402">
        <v>6000</v>
      </c>
      <c r="J1402" t="s">
        <v>8219</v>
      </c>
    </row>
    <row r="1403" spans="9:10" x14ac:dyDescent="0.2">
      <c r="I1403">
        <v>10000</v>
      </c>
      <c r="J1403" t="s">
        <v>8219</v>
      </c>
    </row>
    <row r="1404" spans="9:10" x14ac:dyDescent="0.2">
      <c r="I1404">
        <v>4400</v>
      </c>
      <c r="J1404" t="s">
        <v>8219</v>
      </c>
    </row>
    <row r="1405" spans="9:10" x14ac:dyDescent="0.2">
      <c r="I1405">
        <v>9000</v>
      </c>
      <c r="J1405" t="s">
        <v>8219</v>
      </c>
    </row>
    <row r="1406" spans="9:10" x14ac:dyDescent="0.2">
      <c r="I1406">
        <v>350</v>
      </c>
      <c r="J1406" t="s">
        <v>8219</v>
      </c>
    </row>
    <row r="1407" spans="9:10" x14ac:dyDescent="0.2">
      <c r="I1407">
        <v>2500</v>
      </c>
      <c r="J1407" t="s">
        <v>8219</v>
      </c>
    </row>
    <row r="1408" spans="9:10" x14ac:dyDescent="0.2">
      <c r="I1408">
        <v>2500</v>
      </c>
      <c r="J1408" t="s">
        <v>8219</v>
      </c>
    </row>
    <row r="1409" spans="9:10" x14ac:dyDescent="0.2">
      <c r="I1409">
        <v>4000</v>
      </c>
      <c r="J1409" t="s">
        <v>8219</v>
      </c>
    </row>
    <row r="1410" spans="9:10" x14ac:dyDescent="0.2">
      <c r="I1410">
        <v>14500</v>
      </c>
      <c r="J1410" t="s">
        <v>8221</v>
      </c>
    </row>
    <row r="1411" spans="9:10" x14ac:dyDescent="0.2">
      <c r="I1411">
        <v>25000</v>
      </c>
      <c r="J1411" t="s">
        <v>8221</v>
      </c>
    </row>
    <row r="1412" spans="9:10" x14ac:dyDescent="0.2">
      <c r="I1412">
        <v>12000</v>
      </c>
      <c r="J1412" t="s">
        <v>8221</v>
      </c>
    </row>
    <row r="1413" spans="9:10" x14ac:dyDescent="0.2">
      <c r="I1413">
        <v>3000</v>
      </c>
      <c r="J1413" t="s">
        <v>8221</v>
      </c>
    </row>
    <row r="1414" spans="9:10" x14ac:dyDescent="0.2">
      <c r="I1414">
        <v>1000</v>
      </c>
      <c r="J1414" t="s">
        <v>8221</v>
      </c>
    </row>
    <row r="1415" spans="9:10" x14ac:dyDescent="0.2">
      <c r="I1415">
        <v>4000</v>
      </c>
      <c r="J1415" t="s">
        <v>8221</v>
      </c>
    </row>
    <row r="1416" spans="9:10" x14ac:dyDescent="0.2">
      <c r="I1416">
        <v>6000</v>
      </c>
      <c r="J1416" t="s">
        <v>8221</v>
      </c>
    </row>
    <row r="1417" spans="9:10" x14ac:dyDescent="0.2">
      <c r="I1417">
        <v>3000</v>
      </c>
      <c r="J1417" t="s">
        <v>8221</v>
      </c>
    </row>
    <row r="1418" spans="9:10" x14ac:dyDescent="0.2">
      <c r="I1418">
        <v>7000</v>
      </c>
      <c r="J1418" t="s">
        <v>8221</v>
      </c>
    </row>
    <row r="1419" spans="9:10" x14ac:dyDescent="0.2">
      <c r="I1419">
        <v>2000</v>
      </c>
      <c r="J1419" t="s">
        <v>8221</v>
      </c>
    </row>
    <row r="1420" spans="9:10" x14ac:dyDescent="0.2">
      <c r="I1420">
        <v>500</v>
      </c>
      <c r="J1420" t="s">
        <v>8221</v>
      </c>
    </row>
    <row r="1421" spans="9:10" x14ac:dyDescent="0.2">
      <c r="I1421">
        <v>4400</v>
      </c>
      <c r="J1421" t="s">
        <v>8221</v>
      </c>
    </row>
    <row r="1422" spans="9:10" x14ac:dyDescent="0.2">
      <c r="I1422">
        <v>50000</v>
      </c>
      <c r="J1422" t="s">
        <v>8221</v>
      </c>
    </row>
    <row r="1423" spans="9:10" x14ac:dyDescent="0.2">
      <c r="I1423">
        <v>4500</v>
      </c>
      <c r="J1423" t="s">
        <v>8221</v>
      </c>
    </row>
    <row r="1424" spans="9:10" x14ac:dyDescent="0.2">
      <c r="I1424">
        <v>3000</v>
      </c>
      <c r="J1424" t="s">
        <v>8221</v>
      </c>
    </row>
    <row r="1425" spans="9:10" x14ac:dyDescent="0.2">
      <c r="I1425">
        <v>6300</v>
      </c>
      <c r="J1425" t="s">
        <v>8221</v>
      </c>
    </row>
    <row r="1426" spans="9:10" x14ac:dyDescent="0.2">
      <c r="I1426">
        <v>110</v>
      </c>
      <c r="J1426" t="s">
        <v>8221</v>
      </c>
    </row>
    <row r="1427" spans="9:10" x14ac:dyDescent="0.2">
      <c r="I1427">
        <v>200000</v>
      </c>
      <c r="J1427" t="s">
        <v>8221</v>
      </c>
    </row>
    <row r="1428" spans="9:10" x14ac:dyDescent="0.2">
      <c r="I1428">
        <v>25000</v>
      </c>
      <c r="J1428" t="s">
        <v>8221</v>
      </c>
    </row>
    <row r="1429" spans="9:10" x14ac:dyDescent="0.2">
      <c r="I1429">
        <v>30000</v>
      </c>
      <c r="J1429" t="s">
        <v>8221</v>
      </c>
    </row>
    <row r="1430" spans="9:10" x14ac:dyDescent="0.2">
      <c r="I1430">
        <v>7500</v>
      </c>
      <c r="J1430" t="s">
        <v>8221</v>
      </c>
    </row>
    <row r="1431" spans="9:10" x14ac:dyDescent="0.2">
      <c r="I1431">
        <v>13000</v>
      </c>
      <c r="J1431" t="s">
        <v>8221</v>
      </c>
    </row>
    <row r="1432" spans="9:10" x14ac:dyDescent="0.2">
      <c r="I1432">
        <v>1000</v>
      </c>
      <c r="J1432" t="s">
        <v>8221</v>
      </c>
    </row>
    <row r="1433" spans="9:10" x14ac:dyDescent="0.2">
      <c r="I1433">
        <v>5000</v>
      </c>
      <c r="J1433" t="s">
        <v>8221</v>
      </c>
    </row>
    <row r="1434" spans="9:10" x14ac:dyDescent="0.2">
      <c r="I1434">
        <v>1000</v>
      </c>
      <c r="J1434" t="s">
        <v>8221</v>
      </c>
    </row>
    <row r="1435" spans="9:10" x14ac:dyDescent="0.2">
      <c r="I1435">
        <v>10000</v>
      </c>
      <c r="J1435" t="s">
        <v>8221</v>
      </c>
    </row>
    <row r="1436" spans="9:10" x14ac:dyDescent="0.2">
      <c r="I1436">
        <v>5000</v>
      </c>
      <c r="J1436" t="s">
        <v>8221</v>
      </c>
    </row>
    <row r="1437" spans="9:10" x14ac:dyDescent="0.2">
      <c r="I1437">
        <v>17000</v>
      </c>
      <c r="J1437" t="s">
        <v>8221</v>
      </c>
    </row>
    <row r="1438" spans="9:10" x14ac:dyDescent="0.2">
      <c r="I1438">
        <v>40000</v>
      </c>
      <c r="J1438" t="s">
        <v>8221</v>
      </c>
    </row>
    <row r="1439" spans="9:10" x14ac:dyDescent="0.2">
      <c r="I1439">
        <v>12000</v>
      </c>
      <c r="J1439" t="s">
        <v>8221</v>
      </c>
    </row>
    <row r="1440" spans="9:10" x14ac:dyDescent="0.2">
      <c r="I1440">
        <v>82000</v>
      </c>
      <c r="J1440" t="s">
        <v>8221</v>
      </c>
    </row>
    <row r="1441" spans="9:10" x14ac:dyDescent="0.2">
      <c r="I1441">
        <v>15000</v>
      </c>
      <c r="J1441" t="s">
        <v>8221</v>
      </c>
    </row>
    <row r="1442" spans="9:10" x14ac:dyDescent="0.2">
      <c r="I1442">
        <v>10000</v>
      </c>
      <c r="J1442" t="s">
        <v>8221</v>
      </c>
    </row>
    <row r="1443" spans="9:10" x14ac:dyDescent="0.2">
      <c r="I1443">
        <v>3000</v>
      </c>
      <c r="J1443" t="s">
        <v>8221</v>
      </c>
    </row>
    <row r="1444" spans="9:10" x14ac:dyDescent="0.2">
      <c r="I1444">
        <v>20000</v>
      </c>
      <c r="J1444" t="s">
        <v>8221</v>
      </c>
    </row>
    <row r="1445" spans="9:10" x14ac:dyDescent="0.2">
      <c r="I1445">
        <v>2725</v>
      </c>
      <c r="J1445" t="s">
        <v>8221</v>
      </c>
    </row>
    <row r="1446" spans="9:10" x14ac:dyDescent="0.2">
      <c r="I1446">
        <v>13000</v>
      </c>
      <c r="J1446" t="s">
        <v>8221</v>
      </c>
    </row>
    <row r="1447" spans="9:10" x14ac:dyDescent="0.2">
      <c r="I1447">
        <v>180000</v>
      </c>
      <c r="J1447" t="s">
        <v>8221</v>
      </c>
    </row>
    <row r="1448" spans="9:10" x14ac:dyDescent="0.2">
      <c r="I1448">
        <v>1500</v>
      </c>
      <c r="J1448" t="s">
        <v>8221</v>
      </c>
    </row>
    <row r="1449" spans="9:10" x14ac:dyDescent="0.2">
      <c r="I1449">
        <v>13000</v>
      </c>
      <c r="J1449" t="s">
        <v>8221</v>
      </c>
    </row>
    <row r="1450" spans="9:10" x14ac:dyDescent="0.2">
      <c r="I1450">
        <v>4950</v>
      </c>
      <c r="J1450" t="s">
        <v>8221</v>
      </c>
    </row>
    <row r="1451" spans="9:10" x14ac:dyDescent="0.2">
      <c r="I1451">
        <v>130000</v>
      </c>
      <c r="J1451" t="s">
        <v>8221</v>
      </c>
    </row>
    <row r="1452" spans="9:10" x14ac:dyDescent="0.2">
      <c r="I1452">
        <v>900</v>
      </c>
      <c r="J1452" t="s">
        <v>8221</v>
      </c>
    </row>
    <row r="1453" spans="9:10" x14ac:dyDescent="0.2">
      <c r="I1453">
        <v>500000</v>
      </c>
      <c r="J1453" t="s">
        <v>8221</v>
      </c>
    </row>
    <row r="1454" spans="9:10" x14ac:dyDescent="0.2">
      <c r="I1454">
        <v>200000</v>
      </c>
      <c r="J1454" t="s">
        <v>8221</v>
      </c>
    </row>
    <row r="1455" spans="9:10" x14ac:dyDescent="0.2">
      <c r="I1455">
        <v>8888</v>
      </c>
      <c r="J1455" t="s">
        <v>8221</v>
      </c>
    </row>
    <row r="1456" spans="9:10" x14ac:dyDescent="0.2">
      <c r="I1456">
        <v>100000</v>
      </c>
      <c r="J1456" t="s">
        <v>8221</v>
      </c>
    </row>
    <row r="1457" spans="9:10" x14ac:dyDescent="0.2">
      <c r="I1457">
        <v>18950</v>
      </c>
      <c r="J1457" t="s">
        <v>8220</v>
      </c>
    </row>
    <row r="1458" spans="9:10" x14ac:dyDescent="0.2">
      <c r="I1458">
        <v>14000</v>
      </c>
      <c r="J1458" t="s">
        <v>8220</v>
      </c>
    </row>
    <row r="1459" spans="9:10" x14ac:dyDescent="0.2">
      <c r="I1459">
        <v>25000</v>
      </c>
      <c r="J1459" t="s">
        <v>8220</v>
      </c>
    </row>
    <row r="1460" spans="9:10" x14ac:dyDescent="0.2">
      <c r="I1460">
        <v>1750</v>
      </c>
      <c r="J1460" t="s">
        <v>8220</v>
      </c>
    </row>
    <row r="1461" spans="9:10" x14ac:dyDescent="0.2">
      <c r="I1461">
        <v>15000</v>
      </c>
      <c r="J1461" t="s">
        <v>8220</v>
      </c>
    </row>
    <row r="1462" spans="9:10" x14ac:dyDescent="0.2">
      <c r="I1462">
        <v>5000</v>
      </c>
      <c r="J1462" t="s">
        <v>8220</v>
      </c>
    </row>
    <row r="1463" spans="9:10" x14ac:dyDescent="0.2">
      <c r="I1463">
        <v>6000</v>
      </c>
      <c r="J1463" t="s">
        <v>8220</v>
      </c>
    </row>
    <row r="1464" spans="9:10" x14ac:dyDescent="0.2">
      <c r="I1464">
        <v>5000</v>
      </c>
      <c r="J1464" t="s">
        <v>8220</v>
      </c>
    </row>
    <row r="1465" spans="9:10" x14ac:dyDescent="0.2">
      <c r="I1465">
        <v>37000</v>
      </c>
      <c r="J1465" t="s">
        <v>8220</v>
      </c>
    </row>
    <row r="1466" spans="9:10" x14ac:dyDescent="0.2">
      <c r="I1466">
        <v>25000000</v>
      </c>
      <c r="J1466" t="s">
        <v>8220</v>
      </c>
    </row>
    <row r="1467" spans="9:10" x14ac:dyDescent="0.2">
      <c r="I1467">
        <v>15000</v>
      </c>
      <c r="J1467" t="s">
        <v>8219</v>
      </c>
    </row>
    <row r="1468" spans="9:10" x14ac:dyDescent="0.2">
      <c r="I1468">
        <v>4000</v>
      </c>
      <c r="J1468" t="s">
        <v>8219</v>
      </c>
    </row>
    <row r="1469" spans="9:10" x14ac:dyDescent="0.2">
      <c r="I1469">
        <v>600</v>
      </c>
      <c r="J1469" t="s">
        <v>8219</v>
      </c>
    </row>
    <row r="1470" spans="9:10" x14ac:dyDescent="0.2">
      <c r="I1470">
        <v>5000</v>
      </c>
      <c r="J1470" t="s">
        <v>8219</v>
      </c>
    </row>
    <row r="1471" spans="9:10" x14ac:dyDescent="0.2">
      <c r="I1471">
        <v>30000</v>
      </c>
      <c r="J1471" t="s">
        <v>8219</v>
      </c>
    </row>
    <row r="1472" spans="9:10" x14ac:dyDescent="0.2">
      <c r="I1472">
        <v>16000</v>
      </c>
      <c r="J1472" t="s">
        <v>8219</v>
      </c>
    </row>
    <row r="1473" spans="9:10" x14ac:dyDescent="0.2">
      <c r="I1473">
        <v>40000</v>
      </c>
      <c r="J1473" t="s">
        <v>8219</v>
      </c>
    </row>
    <row r="1474" spans="9:10" x14ac:dyDescent="0.2">
      <c r="I1474">
        <v>9500</v>
      </c>
      <c r="J1474" t="s">
        <v>8219</v>
      </c>
    </row>
    <row r="1475" spans="9:10" x14ac:dyDescent="0.2">
      <c r="I1475">
        <v>44250</v>
      </c>
      <c r="J1475" t="s">
        <v>8219</v>
      </c>
    </row>
    <row r="1476" spans="9:10" x14ac:dyDescent="0.2">
      <c r="I1476">
        <v>1500</v>
      </c>
      <c r="J1476" t="s">
        <v>8219</v>
      </c>
    </row>
    <row r="1477" spans="9:10" x14ac:dyDescent="0.2">
      <c r="I1477">
        <v>32000</v>
      </c>
      <c r="J1477" t="s">
        <v>8219</v>
      </c>
    </row>
    <row r="1478" spans="9:10" x14ac:dyDescent="0.2">
      <c r="I1478">
        <v>25000</v>
      </c>
      <c r="J1478" t="s">
        <v>8219</v>
      </c>
    </row>
    <row r="1479" spans="9:10" x14ac:dyDescent="0.2">
      <c r="I1479">
        <v>1500</v>
      </c>
      <c r="J1479" t="s">
        <v>8219</v>
      </c>
    </row>
    <row r="1480" spans="9:10" x14ac:dyDescent="0.2">
      <c r="I1480">
        <v>3000</v>
      </c>
      <c r="J1480" t="s">
        <v>8219</v>
      </c>
    </row>
    <row r="1481" spans="9:10" x14ac:dyDescent="0.2">
      <c r="I1481">
        <v>15000</v>
      </c>
      <c r="J1481" t="s">
        <v>8219</v>
      </c>
    </row>
    <row r="1482" spans="9:10" x14ac:dyDescent="0.2">
      <c r="I1482">
        <v>6000</v>
      </c>
      <c r="J1482" t="s">
        <v>8219</v>
      </c>
    </row>
    <row r="1483" spans="9:10" x14ac:dyDescent="0.2">
      <c r="I1483">
        <v>30000</v>
      </c>
      <c r="J1483" t="s">
        <v>8219</v>
      </c>
    </row>
    <row r="1484" spans="9:10" x14ac:dyDescent="0.2">
      <c r="I1484">
        <v>50000</v>
      </c>
      <c r="J1484" t="s">
        <v>8219</v>
      </c>
    </row>
    <row r="1485" spans="9:10" x14ac:dyDescent="0.2">
      <c r="I1485">
        <v>1600</v>
      </c>
      <c r="J1485" t="s">
        <v>8219</v>
      </c>
    </row>
    <row r="1486" spans="9:10" x14ac:dyDescent="0.2">
      <c r="I1486">
        <v>50000</v>
      </c>
      <c r="J1486" t="s">
        <v>8219</v>
      </c>
    </row>
    <row r="1487" spans="9:10" x14ac:dyDescent="0.2">
      <c r="I1487">
        <v>5000</v>
      </c>
      <c r="J1487" t="s">
        <v>8221</v>
      </c>
    </row>
    <row r="1488" spans="9:10" x14ac:dyDescent="0.2">
      <c r="I1488">
        <v>5000</v>
      </c>
      <c r="J1488" t="s">
        <v>8221</v>
      </c>
    </row>
    <row r="1489" spans="9:10" x14ac:dyDescent="0.2">
      <c r="I1489">
        <v>7000</v>
      </c>
      <c r="J1489" t="s">
        <v>8221</v>
      </c>
    </row>
    <row r="1490" spans="9:10" x14ac:dyDescent="0.2">
      <c r="I1490">
        <v>2000</v>
      </c>
      <c r="J1490" t="s">
        <v>8221</v>
      </c>
    </row>
    <row r="1491" spans="9:10" x14ac:dyDescent="0.2">
      <c r="I1491">
        <v>6700</v>
      </c>
      <c r="J1491" t="s">
        <v>8221</v>
      </c>
    </row>
    <row r="1492" spans="9:10" x14ac:dyDescent="0.2">
      <c r="I1492">
        <v>20000</v>
      </c>
      <c r="J1492" t="s">
        <v>8221</v>
      </c>
    </row>
    <row r="1493" spans="9:10" x14ac:dyDescent="0.2">
      <c r="I1493">
        <v>10000</v>
      </c>
      <c r="J1493" t="s">
        <v>8221</v>
      </c>
    </row>
    <row r="1494" spans="9:10" x14ac:dyDescent="0.2">
      <c r="I1494">
        <v>15000</v>
      </c>
      <c r="J1494" t="s">
        <v>8221</v>
      </c>
    </row>
    <row r="1495" spans="9:10" x14ac:dyDescent="0.2">
      <c r="I1495">
        <v>5000</v>
      </c>
      <c r="J1495" t="s">
        <v>8221</v>
      </c>
    </row>
    <row r="1496" spans="9:10" x14ac:dyDescent="0.2">
      <c r="I1496">
        <v>2900</v>
      </c>
      <c r="J1496" t="s">
        <v>8221</v>
      </c>
    </row>
    <row r="1497" spans="9:10" x14ac:dyDescent="0.2">
      <c r="I1497">
        <v>1200</v>
      </c>
      <c r="J1497" t="s">
        <v>8221</v>
      </c>
    </row>
    <row r="1498" spans="9:10" x14ac:dyDescent="0.2">
      <c r="I1498">
        <v>4000</v>
      </c>
      <c r="J1498" t="s">
        <v>8221</v>
      </c>
    </row>
    <row r="1499" spans="9:10" x14ac:dyDescent="0.2">
      <c r="I1499">
        <v>2400</v>
      </c>
      <c r="J1499" t="s">
        <v>8221</v>
      </c>
    </row>
    <row r="1500" spans="9:10" x14ac:dyDescent="0.2">
      <c r="I1500">
        <v>5000</v>
      </c>
      <c r="J1500" t="s">
        <v>8221</v>
      </c>
    </row>
    <row r="1501" spans="9:10" x14ac:dyDescent="0.2">
      <c r="I1501">
        <v>2000</v>
      </c>
      <c r="J1501" t="s">
        <v>8221</v>
      </c>
    </row>
    <row r="1502" spans="9:10" x14ac:dyDescent="0.2">
      <c r="I1502">
        <v>1500</v>
      </c>
      <c r="J1502" t="s">
        <v>8221</v>
      </c>
    </row>
    <row r="1503" spans="9:10" x14ac:dyDescent="0.2">
      <c r="I1503">
        <v>15000</v>
      </c>
      <c r="J1503" t="s">
        <v>8221</v>
      </c>
    </row>
    <row r="1504" spans="9:10" x14ac:dyDescent="0.2">
      <c r="I1504">
        <v>3000</v>
      </c>
      <c r="J1504" t="s">
        <v>8221</v>
      </c>
    </row>
    <row r="1505" spans="9:10" x14ac:dyDescent="0.2">
      <c r="I1505">
        <v>2000</v>
      </c>
      <c r="J1505" t="s">
        <v>8221</v>
      </c>
    </row>
    <row r="1506" spans="9:10" x14ac:dyDescent="0.2">
      <c r="I1506">
        <v>2800</v>
      </c>
      <c r="J1506" t="s">
        <v>8221</v>
      </c>
    </row>
    <row r="1507" spans="9:10" x14ac:dyDescent="0.2">
      <c r="I1507">
        <v>52000</v>
      </c>
      <c r="J1507" t="s">
        <v>8219</v>
      </c>
    </row>
    <row r="1508" spans="9:10" x14ac:dyDescent="0.2">
      <c r="I1508">
        <v>22000</v>
      </c>
      <c r="J1508" t="s">
        <v>8219</v>
      </c>
    </row>
    <row r="1509" spans="9:10" x14ac:dyDescent="0.2">
      <c r="I1509">
        <v>3750</v>
      </c>
      <c r="J1509" t="s">
        <v>8219</v>
      </c>
    </row>
    <row r="1510" spans="9:10" x14ac:dyDescent="0.2">
      <c r="I1510">
        <v>6500</v>
      </c>
      <c r="J1510" t="s">
        <v>8219</v>
      </c>
    </row>
    <row r="1511" spans="9:10" x14ac:dyDescent="0.2">
      <c r="I1511">
        <v>16000</v>
      </c>
      <c r="J1511" t="s">
        <v>8219</v>
      </c>
    </row>
    <row r="1512" spans="9:10" x14ac:dyDescent="0.2">
      <c r="I1512">
        <v>1500</v>
      </c>
      <c r="J1512" t="s">
        <v>8219</v>
      </c>
    </row>
    <row r="1513" spans="9:10" x14ac:dyDescent="0.2">
      <c r="I1513">
        <v>1200</v>
      </c>
      <c r="J1513" t="s">
        <v>8219</v>
      </c>
    </row>
    <row r="1514" spans="9:10" x14ac:dyDescent="0.2">
      <c r="I1514">
        <v>18500</v>
      </c>
      <c r="J1514" t="s">
        <v>8219</v>
      </c>
    </row>
    <row r="1515" spans="9:10" x14ac:dyDescent="0.2">
      <c r="I1515">
        <v>17500</v>
      </c>
      <c r="J1515" t="s">
        <v>8219</v>
      </c>
    </row>
    <row r="1516" spans="9:10" x14ac:dyDescent="0.2">
      <c r="I1516">
        <v>16000</v>
      </c>
      <c r="J1516" t="s">
        <v>8219</v>
      </c>
    </row>
    <row r="1517" spans="9:10" x14ac:dyDescent="0.2">
      <c r="I1517">
        <v>14000</v>
      </c>
      <c r="J1517" t="s">
        <v>8219</v>
      </c>
    </row>
    <row r="1518" spans="9:10" x14ac:dyDescent="0.2">
      <c r="I1518">
        <v>3500</v>
      </c>
      <c r="J1518" t="s">
        <v>8219</v>
      </c>
    </row>
    <row r="1519" spans="9:10" x14ac:dyDescent="0.2">
      <c r="I1519">
        <v>8000</v>
      </c>
      <c r="J1519" t="s">
        <v>8219</v>
      </c>
    </row>
    <row r="1520" spans="9:10" x14ac:dyDescent="0.2">
      <c r="I1520">
        <v>25000</v>
      </c>
      <c r="J1520" t="s">
        <v>8219</v>
      </c>
    </row>
    <row r="1521" spans="9:10" x14ac:dyDescent="0.2">
      <c r="I1521">
        <v>300000</v>
      </c>
      <c r="J1521" t="s">
        <v>8219</v>
      </c>
    </row>
    <row r="1522" spans="9:10" x14ac:dyDescent="0.2">
      <c r="I1522">
        <v>17000</v>
      </c>
      <c r="J1522" t="s">
        <v>8219</v>
      </c>
    </row>
    <row r="1523" spans="9:10" x14ac:dyDescent="0.2">
      <c r="I1523">
        <v>15000</v>
      </c>
      <c r="J1523" t="s">
        <v>8219</v>
      </c>
    </row>
    <row r="1524" spans="9:10" x14ac:dyDescent="0.2">
      <c r="I1524">
        <v>15000</v>
      </c>
      <c r="J1524" t="s">
        <v>8219</v>
      </c>
    </row>
    <row r="1525" spans="9:10" x14ac:dyDescent="0.2">
      <c r="I1525">
        <v>9000</v>
      </c>
      <c r="J1525" t="s">
        <v>8219</v>
      </c>
    </row>
    <row r="1526" spans="9:10" x14ac:dyDescent="0.2">
      <c r="I1526">
        <v>18000</v>
      </c>
      <c r="J1526" t="s">
        <v>8219</v>
      </c>
    </row>
    <row r="1527" spans="9:10" x14ac:dyDescent="0.2">
      <c r="I1527">
        <v>37500</v>
      </c>
      <c r="J1527" t="s">
        <v>8219</v>
      </c>
    </row>
    <row r="1528" spans="9:10" x14ac:dyDescent="0.2">
      <c r="I1528">
        <v>43500</v>
      </c>
      <c r="J1528" t="s">
        <v>8219</v>
      </c>
    </row>
    <row r="1529" spans="9:10" x14ac:dyDescent="0.2">
      <c r="I1529">
        <v>18500</v>
      </c>
      <c r="J1529" t="s">
        <v>8219</v>
      </c>
    </row>
    <row r="1530" spans="9:10" x14ac:dyDescent="0.2">
      <c r="I1530">
        <v>3000</v>
      </c>
      <c r="J1530" t="s">
        <v>8219</v>
      </c>
    </row>
    <row r="1531" spans="9:10" x14ac:dyDescent="0.2">
      <c r="I1531">
        <v>2600</v>
      </c>
      <c r="J1531" t="s">
        <v>8219</v>
      </c>
    </row>
    <row r="1532" spans="9:10" x14ac:dyDescent="0.2">
      <c r="I1532">
        <v>23000</v>
      </c>
      <c r="J1532" t="s">
        <v>8219</v>
      </c>
    </row>
    <row r="1533" spans="9:10" x14ac:dyDescent="0.2">
      <c r="I1533">
        <v>3500</v>
      </c>
      <c r="J1533" t="s">
        <v>8219</v>
      </c>
    </row>
    <row r="1534" spans="9:10" x14ac:dyDescent="0.2">
      <c r="I1534">
        <v>3000</v>
      </c>
      <c r="J1534" t="s">
        <v>8219</v>
      </c>
    </row>
    <row r="1535" spans="9:10" x14ac:dyDescent="0.2">
      <c r="I1535">
        <v>19000</v>
      </c>
      <c r="J1535" t="s">
        <v>8219</v>
      </c>
    </row>
    <row r="1536" spans="9:10" x14ac:dyDescent="0.2">
      <c r="I1536">
        <v>35000</v>
      </c>
      <c r="J1536" t="s">
        <v>8219</v>
      </c>
    </row>
    <row r="1537" spans="9:10" x14ac:dyDescent="0.2">
      <c r="I1537">
        <v>2350</v>
      </c>
      <c r="J1537" t="s">
        <v>8219</v>
      </c>
    </row>
    <row r="1538" spans="9:10" x14ac:dyDescent="0.2">
      <c r="I1538">
        <v>5000</v>
      </c>
      <c r="J1538" t="s">
        <v>8219</v>
      </c>
    </row>
    <row r="1539" spans="9:10" x14ac:dyDescent="0.2">
      <c r="I1539">
        <v>45000</v>
      </c>
      <c r="J1539" t="s">
        <v>8219</v>
      </c>
    </row>
    <row r="1540" spans="9:10" x14ac:dyDescent="0.2">
      <c r="I1540">
        <v>7500</v>
      </c>
      <c r="J1540" t="s">
        <v>8219</v>
      </c>
    </row>
    <row r="1541" spans="9:10" x14ac:dyDescent="0.2">
      <c r="I1541">
        <v>4000</v>
      </c>
      <c r="J1541" t="s">
        <v>8219</v>
      </c>
    </row>
    <row r="1542" spans="9:10" x14ac:dyDescent="0.2">
      <c r="I1542">
        <v>12000</v>
      </c>
      <c r="J1542" t="s">
        <v>8219</v>
      </c>
    </row>
    <row r="1543" spans="9:10" x14ac:dyDescent="0.2">
      <c r="I1543">
        <v>12000</v>
      </c>
      <c r="J1543" t="s">
        <v>8219</v>
      </c>
    </row>
    <row r="1544" spans="9:10" x14ac:dyDescent="0.2">
      <c r="I1544">
        <v>7000</v>
      </c>
      <c r="J1544" t="s">
        <v>8219</v>
      </c>
    </row>
    <row r="1545" spans="9:10" x14ac:dyDescent="0.2">
      <c r="I1545">
        <v>20000</v>
      </c>
      <c r="J1545" t="s">
        <v>8219</v>
      </c>
    </row>
    <row r="1546" spans="9:10" x14ac:dyDescent="0.2">
      <c r="I1546">
        <v>15000</v>
      </c>
      <c r="J1546" t="s">
        <v>8219</v>
      </c>
    </row>
    <row r="1547" spans="9:10" x14ac:dyDescent="0.2">
      <c r="I1547">
        <v>18000</v>
      </c>
      <c r="J1547" t="s">
        <v>8221</v>
      </c>
    </row>
    <row r="1548" spans="9:10" x14ac:dyDescent="0.2">
      <c r="I1548">
        <v>500</v>
      </c>
      <c r="J1548" t="s">
        <v>8221</v>
      </c>
    </row>
    <row r="1549" spans="9:10" x14ac:dyDescent="0.2">
      <c r="I1549">
        <v>2250</v>
      </c>
      <c r="J1549" t="s">
        <v>8221</v>
      </c>
    </row>
    <row r="1550" spans="9:10" x14ac:dyDescent="0.2">
      <c r="I1550">
        <v>1000</v>
      </c>
      <c r="J1550" t="s">
        <v>8221</v>
      </c>
    </row>
    <row r="1551" spans="9:10" x14ac:dyDescent="0.2">
      <c r="I1551">
        <v>3000</v>
      </c>
      <c r="J1551" t="s">
        <v>8221</v>
      </c>
    </row>
    <row r="1552" spans="9:10" x14ac:dyDescent="0.2">
      <c r="I1552">
        <v>1000</v>
      </c>
      <c r="J1552" t="s">
        <v>8221</v>
      </c>
    </row>
    <row r="1553" spans="9:10" x14ac:dyDescent="0.2">
      <c r="I1553">
        <v>20</v>
      </c>
      <c r="J1553" t="s">
        <v>8221</v>
      </c>
    </row>
    <row r="1554" spans="9:10" x14ac:dyDescent="0.2">
      <c r="I1554">
        <v>700</v>
      </c>
      <c r="J1554" t="s">
        <v>8221</v>
      </c>
    </row>
    <row r="1555" spans="9:10" x14ac:dyDescent="0.2">
      <c r="I1555">
        <v>500</v>
      </c>
      <c r="J1555" t="s">
        <v>8221</v>
      </c>
    </row>
    <row r="1556" spans="9:10" x14ac:dyDescent="0.2">
      <c r="I1556">
        <v>750</v>
      </c>
      <c r="J1556" t="s">
        <v>8221</v>
      </c>
    </row>
    <row r="1557" spans="9:10" x14ac:dyDescent="0.2">
      <c r="I1557">
        <v>3500</v>
      </c>
      <c r="J1557" t="s">
        <v>8221</v>
      </c>
    </row>
    <row r="1558" spans="9:10" x14ac:dyDescent="0.2">
      <c r="I1558">
        <v>4300</v>
      </c>
      <c r="J1558" t="s">
        <v>8221</v>
      </c>
    </row>
    <row r="1559" spans="9:10" x14ac:dyDescent="0.2">
      <c r="I1559">
        <v>6000</v>
      </c>
      <c r="J1559" t="s">
        <v>8221</v>
      </c>
    </row>
    <row r="1560" spans="9:10" x14ac:dyDescent="0.2">
      <c r="I1560">
        <v>20000</v>
      </c>
      <c r="J1560" t="s">
        <v>8221</v>
      </c>
    </row>
    <row r="1561" spans="9:10" x14ac:dyDescent="0.2">
      <c r="I1561">
        <v>750</v>
      </c>
      <c r="J1561" t="s">
        <v>8221</v>
      </c>
    </row>
    <row r="1562" spans="9:10" x14ac:dyDescent="0.2">
      <c r="I1562">
        <v>1500</v>
      </c>
      <c r="J1562" t="s">
        <v>8221</v>
      </c>
    </row>
    <row r="1563" spans="9:10" x14ac:dyDescent="0.2">
      <c r="I1563">
        <v>2500</v>
      </c>
      <c r="J1563" t="s">
        <v>8221</v>
      </c>
    </row>
    <row r="1564" spans="9:10" x14ac:dyDescent="0.2">
      <c r="I1564">
        <v>750</v>
      </c>
      <c r="J1564" t="s">
        <v>8221</v>
      </c>
    </row>
    <row r="1565" spans="9:10" x14ac:dyDescent="0.2">
      <c r="I1565">
        <v>15000</v>
      </c>
      <c r="J1565" t="s">
        <v>8221</v>
      </c>
    </row>
    <row r="1566" spans="9:10" x14ac:dyDescent="0.2">
      <c r="I1566">
        <v>2500</v>
      </c>
      <c r="J1566" t="s">
        <v>8221</v>
      </c>
    </row>
    <row r="1567" spans="9:10" x14ac:dyDescent="0.2">
      <c r="I1567">
        <v>10000</v>
      </c>
      <c r="J1567" t="s">
        <v>8220</v>
      </c>
    </row>
    <row r="1568" spans="9:10" x14ac:dyDescent="0.2">
      <c r="I1568">
        <v>4000</v>
      </c>
      <c r="J1568" t="s">
        <v>8220</v>
      </c>
    </row>
    <row r="1569" spans="9:10" x14ac:dyDescent="0.2">
      <c r="I1569">
        <v>6000</v>
      </c>
      <c r="J1569" t="s">
        <v>8220</v>
      </c>
    </row>
    <row r="1570" spans="9:10" x14ac:dyDescent="0.2">
      <c r="I1570">
        <v>10000</v>
      </c>
      <c r="J1570" t="s">
        <v>8220</v>
      </c>
    </row>
    <row r="1571" spans="9:10" x14ac:dyDescent="0.2">
      <c r="I1571">
        <v>4000</v>
      </c>
      <c r="J1571" t="s">
        <v>8220</v>
      </c>
    </row>
    <row r="1572" spans="9:10" x14ac:dyDescent="0.2">
      <c r="I1572">
        <v>30000</v>
      </c>
      <c r="J1572" t="s">
        <v>8220</v>
      </c>
    </row>
    <row r="1573" spans="9:10" x14ac:dyDescent="0.2">
      <c r="I1573">
        <v>8500</v>
      </c>
      <c r="J1573" t="s">
        <v>8220</v>
      </c>
    </row>
    <row r="1574" spans="9:10" x14ac:dyDescent="0.2">
      <c r="I1574">
        <v>25000</v>
      </c>
      <c r="J1574" t="s">
        <v>8220</v>
      </c>
    </row>
    <row r="1575" spans="9:10" x14ac:dyDescent="0.2">
      <c r="I1575">
        <v>30000</v>
      </c>
      <c r="J1575" t="s">
        <v>8220</v>
      </c>
    </row>
    <row r="1576" spans="9:10" x14ac:dyDescent="0.2">
      <c r="I1576">
        <v>6000</v>
      </c>
      <c r="J1576" t="s">
        <v>8220</v>
      </c>
    </row>
    <row r="1577" spans="9:10" x14ac:dyDescent="0.2">
      <c r="I1577">
        <v>12100</v>
      </c>
      <c r="J1577" t="s">
        <v>8220</v>
      </c>
    </row>
    <row r="1578" spans="9:10" x14ac:dyDescent="0.2">
      <c r="I1578">
        <v>2500</v>
      </c>
      <c r="J1578" t="s">
        <v>8220</v>
      </c>
    </row>
    <row r="1579" spans="9:10" x14ac:dyDescent="0.2">
      <c r="I1579">
        <v>9000</v>
      </c>
      <c r="J1579" t="s">
        <v>8220</v>
      </c>
    </row>
    <row r="1580" spans="9:10" x14ac:dyDescent="0.2">
      <c r="I1580">
        <v>10000</v>
      </c>
      <c r="J1580" t="s">
        <v>8220</v>
      </c>
    </row>
    <row r="1581" spans="9:10" x14ac:dyDescent="0.2">
      <c r="I1581">
        <v>10000</v>
      </c>
      <c r="J1581" t="s">
        <v>8220</v>
      </c>
    </row>
    <row r="1582" spans="9:10" x14ac:dyDescent="0.2">
      <c r="I1582">
        <v>5000</v>
      </c>
      <c r="J1582" t="s">
        <v>8220</v>
      </c>
    </row>
    <row r="1583" spans="9:10" x14ac:dyDescent="0.2">
      <c r="I1583">
        <v>10000</v>
      </c>
      <c r="J1583" t="s">
        <v>8220</v>
      </c>
    </row>
    <row r="1584" spans="9:10" x14ac:dyDescent="0.2">
      <c r="I1584">
        <v>1897</v>
      </c>
      <c r="J1584" t="s">
        <v>8220</v>
      </c>
    </row>
    <row r="1585" spans="9:10" x14ac:dyDescent="0.2">
      <c r="I1585">
        <v>3333</v>
      </c>
      <c r="J1585" t="s">
        <v>8220</v>
      </c>
    </row>
    <row r="1586" spans="9:10" x14ac:dyDescent="0.2">
      <c r="I1586">
        <v>1750</v>
      </c>
      <c r="J1586" t="s">
        <v>8220</v>
      </c>
    </row>
    <row r="1587" spans="9:10" x14ac:dyDescent="0.2">
      <c r="I1587">
        <v>1000</v>
      </c>
      <c r="J1587" t="s">
        <v>8221</v>
      </c>
    </row>
    <row r="1588" spans="9:10" x14ac:dyDescent="0.2">
      <c r="I1588">
        <v>1000</v>
      </c>
      <c r="J1588" t="s">
        <v>8221</v>
      </c>
    </row>
    <row r="1589" spans="9:10" x14ac:dyDescent="0.2">
      <c r="I1589">
        <v>20000</v>
      </c>
      <c r="J1589" t="s">
        <v>8221</v>
      </c>
    </row>
    <row r="1590" spans="9:10" x14ac:dyDescent="0.2">
      <c r="I1590">
        <v>1200</v>
      </c>
      <c r="J1590" t="s">
        <v>8221</v>
      </c>
    </row>
    <row r="1591" spans="9:10" x14ac:dyDescent="0.2">
      <c r="I1591">
        <v>2000</v>
      </c>
      <c r="J1591" t="s">
        <v>8221</v>
      </c>
    </row>
    <row r="1592" spans="9:10" x14ac:dyDescent="0.2">
      <c r="I1592">
        <v>1500</v>
      </c>
      <c r="J1592" t="s">
        <v>8221</v>
      </c>
    </row>
    <row r="1593" spans="9:10" x14ac:dyDescent="0.2">
      <c r="I1593">
        <v>7500</v>
      </c>
      <c r="J1593" t="s">
        <v>8221</v>
      </c>
    </row>
    <row r="1594" spans="9:10" x14ac:dyDescent="0.2">
      <c r="I1594">
        <v>516</v>
      </c>
      <c r="J1594" t="s">
        <v>8221</v>
      </c>
    </row>
    <row r="1595" spans="9:10" x14ac:dyDescent="0.2">
      <c r="I1595">
        <v>1200</v>
      </c>
      <c r="J1595" t="s">
        <v>8221</v>
      </c>
    </row>
    <row r="1596" spans="9:10" x14ac:dyDescent="0.2">
      <c r="I1596">
        <v>60000</v>
      </c>
      <c r="J1596" t="s">
        <v>8221</v>
      </c>
    </row>
    <row r="1597" spans="9:10" x14ac:dyDescent="0.2">
      <c r="I1597">
        <v>14000</v>
      </c>
      <c r="J1597" t="s">
        <v>8221</v>
      </c>
    </row>
    <row r="1598" spans="9:10" x14ac:dyDescent="0.2">
      <c r="I1598">
        <v>25</v>
      </c>
      <c r="J1598" t="s">
        <v>8221</v>
      </c>
    </row>
    <row r="1599" spans="9:10" x14ac:dyDescent="0.2">
      <c r="I1599">
        <v>22000</v>
      </c>
      <c r="J1599" t="s">
        <v>8221</v>
      </c>
    </row>
    <row r="1600" spans="9:10" x14ac:dyDescent="0.2">
      <c r="I1600">
        <v>1000</v>
      </c>
      <c r="J1600" t="s">
        <v>8221</v>
      </c>
    </row>
    <row r="1601" spans="9:10" x14ac:dyDescent="0.2">
      <c r="I1601">
        <v>100000</v>
      </c>
      <c r="J1601" t="s">
        <v>8221</v>
      </c>
    </row>
    <row r="1602" spans="9:10" x14ac:dyDescent="0.2">
      <c r="I1602">
        <v>3250</v>
      </c>
      <c r="J1602" t="s">
        <v>8221</v>
      </c>
    </row>
    <row r="1603" spans="9:10" x14ac:dyDescent="0.2">
      <c r="I1603">
        <v>15000</v>
      </c>
      <c r="J1603" t="s">
        <v>8221</v>
      </c>
    </row>
    <row r="1604" spans="9:10" x14ac:dyDescent="0.2">
      <c r="I1604">
        <v>800</v>
      </c>
      <c r="J1604" t="s">
        <v>8221</v>
      </c>
    </row>
    <row r="1605" spans="9:10" x14ac:dyDescent="0.2">
      <c r="I1605">
        <v>500</v>
      </c>
      <c r="J1605" t="s">
        <v>8221</v>
      </c>
    </row>
    <row r="1606" spans="9:10" x14ac:dyDescent="0.2">
      <c r="I1606">
        <v>5000</v>
      </c>
      <c r="J1606" t="s">
        <v>8221</v>
      </c>
    </row>
    <row r="1607" spans="9:10" x14ac:dyDescent="0.2">
      <c r="I1607">
        <v>2500</v>
      </c>
      <c r="J1607" t="s">
        <v>8219</v>
      </c>
    </row>
    <row r="1608" spans="9:10" x14ac:dyDescent="0.2">
      <c r="I1608">
        <v>1500</v>
      </c>
      <c r="J1608" t="s">
        <v>8219</v>
      </c>
    </row>
    <row r="1609" spans="9:10" x14ac:dyDescent="0.2">
      <c r="I1609">
        <v>2000</v>
      </c>
      <c r="J1609" t="s">
        <v>8219</v>
      </c>
    </row>
    <row r="1610" spans="9:10" x14ac:dyDescent="0.2">
      <c r="I1610">
        <v>2800</v>
      </c>
      <c r="J1610" t="s">
        <v>8219</v>
      </c>
    </row>
    <row r="1611" spans="9:10" x14ac:dyDescent="0.2">
      <c r="I1611">
        <v>6000</v>
      </c>
      <c r="J1611" t="s">
        <v>8219</v>
      </c>
    </row>
    <row r="1612" spans="9:10" x14ac:dyDescent="0.2">
      <c r="I1612">
        <v>8000</v>
      </c>
      <c r="J1612" t="s">
        <v>8219</v>
      </c>
    </row>
    <row r="1613" spans="9:10" x14ac:dyDescent="0.2">
      <c r="I1613">
        <v>10000</v>
      </c>
      <c r="J1613" t="s">
        <v>8219</v>
      </c>
    </row>
    <row r="1614" spans="9:10" x14ac:dyDescent="0.2">
      <c r="I1614">
        <v>1200</v>
      </c>
      <c r="J1614" t="s">
        <v>8219</v>
      </c>
    </row>
    <row r="1615" spans="9:10" x14ac:dyDescent="0.2">
      <c r="I1615">
        <v>1500</v>
      </c>
      <c r="J1615" t="s">
        <v>8219</v>
      </c>
    </row>
    <row r="1616" spans="9:10" x14ac:dyDescent="0.2">
      <c r="I1616">
        <v>2000</v>
      </c>
      <c r="J1616" t="s">
        <v>8219</v>
      </c>
    </row>
    <row r="1617" spans="9:10" x14ac:dyDescent="0.2">
      <c r="I1617">
        <v>800</v>
      </c>
      <c r="J1617" t="s">
        <v>8219</v>
      </c>
    </row>
    <row r="1618" spans="9:10" x14ac:dyDescent="0.2">
      <c r="I1618">
        <v>500</v>
      </c>
      <c r="J1618" t="s">
        <v>8219</v>
      </c>
    </row>
    <row r="1619" spans="9:10" x14ac:dyDescent="0.2">
      <c r="I1619">
        <v>1000</v>
      </c>
      <c r="J1619" t="s">
        <v>8219</v>
      </c>
    </row>
    <row r="1620" spans="9:10" x14ac:dyDescent="0.2">
      <c r="I1620">
        <v>5000</v>
      </c>
      <c r="J1620" t="s">
        <v>8219</v>
      </c>
    </row>
    <row r="1621" spans="9:10" x14ac:dyDescent="0.2">
      <c r="I1621">
        <v>8000</v>
      </c>
      <c r="J1621" t="s">
        <v>8219</v>
      </c>
    </row>
    <row r="1622" spans="9:10" x14ac:dyDescent="0.2">
      <c r="I1622">
        <v>10000</v>
      </c>
      <c r="J1622" t="s">
        <v>8219</v>
      </c>
    </row>
    <row r="1623" spans="9:10" x14ac:dyDescent="0.2">
      <c r="I1623">
        <v>7000</v>
      </c>
      <c r="J1623" t="s">
        <v>8219</v>
      </c>
    </row>
    <row r="1624" spans="9:10" x14ac:dyDescent="0.2">
      <c r="I1624">
        <v>1500</v>
      </c>
      <c r="J1624" t="s">
        <v>8219</v>
      </c>
    </row>
    <row r="1625" spans="9:10" x14ac:dyDescent="0.2">
      <c r="I1625">
        <v>1500</v>
      </c>
      <c r="J1625" t="s">
        <v>8219</v>
      </c>
    </row>
    <row r="1626" spans="9:10" x14ac:dyDescent="0.2">
      <c r="I1626">
        <v>1000</v>
      </c>
      <c r="J1626" t="s">
        <v>8219</v>
      </c>
    </row>
    <row r="1627" spans="9:10" x14ac:dyDescent="0.2">
      <c r="I1627">
        <v>5000</v>
      </c>
      <c r="J1627" t="s">
        <v>8219</v>
      </c>
    </row>
    <row r="1628" spans="9:10" x14ac:dyDescent="0.2">
      <c r="I1628">
        <v>6900</v>
      </c>
      <c r="J1628" t="s">
        <v>8219</v>
      </c>
    </row>
    <row r="1629" spans="9:10" x14ac:dyDescent="0.2">
      <c r="I1629">
        <v>750</v>
      </c>
      <c r="J1629" t="s">
        <v>8219</v>
      </c>
    </row>
    <row r="1630" spans="9:10" x14ac:dyDescent="0.2">
      <c r="I1630">
        <v>1000</v>
      </c>
      <c r="J1630" t="s">
        <v>8219</v>
      </c>
    </row>
    <row r="1631" spans="9:10" x14ac:dyDescent="0.2">
      <c r="I1631">
        <v>7500</v>
      </c>
      <c r="J1631" t="s">
        <v>8219</v>
      </c>
    </row>
    <row r="1632" spans="9:10" x14ac:dyDescent="0.2">
      <c r="I1632">
        <v>8000</v>
      </c>
      <c r="J1632" t="s">
        <v>8219</v>
      </c>
    </row>
    <row r="1633" spans="9:10" x14ac:dyDescent="0.2">
      <c r="I1633">
        <v>2000</v>
      </c>
      <c r="J1633" t="s">
        <v>8219</v>
      </c>
    </row>
    <row r="1634" spans="9:10" x14ac:dyDescent="0.2">
      <c r="I1634">
        <v>4000</v>
      </c>
      <c r="J1634" t="s">
        <v>8219</v>
      </c>
    </row>
    <row r="1635" spans="9:10" x14ac:dyDescent="0.2">
      <c r="I1635">
        <v>6000</v>
      </c>
      <c r="J1635" t="s">
        <v>8219</v>
      </c>
    </row>
    <row r="1636" spans="9:10" x14ac:dyDescent="0.2">
      <c r="I1636">
        <v>4000</v>
      </c>
      <c r="J1636" t="s">
        <v>8219</v>
      </c>
    </row>
    <row r="1637" spans="9:10" x14ac:dyDescent="0.2">
      <c r="I1637">
        <v>10000</v>
      </c>
      <c r="J1637" t="s">
        <v>8219</v>
      </c>
    </row>
    <row r="1638" spans="9:10" x14ac:dyDescent="0.2">
      <c r="I1638">
        <v>4000</v>
      </c>
      <c r="J1638" t="s">
        <v>8219</v>
      </c>
    </row>
    <row r="1639" spans="9:10" x14ac:dyDescent="0.2">
      <c r="I1639">
        <v>10000</v>
      </c>
      <c r="J1639" t="s">
        <v>8219</v>
      </c>
    </row>
    <row r="1640" spans="9:10" x14ac:dyDescent="0.2">
      <c r="I1640">
        <v>2000</v>
      </c>
      <c r="J1640" t="s">
        <v>8219</v>
      </c>
    </row>
    <row r="1641" spans="9:10" x14ac:dyDescent="0.2">
      <c r="I1641">
        <v>2000</v>
      </c>
      <c r="J1641" t="s">
        <v>8219</v>
      </c>
    </row>
    <row r="1642" spans="9:10" x14ac:dyDescent="0.2">
      <c r="I1642">
        <v>4500</v>
      </c>
      <c r="J1642" t="s">
        <v>8219</v>
      </c>
    </row>
    <row r="1643" spans="9:10" x14ac:dyDescent="0.2">
      <c r="I1643">
        <v>500</v>
      </c>
      <c r="J1643" t="s">
        <v>8219</v>
      </c>
    </row>
    <row r="1644" spans="9:10" x14ac:dyDescent="0.2">
      <c r="I1644">
        <v>1000</v>
      </c>
      <c r="J1644" t="s">
        <v>8219</v>
      </c>
    </row>
    <row r="1645" spans="9:10" x14ac:dyDescent="0.2">
      <c r="I1645">
        <v>1800</v>
      </c>
      <c r="J1645" t="s">
        <v>8219</v>
      </c>
    </row>
    <row r="1646" spans="9:10" x14ac:dyDescent="0.2">
      <c r="I1646">
        <v>400</v>
      </c>
      <c r="J1646" t="s">
        <v>8219</v>
      </c>
    </row>
    <row r="1647" spans="9:10" x14ac:dyDescent="0.2">
      <c r="I1647">
        <v>2500</v>
      </c>
      <c r="J1647" t="s">
        <v>8219</v>
      </c>
    </row>
    <row r="1648" spans="9:10" x14ac:dyDescent="0.2">
      <c r="I1648">
        <v>1200</v>
      </c>
      <c r="J1648" t="s">
        <v>8219</v>
      </c>
    </row>
    <row r="1649" spans="9:10" x14ac:dyDescent="0.2">
      <c r="I1649">
        <v>5000</v>
      </c>
      <c r="J1649" t="s">
        <v>8219</v>
      </c>
    </row>
    <row r="1650" spans="9:10" x14ac:dyDescent="0.2">
      <c r="I1650">
        <v>10000</v>
      </c>
      <c r="J1650" t="s">
        <v>8219</v>
      </c>
    </row>
    <row r="1651" spans="9:10" x14ac:dyDescent="0.2">
      <c r="I1651">
        <v>5000</v>
      </c>
      <c r="J1651" t="s">
        <v>8219</v>
      </c>
    </row>
    <row r="1652" spans="9:10" x14ac:dyDescent="0.2">
      <c r="I1652">
        <v>2000</v>
      </c>
      <c r="J1652" t="s">
        <v>8219</v>
      </c>
    </row>
    <row r="1653" spans="9:10" x14ac:dyDescent="0.2">
      <c r="I1653">
        <v>5000</v>
      </c>
      <c r="J1653" t="s">
        <v>8219</v>
      </c>
    </row>
    <row r="1654" spans="9:10" x14ac:dyDescent="0.2">
      <c r="I1654">
        <v>2300</v>
      </c>
      <c r="J1654" t="s">
        <v>8219</v>
      </c>
    </row>
    <row r="1655" spans="9:10" x14ac:dyDescent="0.2">
      <c r="I1655">
        <v>3800</v>
      </c>
      <c r="J1655" t="s">
        <v>8219</v>
      </c>
    </row>
    <row r="1656" spans="9:10" x14ac:dyDescent="0.2">
      <c r="I1656">
        <v>2000</v>
      </c>
      <c r="J1656" t="s">
        <v>8219</v>
      </c>
    </row>
    <row r="1657" spans="9:10" x14ac:dyDescent="0.2">
      <c r="I1657">
        <v>2000</v>
      </c>
      <c r="J1657" t="s">
        <v>8219</v>
      </c>
    </row>
    <row r="1658" spans="9:10" x14ac:dyDescent="0.2">
      <c r="I1658">
        <v>4500</v>
      </c>
      <c r="J1658" t="s">
        <v>8219</v>
      </c>
    </row>
    <row r="1659" spans="9:10" x14ac:dyDescent="0.2">
      <c r="I1659">
        <v>5000</v>
      </c>
      <c r="J1659" t="s">
        <v>8219</v>
      </c>
    </row>
    <row r="1660" spans="9:10" x14ac:dyDescent="0.2">
      <c r="I1660">
        <v>1100</v>
      </c>
      <c r="J1660" t="s">
        <v>8219</v>
      </c>
    </row>
    <row r="1661" spans="9:10" x14ac:dyDescent="0.2">
      <c r="I1661">
        <v>1500</v>
      </c>
      <c r="J1661" t="s">
        <v>8219</v>
      </c>
    </row>
    <row r="1662" spans="9:10" x14ac:dyDescent="0.2">
      <c r="I1662">
        <v>7500</v>
      </c>
      <c r="J1662" t="s">
        <v>8219</v>
      </c>
    </row>
    <row r="1663" spans="9:10" x14ac:dyDescent="0.2">
      <c r="I1663">
        <v>25000</v>
      </c>
      <c r="J1663" t="s">
        <v>8219</v>
      </c>
    </row>
    <row r="1664" spans="9:10" x14ac:dyDescent="0.2">
      <c r="I1664">
        <v>6000</v>
      </c>
      <c r="J1664" t="s">
        <v>8219</v>
      </c>
    </row>
    <row r="1665" spans="9:10" x14ac:dyDescent="0.2">
      <c r="I1665">
        <v>500</v>
      </c>
      <c r="J1665" t="s">
        <v>8219</v>
      </c>
    </row>
    <row r="1666" spans="9:10" x14ac:dyDescent="0.2">
      <c r="I1666">
        <v>80</v>
      </c>
      <c r="J1666" t="s">
        <v>8219</v>
      </c>
    </row>
    <row r="1667" spans="9:10" x14ac:dyDescent="0.2">
      <c r="I1667">
        <v>7900</v>
      </c>
      <c r="J1667" t="s">
        <v>8219</v>
      </c>
    </row>
    <row r="1668" spans="9:10" x14ac:dyDescent="0.2">
      <c r="I1668">
        <v>8000</v>
      </c>
      <c r="J1668" t="s">
        <v>8219</v>
      </c>
    </row>
    <row r="1669" spans="9:10" x14ac:dyDescent="0.2">
      <c r="I1669">
        <v>1000</v>
      </c>
      <c r="J1669" t="s">
        <v>8219</v>
      </c>
    </row>
    <row r="1670" spans="9:10" x14ac:dyDescent="0.2">
      <c r="I1670">
        <v>2500</v>
      </c>
      <c r="J1670" t="s">
        <v>8219</v>
      </c>
    </row>
    <row r="1671" spans="9:10" x14ac:dyDescent="0.2">
      <c r="I1671">
        <v>3500</v>
      </c>
      <c r="J1671" t="s">
        <v>8219</v>
      </c>
    </row>
    <row r="1672" spans="9:10" x14ac:dyDescent="0.2">
      <c r="I1672">
        <v>2500</v>
      </c>
      <c r="J1672" t="s">
        <v>8219</v>
      </c>
    </row>
    <row r="1673" spans="9:10" x14ac:dyDescent="0.2">
      <c r="I1673">
        <v>3400</v>
      </c>
      <c r="J1673" t="s">
        <v>8219</v>
      </c>
    </row>
    <row r="1674" spans="9:10" x14ac:dyDescent="0.2">
      <c r="I1674">
        <v>8000</v>
      </c>
      <c r="J1674" t="s">
        <v>8219</v>
      </c>
    </row>
    <row r="1675" spans="9:10" x14ac:dyDescent="0.2">
      <c r="I1675">
        <v>2000</v>
      </c>
      <c r="J1675" t="s">
        <v>8219</v>
      </c>
    </row>
    <row r="1676" spans="9:10" x14ac:dyDescent="0.2">
      <c r="I1676">
        <v>1000</v>
      </c>
      <c r="J1676" t="s">
        <v>8219</v>
      </c>
    </row>
    <row r="1677" spans="9:10" x14ac:dyDescent="0.2">
      <c r="I1677">
        <v>2000</v>
      </c>
      <c r="J1677" t="s">
        <v>8219</v>
      </c>
    </row>
    <row r="1678" spans="9:10" x14ac:dyDescent="0.2">
      <c r="I1678">
        <v>1700</v>
      </c>
      <c r="J1678" t="s">
        <v>8219</v>
      </c>
    </row>
    <row r="1679" spans="9:10" x14ac:dyDescent="0.2">
      <c r="I1679">
        <v>2100</v>
      </c>
      <c r="J1679" t="s">
        <v>8219</v>
      </c>
    </row>
    <row r="1680" spans="9:10" x14ac:dyDescent="0.2">
      <c r="I1680">
        <v>5000</v>
      </c>
      <c r="J1680" t="s">
        <v>8219</v>
      </c>
    </row>
    <row r="1681" spans="9:10" x14ac:dyDescent="0.2">
      <c r="I1681">
        <v>1000</v>
      </c>
      <c r="J1681" t="s">
        <v>8219</v>
      </c>
    </row>
    <row r="1682" spans="9:10" x14ac:dyDescent="0.2">
      <c r="I1682">
        <v>3000</v>
      </c>
      <c r="J1682" t="s">
        <v>8219</v>
      </c>
    </row>
    <row r="1683" spans="9:10" x14ac:dyDescent="0.2">
      <c r="I1683">
        <v>6000</v>
      </c>
      <c r="J1683" t="s">
        <v>8219</v>
      </c>
    </row>
    <row r="1684" spans="9:10" x14ac:dyDescent="0.2">
      <c r="I1684">
        <v>1500</v>
      </c>
      <c r="J1684" t="s">
        <v>8219</v>
      </c>
    </row>
    <row r="1685" spans="9:10" x14ac:dyDescent="0.2">
      <c r="I1685">
        <v>2000</v>
      </c>
      <c r="J1685" t="s">
        <v>8219</v>
      </c>
    </row>
    <row r="1686" spans="9:10" x14ac:dyDescent="0.2">
      <c r="I1686">
        <v>1000</v>
      </c>
      <c r="J1686" t="s">
        <v>8219</v>
      </c>
    </row>
    <row r="1687" spans="9:10" x14ac:dyDescent="0.2">
      <c r="I1687">
        <v>65000</v>
      </c>
      <c r="J1687" t="s">
        <v>8222</v>
      </c>
    </row>
    <row r="1688" spans="9:10" x14ac:dyDescent="0.2">
      <c r="I1688">
        <v>6000</v>
      </c>
      <c r="J1688" t="s">
        <v>8222</v>
      </c>
    </row>
    <row r="1689" spans="9:10" x14ac:dyDescent="0.2">
      <c r="I1689">
        <v>3500</v>
      </c>
      <c r="J1689" t="s">
        <v>8222</v>
      </c>
    </row>
    <row r="1690" spans="9:10" x14ac:dyDescent="0.2">
      <c r="I1690">
        <v>8000</v>
      </c>
      <c r="J1690" t="s">
        <v>8222</v>
      </c>
    </row>
    <row r="1691" spans="9:10" x14ac:dyDescent="0.2">
      <c r="I1691">
        <v>350</v>
      </c>
      <c r="J1691" t="s">
        <v>8222</v>
      </c>
    </row>
    <row r="1692" spans="9:10" x14ac:dyDescent="0.2">
      <c r="I1692">
        <v>5000</v>
      </c>
      <c r="J1692" t="s">
        <v>8222</v>
      </c>
    </row>
    <row r="1693" spans="9:10" x14ac:dyDescent="0.2">
      <c r="I1693">
        <v>10000</v>
      </c>
      <c r="J1693" t="s">
        <v>8222</v>
      </c>
    </row>
    <row r="1694" spans="9:10" x14ac:dyDescent="0.2">
      <c r="I1694">
        <v>4000</v>
      </c>
      <c r="J1694" t="s">
        <v>8222</v>
      </c>
    </row>
    <row r="1695" spans="9:10" x14ac:dyDescent="0.2">
      <c r="I1695">
        <v>2400</v>
      </c>
      <c r="J1695" t="s">
        <v>8222</v>
      </c>
    </row>
    <row r="1696" spans="9:10" x14ac:dyDescent="0.2">
      <c r="I1696">
        <v>2500</v>
      </c>
      <c r="J1696" t="s">
        <v>8222</v>
      </c>
    </row>
    <row r="1697" spans="9:10" x14ac:dyDescent="0.2">
      <c r="I1697">
        <v>30000</v>
      </c>
      <c r="J1697" t="s">
        <v>8222</v>
      </c>
    </row>
    <row r="1698" spans="9:10" x14ac:dyDescent="0.2">
      <c r="I1698">
        <v>5000</v>
      </c>
      <c r="J1698" t="s">
        <v>8222</v>
      </c>
    </row>
    <row r="1699" spans="9:10" x14ac:dyDescent="0.2">
      <c r="I1699">
        <v>3000</v>
      </c>
      <c r="J1699" t="s">
        <v>8222</v>
      </c>
    </row>
    <row r="1700" spans="9:10" x14ac:dyDescent="0.2">
      <c r="I1700">
        <v>10000</v>
      </c>
      <c r="J1700" t="s">
        <v>8222</v>
      </c>
    </row>
    <row r="1701" spans="9:10" x14ac:dyDescent="0.2">
      <c r="I1701">
        <v>12000</v>
      </c>
      <c r="J1701" t="s">
        <v>8222</v>
      </c>
    </row>
    <row r="1702" spans="9:10" x14ac:dyDescent="0.2">
      <c r="I1702">
        <v>300000</v>
      </c>
      <c r="J1702" t="s">
        <v>8222</v>
      </c>
    </row>
    <row r="1703" spans="9:10" x14ac:dyDescent="0.2">
      <c r="I1703">
        <v>12500</v>
      </c>
      <c r="J1703" t="s">
        <v>8222</v>
      </c>
    </row>
    <row r="1704" spans="9:10" x14ac:dyDescent="0.2">
      <c r="I1704">
        <v>125000</v>
      </c>
      <c r="J1704" t="s">
        <v>8222</v>
      </c>
    </row>
    <row r="1705" spans="9:10" x14ac:dyDescent="0.2">
      <c r="I1705">
        <v>5105</v>
      </c>
      <c r="J1705" t="s">
        <v>8222</v>
      </c>
    </row>
    <row r="1706" spans="9:10" x14ac:dyDescent="0.2">
      <c r="I1706">
        <v>20000</v>
      </c>
      <c r="J1706" t="s">
        <v>8222</v>
      </c>
    </row>
    <row r="1707" spans="9:10" x14ac:dyDescent="0.2">
      <c r="I1707">
        <v>5050</v>
      </c>
      <c r="J1707" t="s">
        <v>8221</v>
      </c>
    </row>
    <row r="1708" spans="9:10" x14ac:dyDescent="0.2">
      <c r="I1708">
        <v>16500</v>
      </c>
      <c r="J1708" t="s">
        <v>8221</v>
      </c>
    </row>
    <row r="1709" spans="9:10" x14ac:dyDescent="0.2">
      <c r="I1709">
        <v>5000</v>
      </c>
      <c r="J1709" t="s">
        <v>8221</v>
      </c>
    </row>
    <row r="1710" spans="9:10" x14ac:dyDescent="0.2">
      <c r="I1710">
        <v>2000</v>
      </c>
      <c r="J1710" t="s">
        <v>8221</v>
      </c>
    </row>
    <row r="1711" spans="9:10" x14ac:dyDescent="0.2">
      <c r="I1711">
        <v>2000</v>
      </c>
      <c r="J1711" t="s">
        <v>8221</v>
      </c>
    </row>
    <row r="1712" spans="9:10" x14ac:dyDescent="0.2">
      <c r="I1712">
        <v>5500</v>
      </c>
      <c r="J1712" t="s">
        <v>8221</v>
      </c>
    </row>
    <row r="1713" spans="9:10" x14ac:dyDescent="0.2">
      <c r="I1713">
        <v>5000</v>
      </c>
      <c r="J1713" t="s">
        <v>8221</v>
      </c>
    </row>
    <row r="1714" spans="9:10" x14ac:dyDescent="0.2">
      <c r="I1714">
        <v>7000</v>
      </c>
      <c r="J1714" t="s">
        <v>8221</v>
      </c>
    </row>
    <row r="1715" spans="9:10" x14ac:dyDescent="0.2">
      <c r="I1715">
        <v>1750</v>
      </c>
      <c r="J1715" t="s">
        <v>8221</v>
      </c>
    </row>
    <row r="1716" spans="9:10" x14ac:dyDescent="0.2">
      <c r="I1716">
        <v>5000</v>
      </c>
      <c r="J1716" t="s">
        <v>8221</v>
      </c>
    </row>
    <row r="1717" spans="9:10" x14ac:dyDescent="0.2">
      <c r="I1717">
        <v>10000</v>
      </c>
      <c r="J1717" t="s">
        <v>8221</v>
      </c>
    </row>
    <row r="1718" spans="9:10" x14ac:dyDescent="0.2">
      <c r="I1718">
        <v>5000</v>
      </c>
      <c r="J1718" t="s">
        <v>8221</v>
      </c>
    </row>
    <row r="1719" spans="9:10" x14ac:dyDescent="0.2">
      <c r="I1719">
        <v>3000</v>
      </c>
      <c r="J1719" t="s">
        <v>8221</v>
      </c>
    </row>
    <row r="1720" spans="9:10" x14ac:dyDescent="0.2">
      <c r="I1720">
        <v>25000</v>
      </c>
      <c r="J1720" t="s">
        <v>8221</v>
      </c>
    </row>
    <row r="1721" spans="9:10" x14ac:dyDescent="0.2">
      <c r="I1721">
        <v>5000</v>
      </c>
      <c r="J1721" t="s">
        <v>8221</v>
      </c>
    </row>
    <row r="1722" spans="9:10" x14ac:dyDescent="0.2">
      <c r="I1722">
        <v>2000</v>
      </c>
      <c r="J1722" t="s">
        <v>8221</v>
      </c>
    </row>
    <row r="1723" spans="9:10" x14ac:dyDescent="0.2">
      <c r="I1723">
        <v>3265</v>
      </c>
      <c r="J1723" t="s">
        <v>8221</v>
      </c>
    </row>
    <row r="1724" spans="9:10" x14ac:dyDescent="0.2">
      <c r="I1724">
        <v>35000</v>
      </c>
      <c r="J1724" t="s">
        <v>8221</v>
      </c>
    </row>
    <row r="1725" spans="9:10" x14ac:dyDescent="0.2">
      <c r="I1725">
        <v>4000</v>
      </c>
      <c r="J1725" t="s">
        <v>8221</v>
      </c>
    </row>
    <row r="1726" spans="9:10" x14ac:dyDescent="0.2">
      <c r="I1726">
        <v>4000</v>
      </c>
      <c r="J1726" t="s">
        <v>8221</v>
      </c>
    </row>
    <row r="1727" spans="9:10" x14ac:dyDescent="0.2">
      <c r="I1727">
        <v>5000</v>
      </c>
      <c r="J1727" t="s">
        <v>8221</v>
      </c>
    </row>
    <row r="1728" spans="9:10" x14ac:dyDescent="0.2">
      <c r="I1728">
        <v>2880</v>
      </c>
      <c r="J1728" t="s">
        <v>8221</v>
      </c>
    </row>
    <row r="1729" spans="9:10" x14ac:dyDescent="0.2">
      <c r="I1729">
        <v>10000</v>
      </c>
      <c r="J1729" t="s">
        <v>8221</v>
      </c>
    </row>
    <row r="1730" spans="9:10" x14ac:dyDescent="0.2">
      <c r="I1730">
        <v>6000</v>
      </c>
      <c r="J1730" t="s">
        <v>8221</v>
      </c>
    </row>
    <row r="1731" spans="9:10" x14ac:dyDescent="0.2">
      <c r="I1731">
        <v>5500</v>
      </c>
      <c r="J1731" t="s">
        <v>8221</v>
      </c>
    </row>
    <row r="1732" spans="9:10" x14ac:dyDescent="0.2">
      <c r="I1732">
        <v>6500</v>
      </c>
      <c r="J1732" t="s">
        <v>8221</v>
      </c>
    </row>
    <row r="1733" spans="9:10" x14ac:dyDescent="0.2">
      <c r="I1733">
        <v>3000</v>
      </c>
      <c r="J1733" t="s">
        <v>8221</v>
      </c>
    </row>
    <row r="1734" spans="9:10" x14ac:dyDescent="0.2">
      <c r="I1734">
        <v>1250</v>
      </c>
      <c r="J1734" t="s">
        <v>8221</v>
      </c>
    </row>
    <row r="1735" spans="9:10" x14ac:dyDescent="0.2">
      <c r="I1735">
        <v>10000</v>
      </c>
      <c r="J1735" t="s">
        <v>8221</v>
      </c>
    </row>
    <row r="1736" spans="9:10" x14ac:dyDescent="0.2">
      <c r="I1736">
        <v>3000</v>
      </c>
      <c r="J1736" t="s">
        <v>8221</v>
      </c>
    </row>
    <row r="1737" spans="9:10" x14ac:dyDescent="0.2">
      <c r="I1737">
        <v>1000</v>
      </c>
      <c r="J1737" t="s">
        <v>8221</v>
      </c>
    </row>
    <row r="1738" spans="9:10" x14ac:dyDescent="0.2">
      <c r="I1738">
        <v>4000</v>
      </c>
      <c r="J1738" t="s">
        <v>8221</v>
      </c>
    </row>
    <row r="1739" spans="9:10" x14ac:dyDescent="0.2">
      <c r="I1739">
        <v>10000</v>
      </c>
      <c r="J1739" t="s">
        <v>8221</v>
      </c>
    </row>
    <row r="1740" spans="9:10" x14ac:dyDescent="0.2">
      <c r="I1740">
        <v>4500</v>
      </c>
      <c r="J1740" t="s">
        <v>8221</v>
      </c>
    </row>
    <row r="1741" spans="9:10" x14ac:dyDescent="0.2">
      <c r="I1741">
        <v>1000</v>
      </c>
      <c r="J1741" t="s">
        <v>8221</v>
      </c>
    </row>
    <row r="1742" spans="9:10" x14ac:dyDescent="0.2">
      <c r="I1742">
        <v>3000</v>
      </c>
      <c r="J1742" t="s">
        <v>8221</v>
      </c>
    </row>
    <row r="1743" spans="9:10" x14ac:dyDescent="0.2">
      <c r="I1743">
        <v>4000</v>
      </c>
      <c r="J1743" t="s">
        <v>8221</v>
      </c>
    </row>
    <row r="1744" spans="9:10" x14ac:dyDescent="0.2">
      <c r="I1744">
        <v>5000</v>
      </c>
      <c r="J1744" t="s">
        <v>8221</v>
      </c>
    </row>
    <row r="1745" spans="9:10" x14ac:dyDescent="0.2">
      <c r="I1745">
        <v>1000</v>
      </c>
      <c r="J1745" t="s">
        <v>8221</v>
      </c>
    </row>
    <row r="1746" spans="9:10" x14ac:dyDescent="0.2">
      <c r="I1746">
        <v>3000</v>
      </c>
      <c r="J1746" t="s">
        <v>8221</v>
      </c>
    </row>
    <row r="1747" spans="9:10" x14ac:dyDescent="0.2">
      <c r="I1747">
        <v>1200</v>
      </c>
      <c r="J1747" t="s">
        <v>8219</v>
      </c>
    </row>
    <row r="1748" spans="9:10" x14ac:dyDescent="0.2">
      <c r="I1748">
        <v>2000</v>
      </c>
      <c r="J1748" t="s">
        <v>8219</v>
      </c>
    </row>
    <row r="1749" spans="9:10" x14ac:dyDescent="0.2">
      <c r="I1749">
        <v>6000</v>
      </c>
      <c r="J1749" t="s">
        <v>8219</v>
      </c>
    </row>
    <row r="1750" spans="9:10" x14ac:dyDescent="0.2">
      <c r="I1750">
        <v>5500</v>
      </c>
      <c r="J1750" t="s">
        <v>8219</v>
      </c>
    </row>
    <row r="1751" spans="9:10" x14ac:dyDescent="0.2">
      <c r="I1751">
        <v>7000</v>
      </c>
      <c r="J1751" t="s">
        <v>8219</v>
      </c>
    </row>
    <row r="1752" spans="9:10" x14ac:dyDescent="0.2">
      <c r="I1752">
        <v>15000</v>
      </c>
      <c r="J1752" t="s">
        <v>8219</v>
      </c>
    </row>
    <row r="1753" spans="9:10" x14ac:dyDescent="0.2">
      <c r="I1753">
        <v>9000</v>
      </c>
      <c r="J1753" t="s">
        <v>8219</v>
      </c>
    </row>
    <row r="1754" spans="9:10" x14ac:dyDescent="0.2">
      <c r="I1754">
        <v>50000</v>
      </c>
      <c r="J1754" t="s">
        <v>8219</v>
      </c>
    </row>
    <row r="1755" spans="9:10" x14ac:dyDescent="0.2">
      <c r="I1755">
        <v>10050</v>
      </c>
      <c r="J1755" t="s">
        <v>8219</v>
      </c>
    </row>
    <row r="1756" spans="9:10" x14ac:dyDescent="0.2">
      <c r="I1756">
        <v>5000</v>
      </c>
      <c r="J1756" t="s">
        <v>8219</v>
      </c>
    </row>
    <row r="1757" spans="9:10" x14ac:dyDescent="0.2">
      <c r="I1757">
        <v>10000</v>
      </c>
      <c r="J1757" t="s">
        <v>8219</v>
      </c>
    </row>
    <row r="1758" spans="9:10" x14ac:dyDescent="0.2">
      <c r="I1758">
        <v>1200</v>
      </c>
      <c r="J1758" t="s">
        <v>8219</v>
      </c>
    </row>
    <row r="1759" spans="9:10" x14ac:dyDescent="0.2">
      <c r="I1759">
        <v>15000</v>
      </c>
      <c r="J1759" t="s">
        <v>8219</v>
      </c>
    </row>
    <row r="1760" spans="9:10" x14ac:dyDescent="0.2">
      <c r="I1760">
        <v>8500</v>
      </c>
      <c r="J1760" t="s">
        <v>8219</v>
      </c>
    </row>
    <row r="1761" spans="9:10" x14ac:dyDescent="0.2">
      <c r="I1761">
        <v>25</v>
      </c>
      <c r="J1761" t="s">
        <v>8219</v>
      </c>
    </row>
    <row r="1762" spans="9:10" x14ac:dyDescent="0.2">
      <c r="I1762">
        <v>5500</v>
      </c>
      <c r="J1762" t="s">
        <v>8219</v>
      </c>
    </row>
    <row r="1763" spans="9:10" x14ac:dyDescent="0.2">
      <c r="I1763">
        <v>5000</v>
      </c>
      <c r="J1763" t="s">
        <v>8219</v>
      </c>
    </row>
    <row r="1764" spans="9:10" x14ac:dyDescent="0.2">
      <c r="I1764">
        <v>1000</v>
      </c>
      <c r="J1764" t="s">
        <v>8219</v>
      </c>
    </row>
    <row r="1765" spans="9:10" x14ac:dyDescent="0.2">
      <c r="I1765">
        <v>5000</v>
      </c>
      <c r="J1765" t="s">
        <v>8219</v>
      </c>
    </row>
    <row r="1766" spans="9:10" x14ac:dyDescent="0.2">
      <c r="I1766">
        <v>5000</v>
      </c>
      <c r="J1766" t="s">
        <v>8219</v>
      </c>
    </row>
    <row r="1767" spans="9:10" x14ac:dyDescent="0.2">
      <c r="I1767">
        <v>100</v>
      </c>
      <c r="J1767" t="s">
        <v>8219</v>
      </c>
    </row>
    <row r="1768" spans="9:10" x14ac:dyDescent="0.2">
      <c r="I1768">
        <v>100</v>
      </c>
      <c r="J1768" t="s">
        <v>8219</v>
      </c>
    </row>
    <row r="1769" spans="9:10" x14ac:dyDescent="0.2">
      <c r="I1769">
        <v>12000</v>
      </c>
      <c r="J1769" t="s">
        <v>8219</v>
      </c>
    </row>
    <row r="1770" spans="9:10" x14ac:dyDescent="0.2">
      <c r="I1770">
        <v>11000</v>
      </c>
      <c r="J1770" t="s">
        <v>8221</v>
      </c>
    </row>
    <row r="1771" spans="9:10" x14ac:dyDescent="0.2">
      <c r="I1771">
        <v>12500</v>
      </c>
      <c r="J1771" t="s">
        <v>8221</v>
      </c>
    </row>
    <row r="1772" spans="9:10" x14ac:dyDescent="0.2">
      <c r="I1772">
        <v>1500</v>
      </c>
      <c r="J1772" t="s">
        <v>8221</v>
      </c>
    </row>
    <row r="1773" spans="9:10" x14ac:dyDescent="0.2">
      <c r="I1773">
        <v>5000</v>
      </c>
      <c r="J1773" t="s">
        <v>8221</v>
      </c>
    </row>
    <row r="1774" spans="9:10" x14ac:dyDescent="0.2">
      <c r="I1774">
        <v>5000</v>
      </c>
      <c r="J1774" t="s">
        <v>8221</v>
      </c>
    </row>
    <row r="1775" spans="9:10" x14ac:dyDescent="0.2">
      <c r="I1775">
        <v>40000</v>
      </c>
      <c r="J1775" t="s">
        <v>8221</v>
      </c>
    </row>
    <row r="1776" spans="9:10" x14ac:dyDescent="0.2">
      <c r="I1776">
        <v>24500</v>
      </c>
      <c r="J1776" t="s">
        <v>8221</v>
      </c>
    </row>
    <row r="1777" spans="9:10" x14ac:dyDescent="0.2">
      <c r="I1777">
        <v>4200</v>
      </c>
      <c r="J1777" t="s">
        <v>8221</v>
      </c>
    </row>
    <row r="1778" spans="9:10" x14ac:dyDescent="0.2">
      <c r="I1778">
        <v>5500</v>
      </c>
      <c r="J1778" t="s">
        <v>8221</v>
      </c>
    </row>
    <row r="1779" spans="9:10" x14ac:dyDescent="0.2">
      <c r="I1779">
        <v>30000</v>
      </c>
      <c r="J1779" t="s">
        <v>8221</v>
      </c>
    </row>
    <row r="1780" spans="9:10" x14ac:dyDescent="0.2">
      <c r="I1780">
        <v>2500</v>
      </c>
      <c r="J1780" t="s">
        <v>8221</v>
      </c>
    </row>
    <row r="1781" spans="9:10" x14ac:dyDescent="0.2">
      <c r="I1781">
        <v>32500</v>
      </c>
      <c r="J1781" t="s">
        <v>8221</v>
      </c>
    </row>
    <row r="1782" spans="9:10" x14ac:dyDescent="0.2">
      <c r="I1782">
        <v>5000</v>
      </c>
      <c r="J1782" t="s">
        <v>8221</v>
      </c>
    </row>
    <row r="1783" spans="9:10" x14ac:dyDescent="0.2">
      <c r="I1783">
        <v>4800</v>
      </c>
      <c r="J1783" t="s">
        <v>8221</v>
      </c>
    </row>
    <row r="1784" spans="9:10" x14ac:dyDescent="0.2">
      <c r="I1784">
        <v>50000</v>
      </c>
      <c r="J1784" t="s">
        <v>8221</v>
      </c>
    </row>
    <row r="1785" spans="9:10" x14ac:dyDescent="0.2">
      <c r="I1785">
        <v>11000</v>
      </c>
      <c r="J1785" t="s">
        <v>8221</v>
      </c>
    </row>
    <row r="1786" spans="9:10" x14ac:dyDescent="0.2">
      <c r="I1786">
        <v>30000</v>
      </c>
      <c r="J1786" t="s">
        <v>8221</v>
      </c>
    </row>
    <row r="1787" spans="9:10" x14ac:dyDescent="0.2">
      <c r="I1787">
        <v>5500</v>
      </c>
      <c r="J1787" t="s">
        <v>8221</v>
      </c>
    </row>
    <row r="1788" spans="9:10" x14ac:dyDescent="0.2">
      <c r="I1788">
        <v>35000</v>
      </c>
      <c r="J1788" t="s">
        <v>8221</v>
      </c>
    </row>
    <row r="1789" spans="9:10" x14ac:dyDescent="0.2">
      <c r="I1789">
        <v>40000</v>
      </c>
      <c r="J1789" t="s">
        <v>8221</v>
      </c>
    </row>
    <row r="1790" spans="9:10" x14ac:dyDescent="0.2">
      <c r="I1790">
        <v>5000</v>
      </c>
      <c r="J1790" t="s">
        <v>8221</v>
      </c>
    </row>
    <row r="1791" spans="9:10" x14ac:dyDescent="0.2">
      <c r="I1791">
        <v>24000</v>
      </c>
      <c r="J1791" t="s">
        <v>8221</v>
      </c>
    </row>
    <row r="1792" spans="9:10" x14ac:dyDescent="0.2">
      <c r="I1792">
        <v>1900</v>
      </c>
      <c r="J1792" t="s">
        <v>8221</v>
      </c>
    </row>
    <row r="1793" spans="9:10" x14ac:dyDescent="0.2">
      <c r="I1793">
        <v>10000</v>
      </c>
      <c r="J1793" t="s">
        <v>8221</v>
      </c>
    </row>
    <row r="1794" spans="9:10" x14ac:dyDescent="0.2">
      <c r="I1794">
        <v>5500</v>
      </c>
      <c r="J1794" t="s">
        <v>8221</v>
      </c>
    </row>
    <row r="1795" spans="9:10" x14ac:dyDescent="0.2">
      <c r="I1795">
        <v>8000</v>
      </c>
      <c r="J1795" t="s">
        <v>8221</v>
      </c>
    </row>
    <row r="1796" spans="9:10" x14ac:dyDescent="0.2">
      <c r="I1796">
        <v>33000</v>
      </c>
      <c r="J1796" t="s">
        <v>8221</v>
      </c>
    </row>
    <row r="1797" spans="9:10" x14ac:dyDescent="0.2">
      <c r="I1797">
        <v>3000</v>
      </c>
      <c r="J1797" t="s">
        <v>8221</v>
      </c>
    </row>
    <row r="1798" spans="9:10" x14ac:dyDescent="0.2">
      <c r="I1798">
        <v>25000</v>
      </c>
      <c r="J1798" t="s">
        <v>8221</v>
      </c>
    </row>
    <row r="1799" spans="9:10" x14ac:dyDescent="0.2">
      <c r="I1799">
        <v>3000</v>
      </c>
      <c r="J1799" t="s">
        <v>8221</v>
      </c>
    </row>
    <row r="1800" spans="9:10" x14ac:dyDescent="0.2">
      <c r="I1800">
        <v>9000</v>
      </c>
      <c r="J1800" t="s">
        <v>8221</v>
      </c>
    </row>
    <row r="1801" spans="9:10" x14ac:dyDescent="0.2">
      <c r="I1801">
        <v>28000</v>
      </c>
      <c r="J1801" t="s">
        <v>8221</v>
      </c>
    </row>
    <row r="1802" spans="9:10" x14ac:dyDescent="0.2">
      <c r="I1802">
        <v>19000</v>
      </c>
      <c r="J1802" t="s">
        <v>8221</v>
      </c>
    </row>
    <row r="1803" spans="9:10" x14ac:dyDescent="0.2">
      <c r="I1803">
        <v>10000</v>
      </c>
      <c r="J1803" t="s">
        <v>8221</v>
      </c>
    </row>
    <row r="1804" spans="9:10" x14ac:dyDescent="0.2">
      <c r="I1804">
        <v>16000</v>
      </c>
      <c r="J1804" t="s">
        <v>8221</v>
      </c>
    </row>
    <row r="1805" spans="9:10" x14ac:dyDescent="0.2">
      <c r="I1805">
        <v>4000</v>
      </c>
      <c r="J1805" t="s">
        <v>8221</v>
      </c>
    </row>
    <row r="1806" spans="9:10" x14ac:dyDescent="0.2">
      <c r="I1806">
        <v>46260</v>
      </c>
      <c r="J1806" t="s">
        <v>8221</v>
      </c>
    </row>
    <row r="1807" spans="9:10" x14ac:dyDescent="0.2">
      <c r="I1807">
        <v>17000</v>
      </c>
      <c r="J1807" t="s">
        <v>8221</v>
      </c>
    </row>
    <row r="1808" spans="9:10" x14ac:dyDescent="0.2">
      <c r="I1808">
        <v>3500</v>
      </c>
      <c r="J1808" t="s">
        <v>8221</v>
      </c>
    </row>
    <row r="1809" spans="9:10" x14ac:dyDescent="0.2">
      <c r="I1809">
        <v>17500</v>
      </c>
      <c r="J1809" t="s">
        <v>8221</v>
      </c>
    </row>
    <row r="1810" spans="9:10" x14ac:dyDescent="0.2">
      <c r="I1810">
        <v>15500</v>
      </c>
      <c r="J1810" t="s">
        <v>8221</v>
      </c>
    </row>
    <row r="1811" spans="9:10" x14ac:dyDescent="0.2">
      <c r="I1811">
        <v>22500</v>
      </c>
      <c r="J1811" t="s">
        <v>8221</v>
      </c>
    </row>
    <row r="1812" spans="9:10" x14ac:dyDescent="0.2">
      <c r="I1812">
        <v>20000</v>
      </c>
      <c r="J1812" t="s">
        <v>8221</v>
      </c>
    </row>
    <row r="1813" spans="9:10" x14ac:dyDescent="0.2">
      <c r="I1813">
        <v>5000</v>
      </c>
      <c r="J1813" t="s">
        <v>8221</v>
      </c>
    </row>
    <row r="1814" spans="9:10" x14ac:dyDescent="0.2">
      <c r="I1814">
        <v>28000</v>
      </c>
      <c r="J1814" t="s">
        <v>8221</v>
      </c>
    </row>
    <row r="1815" spans="9:10" x14ac:dyDescent="0.2">
      <c r="I1815">
        <v>3500</v>
      </c>
      <c r="J1815" t="s">
        <v>8221</v>
      </c>
    </row>
    <row r="1816" spans="9:10" x14ac:dyDescent="0.2">
      <c r="I1816">
        <v>450</v>
      </c>
      <c r="J1816" t="s">
        <v>8221</v>
      </c>
    </row>
    <row r="1817" spans="9:10" x14ac:dyDescent="0.2">
      <c r="I1817">
        <v>54000</v>
      </c>
      <c r="J1817" t="s">
        <v>8221</v>
      </c>
    </row>
    <row r="1818" spans="9:10" x14ac:dyDescent="0.2">
      <c r="I1818">
        <v>6500</v>
      </c>
      <c r="J1818" t="s">
        <v>8221</v>
      </c>
    </row>
    <row r="1819" spans="9:10" x14ac:dyDescent="0.2">
      <c r="I1819">
        <v>8750</v>
      </c>
      <c r="J1819" t="s">
        <v>8221</v>
      </c>
    </row>
    <row r="1820" spans="9:10" x14ac:dyDescent="0.2">
      <c r="I1820">
        <v>12000</v>
      </c>
      <c r="J1820" t="s">
        <v>8221</v>
      </c>
    </row>
    <row r="1821" spans="9:10" x14ac:dyDescent="0.2">
      <c r="I1821">
        <v>3000</v>
      </c>
      <c r="J1821" t="s">
        <v>8221</v>
      </c>
    </row>
    <row r="1822" spans="9:10" x14ac:dyDescent="0.2">
      <c r="I1822">
        <v>25000</v>
      </c>
      <c r="J1822" t="s">
        <v>8221</v>
      </c>
    </row>
    <row r="1823" spans="9:10" x14ac:dyDescent="0.2">
      <c r="I1823">
        <v>18000</v>
      </c>
      <c r="J1823" t="s">
        <v>8221</v>
      </c>
    </row>
    <row r="1824" spans="9:10" x14ac:dyDescent="0.2">
      <c r="I1824">
        <v>15000</v>
      </c>
      <c r="J1824" t="s">
        <v>8221</v>
      </c>
    </row>
    <row r="1825" spans="9:10" x14ac:dyDescent="0.2">
      <c r="I1825">
        <v>1200</v>
      </c>
      <c r="J1825" t="s">
        <v>8221</v>
      </c>
    </row>
    <row r="1826" spans="9:10" x14ac:dyDescent="0.2">
      <c r="I1826">
        <v>26000</v>
      </c>
      <c r="J1826" t="s">
        <v>8221</v>
      </c>
    </row>
    <row r="1827" spans="9:10" x14ac:dyDescent="0.2">
      <c r="I1827">
        <v>2500</v>
      </c>
      <c r="J1827" t="s">
        <v>8219</v>
      </c>
    </row>
    <row r="1828" spans="9:10" x14ac:dyDescent="0.2">
      <c r="I1828">
        <v>300</v>
      </c>
      <c r="J1828" t="s">
        <v>8219</v>
      </c>
    </row>
    <row r="1829" spans="9:10" x14ac:dyDescent="0.2">
      <c r="I1829">
        <v>700</v>
      </c>
      <c r="J1829" t="s">
        <v>8219</v>
      </c>
    </row>
    <row r="1830" spans="9:10" x14ac:dyDescent="0.2">
      <c r="I1830">
        <v>3000</v>
      </c>
      <c r="J1830" t="s">
        <v>8219</v>
      </c>
    </row>
    <row r="1831" spans="9:10" x14ac:dyDescent="0.2">
      <c r="I1831">
        <v>2000</v>
      </c>
      <c r="J1831" t="s">
        <v>8219</v>
      </c>
    </row>
    <row r="1832" spans="9:10" x14ac:dyDescent="0.2">
      <c r="I1832">
        <v>2000</v>
      </c>
      <c r="J1832" t="s">
        <v>8219</v>
      </c>
    </row>
    <row r="1833" spans="9:10" x14ac:dyDescent="0.2">
      <c r="I1833">
        <v>8000</v>
      </c>
      <c r="J1833" t="s">
        <v>8219</v>
      </c>
    </row>
    <row r="1834" spans="9:10" x14ac:dyDescent="0.2">
      <c r="I1834">
        <v>20000</v>
      </c>
      <c r="J1834" t="s">
        <v>8219</v>
      </c>
    </row>
    <row r="1835" spans="9:10" x14ac:dyDescent="0.2">
      <c r="I1835">
        <v>1500</v>
      </c>
      <c r="J1835" t="s">
        <v>8219</v>
      </c>
    </row>
    <row r="1836" spans="9:10" x14ac:dyDescent="0.2">
      <c r="I1836">
        <v>15000</v>
      </c>
      <c r="J1836" t="s">
        <v>8219</v>
      </c>
    </row>
    <row r="1837" spans="9:10" x14ac:dyDescent="0.2">
      <c r="I1837">
        <v>1000</v>
      </c>
      <c r="J1837" t="s">
        <v>8219</v>
      </c>
    </row>
    <row r="1838" spans="9:10" x14ac:dyDescent="0.2">
      <c r="I1838">
        <v>350</v>
      </c>
      <c r="J1838" t="s">
        <v>8219</v>
      </c>
    </row>
    <row r="1839" spans="9:10" x14ac:dyDescent="0.2">
      <c r="I1839">
        <v>400</v>
      </c>
      <c r="J1839" t="s">
        <v>8219</v>
      </c>
    </row>
    <row r="1840" spans="9:10" x14ac:dyDescent="0.2">
      <c r="I1840">
        <v>10000</v>
      </c>
      <c r="J1840" t="s">
        <v>8219</v>
      </c>
    </row>
    <row r="1841" spans="9:10" x14ac:dyDescent="0.2">
      <c r="I1841">
        <v>500</v>
      </c>
      <c r="J1841" t="s">
        <v>8219</v>
      </c>
    </row>
    <row r="1842" spans="9:10" x14ac:dyDescent="0.2">
      <c r="I1842">
        <v>5000</v>
      </c>
      <c r="J1842" t="s">
        <v>8219</v>
      </c>
    </row>
    <row r="1843" spans="9:10" x14ac:dyDescent="0.2">
      <c r="I1843">
        <v>600</v>
      </c>
      <c r="J1843" t="s">
        <v>8219</v>
      </c>
    </row>
    <row r="1844" spans="9:10" x14ac:dyDescent="0.2">
      <c r="I1844">
        <v>1000</v>
      </c>
      <c r="J1844" t="s">
        <v>8219</v>
      </c>
    </row>
    <row r="1845" spans="9:10" x14ac:dyDescent="0.2">
      <c r="I1845">
        <v>1000</v>
      </c>
      <c r="J1845" t="s">
        <v>8219</v>
      </c>
    </row>
    <row r="1846" spans="9:10" x14ac:dyDescent="0.2">
      <c r="I1846">
        <v>900</v>
      </c>
      <c r="J1846" t="s">
        <v>8219</v>
      </c>
    </row>
    <row r="1847" spans="9:10" x14ac:dyDescent="0.2">
      <c r="I1847">
        <v>2000</v>
      </c>
      <c r="J1847" t="s">
        <v>8219</v>
      </c>
    </row>
    <row r="1848" spans="9:10" x14ac:dyDescent="0.2">
      <c r="I1848">
        <v>2000</v>
      </c>
      <c r="J1848" t="s">
        <v>8219</v>
      </c>
    </row>
    <row r="1849" spans="9:10" x14ac:dyDescent="0.2">
      <c r="I1849">
        <v>10000</v>
      </c>
      <c r="J1849" t="s">
        <v>8219</v>
      </c>
    </row>
    <row r="1850" spans="9:10" x14ac:dyDescent="0.2">
      <c r="I1850">
        <v>1500</v>
      </c>
      <c r="J1850" t="s">
        <v>8219</v>
      </c>
    </row>
    <row r="1851" spans="9:10" x14ac:dyDescent="0.2">
      <c r="I1851">
        <v>1000</v>
      </c>
      <c r="J1851" t="s">
        <v>8219</v>
      </c>
    </row>
    <row r="1852" spans="9:10" x14ac:dyDescent="0.2">
      <c r="I1852">
        <v>15000</v>
      </c>
      <c r="J1852" t="s">
        <v>8219</v>
      </c>
    </row>
    <row r="1853" spans="9:10" x14ac:dyDescent="0.2">
      <c r="I1853">
        <v>2500</v>
      </c>
      <c r="J1853" t="s">
        <v>8219</v>
      </c>
    </row>
    <row r="1854" spans="9:10" x14ac:dyDescent="0.2">
      <c r="I1854">
        <v>3000</v>
      </c>
      <c r="J1854" t="s">
        <v>8219</v>
      </c>
    </row>
    <row r="1855" spans="9:10" x14ac:dyDescent="0.2">
      <c r="I1855">
        <v>300</v>
      </c>
      <c r="J1855" t="s">
        <v>8219</v>
      </c>
    </row>
    <row r="1856" spans="9:10" x14ac:dyDescent="0.2">
      <c r="I1856">
        <v>9000</v>
      </c>
      <c r="J1856" t="s">
        <v>8219</v>
      </c>
    </row>
    <row r="1857" spans="9:10" x14ac:dyDescent="0.2">
      <c r="I1857">
        <v>1300</v>
      </c>
      <c r="J1857" t="s">
        <v>8219</v>
      </c>
    </row>
    <row r="1858" spans="9:10" x14ac:dyDescent="0.2">
      <c r="I1858">
        <v>15000</v>
      </c>
      <c r="J1858" t="s">
        <v>8219</v>
      </c>
    </row>
    <row r="1859" spans="9:10" x14ac:dyDescent="0.2">
      <c r="I1859">
        <v>800</v>
      </c>
      <c r="J1859" t="s">
        <v>8219</v>
      </c>
    </row>
    <row r="1860" spans="9:10" x14ac:dyDescent="0.2">
      <c r="I1860">
        <v>15000</v>
      </c>
      <c r="J1860" t="s">
        <v>8219</v>
      </c>
    </row>
    <row r="1861" spans="9:10" x14ac:dyDescent="0.2">
      <c r="I1861">
        <v>8750</v>
      </c>
      <c r="J1861" t="s">
        <v>8219</v>
      </c>
    </row>
    <row r="1862" spans="9:10" x14ac:dyDescent="0.2">
      <c r="I1862">
        <v>2000</v>
      </c>
      <c r="J1862" t="s">
        <v>8219</v>
      </c>
    </row>
    <row r="1863" spans="9:10" x14ac:dyDescent="0.2">
      <c r="I1863">
        <v>3000</v>
      </c>
      <c r="J1863" t="s">
        <v>8219</v>
      </c>
    </row>
    <row r="1864" spans="9:10" x14ac:dyDescent="0.2">
      <c r="I1864">
        <v>5555.55</v>
      </c>
      <c r="J1864" t="s">
        <v>8219</v>
      </c>
    </row>
    <row r="1865" spans="9:10" x14ac:dyDescent="0.2">
      <c r="I1865">
        <v>3000</v>
      </c>
      <c r="J1865" t="s">
        <v>8219</v>
      </c>
    </row>
    <row r="1866" spans="9:10" x14ac:dyDescent="0.2">
      <c r="I1866">
        <v>750</v>
      </c>
      <c r="J1866" t="s">
        <v>8219</v>
      </c>
    </row>
    <row r="1867" spans="9:10" x14ac:dyDescent="0.2">
      <c r="I1867">
        <v>250000</v>
      </c>
      <c r="J1867" t="s">
        <v>8221</v>
      </c>
    </row>
    <row r="1868" spans="9:10" x14ac:dyDescent="0.2">
      <c r="I1868">
        <v>18000</v>
      </c>
      <c r="J1868" t="s">
        <v>8221</v>
      </c>
    </row>
    <row r="1869" spans="9:10" x14ac:dyDescent="0.2">
      <c r="I1869">
        <v>2500</v>
      </c>
      <c r="J1869" t="s">
        <v>8221</v>
      </c>
    </row>
    <row r="1870" spans="9:10" x14ac:dyDescent="0.2">
      <c r="I1870">
        <v>6500</v>
      </c>
      <c r="J1870" t="s">
        <v>8221</v>
      </c>
    </row>
    <row r="1871" spans="9:10" x14ac:dyDescent="0.2">
      <c r="I1871">
        <v>110000</v>
      </c>
      <c r="J1871" t="s">
        <v>8221</v>
      </c>
    </row>
    <row r="1872" spans="9:10" x14ac:dyDescent="0.2">
      <c r="I1872">
        <v>25000</v>
      </c>
      <c r="J1872" t="s">
        <v>8221</v>
      </c>
    </row>
    <row r="1873" spans="9:10" x14ac:dyDescent="0.2">
      <c r="I1873">
        <v>20000</v>
      </c>
      <c r="J1873" t="s">
        <v>8221</v>
      </c>
    </row>
    <row r="1874" spans="9:10" x14ac:dyDescent="0.2">
      <c r="I1874">
        <v>25000</v>
      </c>
      <c r="J1874" t="s">
        <v>8221</v>
      </c>
    </row>
    <row r="1875" spans="9:10" x14ac:dyDescent="0.2">
      <c r="I1875">
        <v>10000</v>
      </c>
      <c r="J1875" t="s">
        <v>8221</v>
      </c>
    </row>
    <row r="1876" spans="9:10" x14ac:dyDescent="0.2">
      <c r="I1876">
        <v>3500</v>
      </c>
      <c r="J1876" t="s">
        <v>8221</v>
      </c>
    </row>
    <row r="1877" spans="9:10" x14ac:dyDescent="0.2">
      <c r="I1877">
        <v>6500</v>
      </c>
      <c r="J1877" t="s">
        <v>8221</v>
      </c>
    </row>
    <row r="1878" spans="9:10" x14ac:dyDescent="0.2">
      <c r="I1878">
        <v>20000</v>
      </c>
      <c r="J1878" t="s">
        <v>8221</v>
      </c>
    </row>
    <row r="1879" spans="9:10" x14ac:dyDescent="0.2">
      <c r="I1879">
        <v>8000</v>
      </c>
      <c r="J1879" t="s">
        <v>8221</v>
      </c>
    </row>
    <row r="1880" spans="9:10" x14ac:dyDescent="0.2">
      <c r="I1880">
        <v>160000</v>
      </c>
      <c r="J1880" t="s">
        <v>8221</v>
      </c>
    </row>
    <row r="1881" spans="9:10" x14ac:dyDescent="0.2">
      <c r="I1881">
        <v>10000</v>
      </c>
      <c r="J1881" t="s">
        <v>8221</v>
      </c>
    </row>
    <row r="1882" spans="9:10" x14ac:dyDescent="0.2">
      <c r="I1882">
        <v>280</v>
      </c>
      <c r="J1882" t="s">
        <v>8221</v>
      </c>
    </row>
    <row r="1883" spans="9:10" x14ac:dyDescent="0.2">
      <c r="I1883">
        <v>60</v>
      </c>
      <c r="J1883" t="s">
        <v>8221</v>
      </c>
    </row>
    <row r="1884" spans="9:10" x14ac:dyDescent="0.2">
      <c r="I1884">
        <v>8000</v>
      </c>
      <c r="J1884" t="s">
        <v>8221</v>
      </c>
    </row>
    <row r="1885" spans="9:10" x14ac:dyDescent="0.2">
      <c r="I1885">
        <v>5000</v>
      </c>
      <c r="J1885" t="s">
        <v>8221</v>
      </c>
    </row>
    <row r="1886" spans="9:10" x14ac:dyDescent="0.2">
      <c r="I1886">
        <v>5000</v>
      </c>
      <c r="J1886" t="s">
        <v>8221</v>
      </c>
    </row>
    <row r="1887" spans="9:10" x14ac:dyDescent="0.2">
      <c r="I1887">
        <v>2000</v>
      </c>
      <c r="J1887" t="s">
        <v>8219</v>
      </c>
    </row>
    <row r="1888" spans="9:10" x14ac:dyDescent="0.2">
      <c r="I1888">
        <v>3350</v>
      </c>
      <c r="J1888" t="s">
        <v>8219</v>
      </c>
    </row>
    <row r="1889" spans="9:10" x14ac:dyDescent="0.2">
      <c r="I1889">
        <v>999</v>
      </c>
      <c r="J1889" t="s">
        <v>8219</v>
      </c>
    </row>
    <row r="1890" spans="9:10" x14ac:dyDescent="0.2">
      <c r="I1890">
        <v>1000</v>
      </c>
      <c r="J1890" t="s">
        <v>8219</v>
      </c>
    </row>
    <row r="1891" spans="9:10" x14ac:dyDescent="0.2">
      <c r="I1891">
        <v>4575</v>
      </c>
      <c r="J1891" t="s">
        <v>8219</v>
      </c>
    </row>
    <row r="1892" spans="9:10" x14ac:dyDescent="0.2">
      <c r="I1892">
        <v>1200</v>
      </c>
      <c r="J1892" t="s">
        <v>8219</v>
      </c>
    </row>
    <row r="1893" spans="9:10" x14ac:dyDescent="0.2">
      <c r="I1893">
        <v>3000</v>
      </c>
      <c r="J1893" t="s">
        <v>8219</v>
      </c>
    </row>
    <row r="1894" spans="9:10" x14ac:dyDescent="0.2">
      <c r="I1894">
        <v>2500</v>
      </c>
      <c r="J1894" t="s">
        <v>8219</v>
      </c>
    </row>
    <row r="1895" spans="9:10" x14ac:dyDescent="0.2">
      <c r="I1895">
        <v>2000</v>
      </c>
      <c r="J1895" t="s">
        <v>8219</v>
      </c>
    </row>
    <row r="1896" spans="9:10" x14ac:dyDescent="0.2">
      <c r="I1896">
        <v>12000</v>
      </c>
      <c r="J1896" t="s">
        <v>8219</v>
      </c>
    </row>
    <row r="1897" spans="9:10" x14ac:dyDescent="0.2">
      <c r="I1897">
        <v>10000</v>
      </c>
      <c r="J1897" t="s">
        <v>8219</v>
      </c>
    </row>
    <row r="1898" spans="9:10" x14ac:dyDescent="0.2">
      <c r="I1898">
        <v>500</v>
      </c>
      <c r="J1898" t="s">
        <v>8219</v>
      </c>
    </row>
    <row r="1899" spans="9:10" x14ac:dyDescent="0.2">
      <c r="I1899">
        <v>2500</v>
      </c>
      <c r="J1899" t="s">
        <v>8219</v>
      </c>
    </row>
    <row r="1900" spans="9:10" x14ac:dyDescent="0.2">
      <c r="I1900">
        <v>1000</v>
      </c>
      <c r="J1900" t="s">
        <v>8219</v>
      </c>
    </row>
    <row r="1901" spans="9:10" x14ac:dyDescent="0.2">
      <c r="I1901">
        <v>9072</v>
      </c>
      <c r="J1901" t="s">
        <v>8219</v>
      </c>
    </row>
    <row r="1902" spans="9:10" x14ac:dyDescent="0.2">
      <c r="I1902">
        <v>451</v>
      </c>
      <c r="J1902" t="s">
        <v>8219</v>
      </c>
    </row>
    <row r="1903" spans="9:10" x14ac:dyDescent="0.2">
      <c r="I1903">
        <v>6350</v>
      </c>
      <c r="J1903" t="s">
        <v>8219</v>
      </c>
    </row>
    <row r="1904" spans="9:10" x14ac:dyDescent="0.2">
      <c r="I1904">
        <v>1000</v>
      </c>
      <c r="J1904" t="s">
        <v>8219</v>
      </c>
    </row>
    <row r="1905" spans="9:10" x14ac:dyDescent="0.2">
      <c r="I1905">
        <v>900</v>
      </c>
      <c r="J1905" t="s">
        <v>8219</v>
      </c>
    </row>
    <row r="1906" spans="9:10" x14ac:dyDescent="0.2">
      <c r="I1906">
        <v>2500</v>
      </c>
      <c r="J1906" t="s">
        <v>8219</v>
      </c>
    </row>
    <row r="1907" spans="9:10" x14ac:dyDescent="0.2">
      <c r="I1907">
        <v>99000</v>
      </c>
      <c r="J1907" t="s">
        <v>8221</v>
      </c>
    </row>
    <row r="1908" spans="9:10" x14ac:dyDescent="0.2">
      <c r="I1908">
        <v>1000</v>
      </c>
      <c r="J1908" t="s">
        <v>8221</v>
      </c>
    </row>
    <row r="1909" spans="9:10" x14ac:dyDescent="0.2">
      <c r="I1909">
        <v>3000</v>
      </c>
      <c r="J1909" t="s">
        <v>8221</v>
      </c>
    </row>
    <row r="1910" spans="9:10" x14ac:dyDescent="0.2">
      <c r="I1910">
        <v>50000</v>
      </c>
      <c r="J1910" t="s">
        <v>8221</v>
      </c>
    </row>
    <row r="1911" spans="9:10" x14ac:dyDescent="0.2">
      <c r="I1911">
        <v>25000</v>
      </c>
      <c r="J1911" t="s">
        <v>8221</v>
      </c>
    </row>
    <row r="1912" spans="9:10" x14ac:dyDescent="0.2">
      <c r="I1912">
        <v>50000</v>
      </c>
      <c r="J1912" t="s">
        <v>8221</v>
      </c>
    </row>
    <row r="1913" spans="9:10" x14ac:dyDescent="0.2">
      <c r="I1913">
        <v>30000</v>
      </c>
      <c r="J1913" t="s">
        <v>8221</v>
      </c>
    </row>
    <row r="1914" spans="9:10" x14ac:dyDescent="0.2">
      <c r="I1914">
        <v>25000</v>
      </c>
      <c r="J1914" t="s">
        <v>8221</v>
      </c>
    </row>
    <row r="1915" spans="9:10" x14ac:dyDescent="0.2">
      <c r="I1915">
        <v>35000</v>
      </c>
      <c r="J1915" t="s">
        <v>8221</v>
      </c>
    </row>
    <row r="1916" spans="9:10" x14ac:dyDescent="0.2">
      <c r="I1916">
        <v>85000</v>
      </c>
      <c r="J1916" t="s">
        <v>8221</v>
      </c>
    </row>
    <row r="1917" spans="9:10" x14ac:dyDescent="0.2">
      <c r="I1917">
        <v>42500</v>
      </c>
      <c r="J1917" t="s">
        <v>8221</v>
      </c>
    </row>
    <row r="1918" spans="9:10" x14ac:dyDescent="0.2">
      <c r="I1918">
        <v>5000</v>
      </c>
      <c r="J1918" t="s">
        <v>8221</v>
      </c>
    </row>
    <row r="1919" spans="9:10" x14ac:dyDescent="0.2">
      <c r="I1919">
        <v>48000</v>
      </c>
      <c r="J1919" t="s">
        <v>8221</v>
      </c>
    </row>
    <row r="1920" spans="9:10" x14ac:dyDescent="0.2">
      <c r="I1920">
        <v>666</v>
      </c>
      <c r="J1920" t="s">
        <v>8221</v>
      </c>
    </row>
    <row r="1921" spans="9:10" x14ac:dyDescent="0.2">
      <c r="I1921">
        <v>500</v>
      </c>
      <c r="J1921" t="s">
        <v>8221</v>
      </c>
    </row>
    <row r="1922" spans="9:10" x14ac:dyDescent="0.2">
      <c r="I1922">
        <v>20000</v>
      </c>
      <c r="J1922" t="s">
        <v>8221</v>
      </c>
    </row>
    <row r="1923" spans="9:10" x14ac:dyDescent="0.2">
      <c r="I1923">
        <v>390000</v>
      </c>
      <c r="J1923" t="s">
        <v>8221</v>
      </c>
    </row>
    <row r="1924" spans="9:10" x14ac:dyDescent="0.2">
      <c r="I1924">
        <v>25000</v>
      </c>
      <c r="J1924" t="s">
        <v>8221</v>
      </c>
    </row>
    <row r="1925" spans="9:10" x14ac:dyDescent="0.2">
      <c r="I1925">
        <v>500</v>
      </c>
      <c r="J1925" t="s">
        <v>8221</v>
      </c>
    </row>
    <row r="1926" spans="9:10" x14ac:dyDescent="0.2">
      <c r="I1926">
        <v>10000</v>
      </c>
      <c r="J1926" t="s">
        <v>8221</v>
      </c>
    </row>
    <row r="1927" spans="9:10" x14ac:dyDescent="0.2">
      <c r="I1927">
        <v>1500</v>
      </c>
      <c r="J1927" t="s">
        <v>8219</v>
      </c>
    </row>
    <row r="1928" spans="9:10" x14ac:dyDescent="0.2">
      <c r="I1928">
        <v>2000</v>
      </c>
      <c r="J1928" t="s">
        <v>8219</v>
      </c>
    </row>
    <row r="1929" spans="9:10" x14ac:dyDescent="0.2">
      <c r="I1929">
        <v>125</v>
      </c>
      <c r="J1929" t="s">
        <v>8219</v>
      </c>
    </row>
    <row r="1930" spans="9:10" x14ac:dyDescent="0.2">
      <c r="I1930">
        <v>3000</v>
      </c>
      <c r="J1930" t="s">
        <v>8219</v>
      </c>
    </row>
    <row r="1931" spans="9:10" x14ac:dyDescent="0.2">
      <c r="I1931">
        <v>1500</v>
      </c>
      <c r="J1931" t="s">
        <v>8219</v>
      </c>
    </row>
    <row r="1932" spans="9:10" x14ac:dyDescent="0.2">
      <c r="I1932">
        <v>1500</v>
      </c>
      <c r="J1932" t="s">
        <v>8219</v>
      </c>
    </row>
    <row r="1933" spans="9:10" x14ac:dyDescent="0.2">
      <c r="I1933">
        <v>600</v>
      </c>
      <c r="J1933" t="s">
        <v>8219</v>
      </c>
    </row>
    <row r="1934" spans="9:10" x14ac:dyDescent="0.2">
      <c r="I1934">
        <v>2550</v>
      </c>
      <c r="J1934" t="s">
        <v>8219</v>
      </c>
    </row>
    <row r="1935" spans="9:10" x14ac:dyDescent="0.2">
      <c r="I1935">
        <v>3200</v>
      </c>
      <c r="J1935" t="s">
        <v>8219</v>
      </c>
    </row>
    <row r="1936" spans="9:10" x14ac:dyDescent="0.2">
      <c r="I1936">
        <v>1000</v>
      </c>
      <c r="J1936" t="s">
        <v>8219</v>
      </c>
    </row>
    <row r="1937" spans="9:10" x14ac:dyDescent="0.2">
      <c r="I1937">
        <v>2000</v>
      </c>
      <c r="J1937" t="s">
        <v>8219</v>
      </c>
    </row>
    <row r="1938" spans="9:10" x14ac:dyDescent="0.2">
      <c r="I1938">
        <v>5250</v>
      </c>
      <c r="J1938" t="s">
        <v>8219</v>
      </c>
    </row>
    <row r="1939" spans="9:10" x14ac:dyDescent="0.2">
      <c r="I1939">
        <v>6000</v>
      </c>
      <c r="J1939" t="s">
        <v>8219</v>
      </c>
    </row>
    <row r="1940" spans="9:10" x14ac:dyDescent="0.2">
      <c r="I1940">
        <v>5000</v>
      </c>
      <c r="J1940" t="s">
        <v>8219</v>
      </c>
    </row>
    <row r="1941" spans="9:10" x14ac:dyDescent="0.2">
      <c r="I1941">
        <v>2500</v>
      </c>
      <c r="J1941" t="s">
        <v>8219</v>
      </c>
    </row>
    <row r="1942" spans="9:10" x14ac:dyDescent="0.2">
      <c r="I1942">
        <v>7500</v>
      </c>
      <c r="J1942" t="s">
        <v>8219</v>
      </c>
    </row>
    <row r="1943" spans="9:10" x14ac:dyDescent="0.2">
      <c r="I1943">
        <v>600</v>
      </c>
      <c r="J1943" t="s">
        <v>8219</v>
      </c>
    </row>
    <row r="1944" spans="9:10" x14ac:dyDescent="0.2">
      <c r="I1944">
        <v>15000</v>
      </c>
      <c r="J1944" t="s">
        <v>8219</v>
      </c>
    </row>
    <row r="1945" spans="9:10" x14ac:dyDescent="0.2">
      <c r="I1945">
        <v>10000</v>
      </c>
      <c r="J1945" t="s">
        <v>8219</v>
      </c>
    </row>
    <row r="1946" spans="9:10" x14ac:dyDescent="0.2">
      <c r="I1946">
        <v>650</v>
      </c>
      <c r="J1946" t="s">
        <v>8219</v>
      </c>
    </row>
    <row r="1947" spans="9:10" x14ac:dyDescent="0.2">
      <c r="I1947">
        <v>250000</v>
      </c>
      <c r="J1947" t="s">
        <v>8219</v>
      </c>
    </row>
    <row r="1948" spans="9:10" x14ac:dyDescent="0.2">
      <c r="I1948">
        <v>6000</v>
      </c>
      <c r="J1948" t="s">
        <v>8219</v>
      </c>
    </row>
    <row r="1949" spans="9:10" x14ac:dyDescent="0.2">
      <c r="I1949">
        <v>10000</v>
      </c>
      <c r="J1949" t="s">
        <v>8219</v>
      </c>
    </row>
    <row r="1950" spans="9:10" x14ac:dyDescent="0.2">
      <c r="I1950">
        <v>40000</v>
      </c>
      <c r="J1950" t="s">
        <v>8219</v>
      </c>
    </row>
    <row r="1951" spans="9:10" x14ac:dyDescent="0.2">
      <c r="I1951">
        <v>100000</v>
      </c>
      <c r="J1951" t="s">
        <v>8219</v>
      </c>
    </row>
    <row r="1952" spans="9:10" x14ac:dyDescent="0.2">
      <c r="I1952">
        <v>7500</v>
      </c>
      <c r="J1952" t="s">
        <v>8219</v>
      </c>
    </row>
    <row r="1953" spans="9:10" x14ac:dyDescent="0.2">
      <c r="I1953">
        <v>800</v>
      </c>
      <c r="J1953" t="s">
        <v>8219</v>
      </c>
    </row>
    <row r="1954" spans="9:10" x14ac:dyDescent="0.2">
      <c r="I1954">
        <v>100000</v>
      </c>
      <c r="J1954" t="s">
        <v>8219</v>
      </c>
    </row>
    <row r="1955" spans="9:10" x14ac:dyDescent="0.2">
      <c r="I1955">
        <v>50000</v>
      </c>
      <c r="J1955" t="s">
        <v>8219</v>
      </c>
    </row>
    <row r="1956" spans="9:10" x14ac:dyDescent="0.2">
      <c r="I1956">
        <v>48000</v>
      </c>
      <c r="J1956" t="s">
        <v>8219</v>
      </c>
    </row>
    <row r="1957" spans="9:10" x14ac:dyDescent="0.2">
      <c r="I1957">
        <v>50000</v>
      </c>
      <c r="J1957" t="s">
        <v>8219</v>
      </c>
    </row>
    <row r="1958" spans="9:10" x14ac:dyDescent="0.2">
      <c r="I1958">
        <v>35000</v>
      </c>
      <c r="J1958" t="s">
        <v>8219</v>
      </c>
    </row>
    <row r="1959" spans="9:10" x14ac:dyDescent="0.2">
      <c r="I1959">
        <v>15000</v>
      </c>
      <c r="J1959" t="s">
        <v>8219</v>
      </c>
    </row>
    <row r="1960" spans="9:10" x14ac:dyDescent="0.2">
      <c r="I1960">
        <v>50000</v>
      </c>
      <c r="J1960" t="s">
        <v>8219</v>
      </c>
    </row>
    <row r="1961" spans="9:10" x14ac:dyDescent="0.2">
      <c r="I1961">
        <v>42000</v>
      </c>
      <c r="J1961" t="s">
        <v>8219</v>
      </c>
    </row>
    <row r="1962" spans="9:10" x14ac:dyDescent="0.2">
      <c r="I1962">
        <v>60000</v>
      </c>
      <c r="J1962" t="s">
        <v>8219</v>
      </c>
    </row>
    <row r="1963" spans="9:10" x14ac:dyDescent="0.2">
      <c r="I1963">
        <v>30000</v>
      </c>
      <c r="J1963" t="s">
        <v>8219</v>
      </c>
    </row>
    <row r="1964" spans="9:10" x14ac:dyDescent="0.2">
      <c r="I1964">
        <v>7000</v>
      </c>
      <c r="J1964" t="s">
        <v>8219</v>
      </c>
    </row>
    <row r="1965" spans="9:10" x14ac:dyDescent="0.2">
      <c r="I1965">
        <v>10000</v>
      </c>
      <c r="J1965" t="s">
        <v>8219</v>
      </c>
    </row>
    <row r="1966" spans="9:10" x14ac:dyDescent="0.2">
      <c r="I1966">
        <v>70000</v>
      </c>
      <c r="J1966" t="s">
        <v>8219</v>
      </c>
    </row>
    <row r="1967" spans="9:10" x14ac:dyDescent="0.2">
      <c r="I1967">
        <v>10000</v>
      </c>
      <c r="J1967" t="s">
        <v>8219</v>
      </c>
    </row>
    <row r="1968" spans="9:10" x14ac:dyDescent="0.2">
      <c r="I1968">
        <v>10000</v>
      </c>
      <c r="J1968" t="s">
        <v>8219</v>
      </c>
    </row>
    <row r="1969" spans="9:10" x14ac:dyDescent="0.2">
      <c r="I1969">
        <v>19000</v>
      </c>
      <c r="J1969" t="s">
        <v>8219</v>
      </c>
    </row>
    <row r="1970" spans="9:10" x14ac:dyDescent="0.2">
      <c r="I1970">
        <v>89200</v>
      </c>
      <c r="J1970" t="s">
        <v>8219</v>
      </c>
    </row>
    <row r="1971" spans="9:10" x14ac:dyDescent="0.2">
      <c r="I1971">
        <v>5000</v>
      </c>
      <c r="J1971" t="s">
        <v>8219</v>
      </c>
    </row>
    <row r="1972" spans="9:10" x14ac:dyDescent="0.2">
      <c r="I1972">
        <v>100000</v>
      </c>
      <c r="J1972" t="s">
        <v>8219</v>
      </c>
    </row>
    <row r="1973" spans="9:10" x14ac:dyDescent="0.2">
      <c r="I1973">
        <v>20000</v>
      </c>
      <c r="J1973" t="s">
        <v>8219</v>
      </c>
    </row>
    <row r="1974" spans="9:10" x14ac:dyDescent="0.2">
      <c r="I1974">
        <v>50000</v>
      </c>
      <c r="J1974" t="s">
        <v>8219</v>
      </c>
    </row>
    <row r="1975" spans="9:10" x14ac:dyDescent="0.2">
      <c r="I1975">
        <v>20000</v>
      </c>
      <c r="J1975" t="s">
        <v>8219</v>
      </c>
    </row>
    <row r="1976" spans="9:10" x14ac:dyDescent="0.2">
      <c r="I1976">
        <v>5000</v>
      </c>
      <c r="J1976" t="s">
        <v>8219</v>
      </c>
    </row>
    <row r="1977" spans="9:10" x14ac:dyDescent="0.2">
      <c r="I1977">
        <v>400000</v>
      </c>
      <c r="J1977" t="s">
        <v>8219</v>
      </c>
    </row>
    <row r="1978" spans="9:10" x14ac:dyDescent="0.2">
      <c r="I1978">
        <v>2500</v>
      </c>
      <c r="J1978" t="s">
        <v>8219</v>
      </c>
    </row>
    <row r="1979" spans="9:10" x14ac:dyDescent="0.2">
      <c r="I1979">
        <v>198000</v>
      </c>
      <c r="J1979" t="s">
        <v>8219</v>
      </c>
    </row>
    <row r="1980" spans="9:10" x14ac:dyDescent="0.2">
      <c r="I1980">
        <v>20000</v>
      </c>
      <c r="J1980" t="s">
        <v>8219</v>
      </c>
    </row>
    <row r="1981" spans="9:10" x14ac:dyDescent="0.2">
      <c r="I1981">
        <v>16000</v>
      </c>
      <c r="J1981" t="s">
        <v>8219</v>
      </c>
    </row>
    <row r="1982" spans="9:10" x14ac:dyDescent="0.2">
      <c r="I1982">
        <v>4000</v>
      </c>
      <c r="J1982" t="s">
        <v>8219</v>
      </c>
    </row>
    <row r="1983" spans="9:10" x14ac:dyDescent="0.2">
      <c r="I1983">
        <v>50000</v>
      </c>
      <c r="J1983" t="s">
        <v>8219</v>
      </c>
    </row>
    <row r="1984" spans="9:10" x14ac:dyDescent="0.2">
      <c r="I1984">
        <v>50000</v>
      </c>
      <c r="J1984" t="s">
        <v>8219</v>
      </c>
    </row>
    <row r="1985" spans="9:10" x14ac:dyDescent="0.2">
      <c r="I1985">
        <v>200000</v>
      </c>
      <c r="J1985" t="s">
        <v>8219</v>
      </c>
    </row>
    <row r="1986" spans="9:10" x14ac:dyDescent="0.2">
      <c r="I1986">
        <v>50000</v>
      </c>
      <c r="J1986" t="s">
        <v>8219</v>
      </c>
    </row>
    <row r="1987" spans="9:10" x14ac:dyDescent="0.2">
      <c r="I1987">
        <v>7500</v>
      </c>
      <c r="J1987" t="s">
        <v>8221</v>
      </c>
    </row>
    <row r="1988" spans="9:10" x14ac:dyDescent="0.2">
      <c r="I1988">
        <v>180000</v>
      </c>
      <c r="J1988" t="s">
        <v>8221</v>
      </c>
    </row>
    <row r="1989" spans="9:10" x14ac:dyDescent="0.2">
      <c r="I1989">
        <v>33000</v>
      </c>
      <c r="J1989" t="s">
        <v>8221</v>
      </c>
    </row>
    <row r="1990" spans="9:10" x14ac:dyDescent="0.2">
      <c r="I1990">
        <v>15000</v>
      </c>
      <c r="J1990" t="s">
        <v>8221</v>
      </c>
    </row>
    <row r="1991" spans="9:10" x14ac:dyDescent="0.2">
      <c r="I1991">
        <v>1600</v>
      </c>
      <c r="J1991" t="s">
        <v>8221</v>
      </c>
    </row>
    <row r="1992" spans="9:10" x14ac:dyDescent="0.2">
      <c r="I1992">
        <v>2000</v>
      </c>
      <c r="J1992" t="s">
        <v>8221</v>
      </c>
    </row>
    <row r="1993" spans="9:10" x14ac:dyDescent="0.2">
      <c r="I1993">
        <v>5500</v>
      </c>
      <c r="J1993" t="s">
        <v>8221</v>
      </c>
    </row>
    <row r="1994" spans="9:10" x14ac:dyDescent="0.2">
      <c r="I1994">
        <v>6000</v>
      </c>
      <c r="J1994" t="s">
        <v>8221</v>
      </c>
    </row>
    <row r="1995" spans="9:10" x14ac:dyDescent="0.2">
      <c r="I1995">
        <v>5000</v>
      </c>
      <c r="J1995" t="s">
        <v>8221</v>
      </c>
    </row>
    <row r="1996" spans="9:10" x14ac:dyDescent="0.2">
      <c r="I1996">
        <v>3000</v>
      </c>
      <c r="J1996" t="s">
        <v>8221</v>
      </c>
    </row>
    <row r="1997" spans="9:10" x14ac:dyDescent="0.2">
      <c r="I1997">
        <v>2000</v>
      </c>
      <c r="J1997" t="s">
        <v>8221</v>
      </c>
    </row>
    <row r="1998" spans="9:10" x14ac:dyDescent="0.2">
      <c r="I1998">
        <v>1500</v>
      </c>
      <c r="J1998" t="s">
        <v>8221</v>
      </c>
    </row>
    <row r="1999" spans="9:10" x14ac:dyDescent="0.2">
      <c r="I1999">
        <v>2000</v>
      </c>
      <c r="J1999" t="s">
        <v>8221</v>
      </c>
    </row>
    <row r="2000" spans="9:10" x14ac:dyDescent="0.2">
      <c r="I2000">
        <v>3200</v>
      </c>
      <c r="J2000" t="s">
        <v>8221</v>
      </c>
    </row>
    <row r="2001" spans="9:10" x14ac:dyDescent="0.2">
      <c r="I2001">
        <v>1000</v>
      </c>
      <c r="J2001" t="s">
        <v>8221</v>
      </c>
    </row>
    <row r="2002" spans="9:10" x14ac:dyDescent="0.2">
      <c r="I2002">
        <v>133800</v>
      </c>
      <c r="J2002" t="s">
        <v>8221</v>
      </c>
    </row>
    <row r="2003" spans="9:10" x14ac:dyDescent="0.2">
      <c r="I2003">
        <v>6500</v>
      </c>
      <c r="J2003" t="s">
        <v>8221</v>
      </c>
    </row>
    <row r="2004" spans="9:10" x14ac:dyDescent="0.2">
      <c r="I2004">
        <v>2500</v>
      </c>
      <c r="J2004" t="s">
        <v>8221</v>
      </c>
    </row>
    <row r="2005" spans="9:10" x14ac:dyDescent="0.2">
      <c r="I2005">
        <v>31000</v>
      </c>
      <c r="J2005" t="s">
        <v>8221</v>
      </c>
    </row>
    <row r="2006" spans="9:10" x14ac:dyDescent="0.2">
      <c r="I2006">
        <v>5000</v>
      </c>
      <c r="J2006" t="s">
        <v>8221</v>
      </c>
    </row>
    <row r="2007" spans="9:10" x14ac:dyDescent="0.2">
      <c r="I2007">
        <v>55000</v>
      </c>
      <c r="J2007" t="s">
        <v>8219</v>
      </c>
    </row>
    <row r="2008" spans="9:10" x14ac:dyDescent="0.2">
      <c r="I2008">
        <v>50000</v>
      </c>
      <c r="J2008" t="s">
        <v>8219</v>
      </c>
    </row>
    <row r="2009" spans="9:10" x14ac:dyDescent="0.2">
      <c r="I2009">
        <v>500</v>
      </c>
      <c r="J2009" t="s">
        <v>8219</v>
      </c>
    </row>
    <row r="2010" spans="9:10" x14ac:dyDescent="0.2">
      <c r="I2010">
        <v>50000</v>
      </c>
      <c r="J2010" t="s">
        <v>8219</v>
      </c>
    </row>
    <row r="2011" spans="9:10" x14ac:dyDescent="0.2">
      <c r="I2011">
        <v>30000</v>
      </c>
      <c r="J2011" t="s">
        <v>8219</v>
      </c>
    </row>
    <row r="2012" spans="9:10" x14ac:dyDescent="0.2">
      <c r="I2012">
        <v>50000</v>
      </c>
      <c r="J2012" t="s">
        <v>8219</v>
      </c>
    </row>
    <row r="2013" spans="9:10" x14ac:dyDescent="0.2">
      <c r="I2013">
        <v>10000</v>
      </c>
      <c r="J2013" t="s">
        <v>8219</v>
      </c>
    </row>
    <row r="2014" spans="9:10" x14ac:dyDescent="0.2">
      <c r="I2014">
        <v>1570.79</v>
      </c>
      <c r="J2014" t="s">
        <v>8219</v>
      </c>
    </row>
    <row r="2015" spans="9:10" x14ac:dyDescent="0.2">
      <c r="I2015">
        <v>50000</v>
      </c>
      <c r="J2015" t="s">
        <v>8219</v>
      </c>
    </row>
    <row r="2016" spans="9:10" x14ac:dyDescent="0.2">
      <c r="I2016">
        <v>30000</v>
      </c>
      <c r="J2016" t="s">
        <v>8219</v>
      </c>
    </row>
    <row r="2017" spans="9:10" x14ac:dyDescent="0.2">
      <c r="I2017">
        <v>50000</v>
      </c>
      <c r="J2017" t="s">
        <v>8219</v>
      </c>
    </row>
    <row r="2018" spans="9:10" x14ac:dyDescent="0.2">
      <c r="I2018">
        <v>5000</v>
      </c>
      <c r="J2018" t="s">
        <v>8219</v>
      </c>
    </row>
    <row r="2019" spans="9:10" x14ac:dyDescent="0.2">
      <c r="I2019">
        <v>160000</v>
      </c>
      <c r="J2019" t="s">
        <v>8219</v>
      </c>
    </row>
    <row r="2020" spans="9:10" x14ac:dyDescent="0.2">
      <c r="I2020">
        <v>30000</v>
      </c>
      <c r="J2020" t="s">
        <v>8219</v>
      </c>
    </row>
    <row r="2021" spans="9:10" x14ac:dyDescent="0.2">
      <c r="I2021">
        <v>7200</v>
      </c>
      <c r="J2021" t="s">
        <v>8219</v>
      </c>
    </row>
    <row r="2022" spans="9:10" x14ac:dyDescent="0.2">
      <c r="I2022">
        <v>10000</v>
      </c>
      <c r="J2022" t="s">
        <v>8219</v>
      </c>
    </row>
    <row r="2023" spans="9:10" x14ac:dyDescent="0.2">
      <c r="I2023">
        <v>25000</v>
      </c>
      <c r="J2023" t="s">
        <v>8219</v>
      </c>
    </row>
    <row r="2024" spans="9:10" x14ac:dyDescent="0.2">
      <c r="I2024">
        <v>65000</v>
      </c>
      <c r="J2024" t="s">
        <v>8219</v>
      </c>
    </row>
    <row r="2025" spans="9:10" x14ac:dyDescent="0.2">
      <c r="I2025">
        <v>40000</v>
      </c>
      <c r="J2025" t="s">
        <v>8219</v>
      </c>
    </row>
    <row r="2026" spans="9:10" x14ac:dyDescent="0.2">
      <c r="I2026">
        <v>1500</v>
      </c>
      <c r="J2026" t="s">
        <v>8219</v>
      </c>
    </row>
    <row r="2027" spans="9:10" x14ac:dyDescent="0.2">
      <c r="I2027">
        <v>5000</v>
      </c>
      <c r="J2027" t="s">
        <v>8219</v>
      </c>
    </row>
    <row r="2028" spans="9:10" x14ac:dyDescent="0.2">
      <c r="I2028">
        <v>100000</v>
      </c>
      <c r="J2028" t="s">
        <v>8219</v>
      </c>
    </row>
    <row r="2029" spans="9:10" x14ac:dyDescent="0.2">
      <c r="I2029">
        <v>100000</v>
      </c>
      <c r="J2029" t="s">
        <v>8219</v>
      </c>
    </row>
    <row r="2030" spans="9:10" x14ac:dyDescent="0.2">
      <c r="I2030">
        <v>4000</v>
      </c>
      <c r="J2030" t="s">
        <v>8219</v>
      </c>
    </row>
    <row r="2031" spans="9:10" x14ac:dyDescent="0.2">
      <c r="I2031">
        <v>80000</v>
      </c>
      <c r="J2031" t="s">
        <v>8219</v>
      </c>
    </row>
    <row r="2032" spans="9:10" x14ac:dyDescent="0.2">
      <c r="I2032">
        <v>25000</v>
      </c>
      <c r="J2032" t="s">
        <v>8219</v>
      </c>
    </row>
    <row r="2033" spans="9:10" x14ac:dyDescent="0.2">
      <c r="I2033">
        <v>100000</v>
      </c>
      <c r="J2033" t="s">
        <v>8219</v>
      </c>
    </row>
    <row r="2034" spans="9:10" x14ac:dyDescent="0.2">
      <c r="I2034">
        <v>3000</v>
      </c>
      <c r="J2034" t="s">
        <v>8219</v>
      </c>
    </row>
    <row r="2035" spans="9:10" x14ac:dyDescent="0.2">
      <c r="I2035">
        <v>2500</v>
      </c>
      <c r="J2035" t="s">
        <v>8219</v>
      </c>
    </row>
    <row r="2036" spans="9:10" x14ac:dyDescent="0.2">
      <c r="I2036">
        <v>32768</v>
      </c>
      <c r="J2036" t="s">
        <v>8219</v>
      </c>
    </row>
    <row r="2037" spans="9:10" x14ac:dyDescent="0.2">
      <c r="I2037">
        <v>50000</v>
      </c>
      <c r="J2037" t="s">
        <v>8219</v>
      </c>
    </row>
    <row r="2038" spans="9:10" x14ac:dyDescent="0.2">
      <c r="I2038">
        <v>25000</v>
      </c>
      <c r="J2038" t="s">
        <v>8219</v>
      </c>
    </row>
    <row r="2039" spans="9:10" x14ac:dyDescent="0.2">
      <c r="I2039">
        <v>25000</v>
      </c>
      <c r="J2039" t="s">
        <v>8219</v>
      </c>
    </row>
    <row r="2040" spans="9:10" x14ac:dyDescent="0.2">
      <c r="I2040">
        <v>78000</v>
      </c>
      <c r="J2040" t="s">
        <v>8219</v>
      </c>
    </row>
    <row r="2041" spans="9:10" x14ac:dyDescent="0.2">
      <c r="I2041">
        <v>80000</v>
      </c>
      <c r="J2041" t="s">
        <v>8219</v>
      </c>
    </row>
    <row r="2042" spans="9:10" x14ac:dyDescent="0.2">
      <c r="I2042">
        <v>30000</v>
      </c>
      <c r="J2042" t="s">
        <v>8219</v>
      </c>
    </row>
    <row r="2043" spans="9:10" x14ac:dyDescent="0.2">
      <c r="I2043">
        <v>10000</v>
      </c>
      <c r="J2043" t="s">
        <v>8219</v>
      </c>
    </row>
    <row r="2044" spans="9:10" x14ac:dyDescent="0.2">
      <c r="I2044">
        <v>8000</v>
      </c>
      <c r="J2044" t="s">
        <v>8219</v>
      </c>
    </row>
    <row r="2045" spans="9:10" x14ac:dyDescent="0.2">
      <c r="I2045">
        <v>125000</v>
      </c>
      <c r="J2045" t="s">
        <v>8219</v>
      </c>
    </row>
    <row r="2046" spans="9:10" x14ac:dyDescent="0.2">
      <c r="I2046">
        <v>3000</v>
      </c>
      <c r="J2046" t="s">
        <v>8219</v>
      </c>
    </row>
    <row r="2047" spans="9:10" x14ac:dyDescent="0.2">
      <c r="I2047">
        <v>9500</v>
      </c>
      <c r="J2047" t="s">
        <v>8219</v>
      </c>
    </row>
    <row r="2048" spans="9:10" x14ac:dyDescent="0.2">
      <c r="I2048">
        <v>10000</v>
      </c>
      <c r="J2048" t="s">
        <v>8219</v>
      </c>
    </row>
    <row r="2049" spans="9:10" x14ac:dyDescent="0.2">
      <c r="I2049">
        <v>1385</v>
      </c>
      <c r="J2049" t="s">
        <v>8219</v>
      </c>
    </row>
    <row r="2050" spans="9:10" x14ac:dyDescent="0.2">
      <c r="I2050">
        <v>15000</v>
      </c>
      <c r="J2050" t="s">
        <v>8219</v>
      </c>
    </row>
    <row r="2051" spans="9:10" x14ac:dyDescent="0.2">
      <c r="I2051">
        <v>4900</v>
      </c>
      <c r="J2051" t="s">
        <v>8219</v>
      </c>
    </row>
    <row r="2052" spans="9:10" x14ac:dyDescent="0.2">
      <c r="I2052">
        <v>10000</v>
      </c>
      <c r="J2052" t="s">
        <v>8219</v>
      </c>
    </row>
    <row r="2053" spans="9:10" x14ac:dyDescent="0.2">
      <c r="I2053">
        <v>98000</v>
      </c>
      <c r="J2053" t="s">
        <v>8219</v>
      </c>
    </row>
    <row r="2054" spans="9:10" x14ac:dyDescent="0.2">
      <c r="I2054">
        <v>85000</v>
      </c>
      <c r="J2054" t="s">
        <v>8219</v>
      </c>
    </row>
    <row r="2055" spans="9:10" x14ac:dyDescent="0.2">
      <c r="I2055">
        <v>50000</v>
      </c>
      <c r="J2055" t="s">
        <v>8219</v>
      </c>
    </row>
    <row r="2056" spans="9:10" x14ac:dyDescent="0.2">
      <c r="I2056">
        <v>10000</v>
      </c>
      <c r="J2056" t="s">
        <v>8219</v>
      </c>
    </row>
    <row r="2057" spans="9:10" x14ac:dyDescent="0.2">
      <c r="I2057">
        <v>8000</v>
      </c>
      <c r="J2057" t="s">
        <v>8219</v>
      </c>
    </row>
    <row r="2058" spans="9:10" x14ac:dyDescent="0.2">
      <c r="I2058">
        <v>50000</v>
      </c>
      <c r="J2058" t="s">
        <v>8219</v>
      </c>
    </row>
    <row r="2059" spans="9:10" x14ac:dyDescent="0.2">
      <c r="I2059">
        <v>5000</v>
      </c>
      <c r="J2059" t="s">
        <v>8219</v>
      </c>
    </row>
    <row r="2060" spans="9:10" x14ac:dyDescent="0.2">
      <c r="I2060">
        <v>35000</v>
      </c>
      <c r="J2060" t="s">
        <v>8219</v>
      </c>
    </row>
    <row r="2061" spans="9:10" x14ac:dyDescent="0.2">
      <c r="I2061">
        <v>6000</v>
      </c>
      <c r="J2061" t="s">
        <v>8219</v>
      </c>
    </row>
    <row r="2062" spans="9:10" x14ac:dyDescent="0.2">
      <c r="I2062">
        <v>50000</v>
      </c>
      <c r="J2062" t="s">
        <v>8219</v>
      </c>
    </row>
    <row r="2063" spans="9:10" x14ac:dyDescent="0.2">
      <c r="I2063">
        <v>15000</v>
      </c>
      <c r="J2063" t="s">
        <v>8219</v>
      </c>
    </row>
    <row r="2064" spans="9:10" x14ac:dyDescent="0.2">
      <c r="I2064">
        <v>2560</v>
      </c>
      <c r="J2064" t="s">
        <v>8219</v>
      </c>
    </row>
    <row r="2065" spans="9:10" x14ac:dyDescent="0.2">
      <c r="I2065">
        <v>30000</v>
      </c>
      <c r="J2065" t="s">
        <v>8219</v>
      </c>
    </row>
    <row r="2066" spans="9:10" x14ac:dyDescent="0.2">
      <c r="I2066">
        <v>25000</v>
      </c>
      <c r="J2066" t="s">
        <v>8219</v>
      </c>
    </row>
    <row r="2067" spans="9:10" x14ac:dyDescent="0.2">
      <c r="I2067">
        <v>5000</v>
      </c>
      <c r="J2067" t="s">
        <v>8219</v>
      </c>
    </row>
    <row r="2068" spans="9:10" x14ac:dyDescent="0.2">
      <c r="I2068">
        <v>100000</v>
      </c>
      <c r="J2068" t="s">
        <v>8219</v>
      </c>
    </row>
    <row r="2069" spans="9:10" x14ac:dyDescent="0.2">
      <c r="I2069">
        <v>4000</v>
      </c>
      <c r="J2069" t="s">
        <v>8219</v>
      </c>
    </row>
    <row r="2070" spans="9:10" x14ac:dyDescent="0.2">
      <c r="I2070">
        <v>261962</v>
      </c>
      <c r="J2070" t="s">
        <v>8219</v>
      </c>
    </row>
    <row r="2071" spans="9:10" x14ac:dyDescent="0.2">
      <c r="I2071">
        <v>40000</v>
      </c>
      <c r="J2071" t="s">
        <v>8219</v>
      </c>
    </row>
    <row r="2072" spans="9:10" x14ac:dyDescent="0.2">
      <c r="I2072">
        <v>2000</v>
      </c>
      <c r="J2072" t="s">
        <v>8219</v>
      </c>
    </row>
    <row r="2073" spans="9:10" x14ac:dyDescent="0.2">
      <c r="I2073">
        <v>495</v>
      </c>
      <c r="J2073" t="s">
        <v>8219</v>
      </c>
    </row>
    <row r="2074" spans="9:10" x14ac:dyDescent="0.2">
      <c r="I2074">
        <v>25000</v>
      </c>
      <c r="J2074" t="s">
        <v>8219</v>
      </c>
    </row>
    <row r="2075" spans="9:10" x14ac:dyDescent="0.2">
      <c r="I2075">
        <v>50000</v>
      </c>
      <c r="J2075" t="s">
        <v>8219</v>
      </c>
    </row>
    <row r="2076" spans="9:10" x14ac:dyDescent="0.2">
      <c r="I2076">
        <v>125000</v>
      </c>
      <c r="J2076" t="s">
        <v>8219</v>
      </c>
    </row>
    <row r="2077" spans="9:10" x14ac:dyDescent="0.2">
      <c r="I2077">
        <v>20000</v>
      </c>
      <c r="J2077" t="s">
        <v>8219</v>
      </c>
    </row>
    <row r="2078" spans="9:10" x14ac:dyDescent="0.2">
      <c r="I2078">
        <v>71500</v>
      </c>
      <c r="J2078" t="s">
        <v>8219</v>
      </c>
    </row>
    <row r="2079" spans="9:10" x14ac:dyDescent="0.2">
      <c r="I2079">
        <v>100000</v>
      </c>
      <c r="J2079" t="s">
        <v>8219</v>
      </c>
    </row>
    <row r="2080" spans="9:10" x14ac:dyDescent="0.2">
      <c r="I2080">
        <v>600</v>
      </c>
      <c r="J2080" t="s">
        <v>8219</v>
      </c>
    </row>
    <row r="2081" spans="9:10" x14ac:dyDescent="0.2">
      <c r="I2081">
        <v>9999</v>
      </c>
      <c r="J2081" t="s">
        <v>8219</v>
      </c>
    </row>
    <row r="2082" spans="9:10" x14ac:dyDescent="0.2">
      <c r="I2082">
        <v>179000</v>
      </c>
      <c r="J2082" t="s">
        <v>8219</v>
      </c>
    </row>
    <row r="2083" spans="9:10" x14ac:dyDescent="0.2">
      <c r="I2083">
        <v>50000</v>
      </c>
      <c r="J2083" t="s">
        <v>8219</v>
      </c>
    </row>
    <row r="2084" spans="9:10" x14ac:dyDescent="0.2">
      <c r="I2084">
        <v>20000</v>
      </c>
      <c r="J2084" t="s">
        <v>8219</v>
      </c>
    </row>
    <row r="2085" spans="9:10" x14ac:dyDescent="0.2">
      <c r="I2085">
        <v>10000</v>
      </c>
      <c r="J2085" t="s">
        <v>8219</v>
      </c>
    </row>
    <row r="2086" spans="9:10" x14ac:dyDescent="0.2">
      <c r="I2086">
        <v>1000</v>
      </c>
      <c r="J2086" t="s">
        <v>8219</v>
      </c>
    </row>
    <row r="2087" spans="9:10" x14ac:dyDescent="0.2">
      <c r="I2087">
        <v>3500</v>
      </c>
      <c r="J2087" t="s">
        <v>8219</v>
      </c>
    </row>
    <row r="2088" spans="9:10" x14ac:dyDescent="0.2">
      <c r="I2088">
        <v>1500</v>
      </c>
      <c r="J2088" t="s">
        <v>8219</v>
      </c>
    </row>
    <row r="2089" spans="9:10" x14ac:dyDescent="0.2">
      <c r="I2089">
        <v>750</v>
      </c>
      <c r="J2089" t="s">
        <v>8219</v>
      </c>
    </row>
    <row r="2090" spans="9:10" x14ac:dyDescent="0.2">
      <c r="I2090">
        <v>3000</v>
      </c>
      <c r="J2090" t="s">
        <v>8219</v>
      </c>
    </row>
    <row r="2091" spans="9:10" x14ac:dyDescent="0.2">
      <c r="I2091">
        <v>6000</v>
      </c>
      <c r="J2091" t="s">
        <v>8219</v>
      </c>
    </row>
    <row r="2092" spans="9:10" x14ac:dyDescent="0.2">
      <c r="I2092">
        <v>4000</v>
      </c>
      <c r="J2092" t="s">
        <v>8219</v>
      </c>
    </row>
    <row r="2093" spans="9:10" x14ac:dyDescent="0.2">
      <c r="I2093">
        <v>1500</v>
      </c>
      <c r="J2093" t="s">
        <v>8219</v>
      </c>
    </row>
    <row r="2094" spans="9:10" x14ac:dyDescent="0.2">
      <c r="I2094">
        <v>3000</v>
      </c>
      <c r="J2094" t="s">
        <v>8219</v>
      </c>
    </row>
    <row r="2095" spans="9:10" x14ac:dyDescent="0.2">
      <c r="I2095">
        <v>2500</v>
      </c>
      <c r="J2095" t="s">
        <v>8219</v>
      </c>
    </row>
    <row r="2096" spans="9:10" x14ac:dyDescent="0.2">
      <c r="I2096">
        <v>8000</v>
      </c>
      <c r="J2096" t="s">
        <v>8219</v>
      </c>
    </row>
    <row r="2097" spans="9:10" x14ac:dyDescent="0.2">
      <c r="I2097">
        <v>18000</v>
      </c>
      <c r="J2097" t="s">
        <v>8219</v>
      </c>
    </row>
    <row r="2098" spans="9:10" x14ac:dyDescent="0.2">
      <c r="I2098">
        <v>6000</v>
      </c>
      <c r="J2098" t="s">
        <v>8219</v>
      </c>
    </row>
    <row r="2099" spans="9:10" x14ac:dyDescent="0.2">
      <c r="I2099">
        <v>1500</v>
      </c>
      <c r="J2099" t="s">
        <v>8219</v>
      </c>
    </row>
    <row r="2100" spans="9:10" x14ac:dyDescent="0.2">
      <c r="I2100">
        <v>3500</v>
      </c>
      <c r="J2100" t="s">
        <v>8219</v>
      </c>
    </row>
    <row r="2101" spans="9:10" x14ac:dyDescent="0.2">
      <c r="I2101">
        <v>2500</v>
      </c>
      <c r="J2101" t="s">
        <v>8219</v>
      </c>
    </row>
    <row r="2102" spans="9:10" x14ac:dyDescent="0.2">
      <c r="I2102">
        <v>600</v>
      </c>
      <c r="J2102" t="s">
        <v>8219</v>
      </c>
    </row>
    <row r="2103" spans="9:10" x14ac:dyDescent="0.2">
      <c r="I2103">
        <v>3000</v>
      </c>
      <c r="J2103" t="s">
        <v>8219</v>
      </c>
    </row>
    <row r="2104" spans="9:10" x14ac:dyDescent="0.2">
      <c r="I2104">
        <v>6000</v>
      </c>
      <c r="J2104" t="s">
        <v>8219</v>
      </c>
    </row>
    <row r="2105" spans="9:10" x14ac:dyDescent="0.2">
      <c r="I2105">
        <v>3000</v>
      </c>
      <c r="J2105" t="s">
        <v>8219</v>
      </c>
    </row>
    <row r="2106" spans="9:10" x14ac:dyDescent="0.2">
      <c r="I2106">
        <v>600</v>
      </c>
      <c r="J2106" t="s">
        <v>8219</v>
      </c>
    </row>
    <row r="2107" spans="9:10" x14ac:dyDescent="0.2">
      <c r="I2107">
        <v>2000</v>
      </c>
      <c r="J2107" t="s">
        <v>8219</v>
      </c>
    </row>
    <row r="2108" spans="9:10" x14ac:dyDescent="0.2">
      <c r="I2108">
        <v>1000</v>
      </c>
      <c r="J2108" t="s">
        <v>8219</v>
      </c>
    </row>
    <row r="2109" spans="9:10" x14ac:dyDescent="0.2">
      <c r="I2109">
        <v>7777</v>
      </c>
      <c r="J2109" t="s">
        <v>8219</v>
      </c>
    </row>
    <row r="2110" spans="9:10" x14ac:dyDescent="0.2">
      <c r="I2110">
        <v>800</v>
      </c>
      <c r="J2110" t="s">
        <v>8219</v>
      </c>
    </row>
    <row r="2111" spans="9:10" x14ac:dyDescent="0.2">
      <c r="I2111">
        <v>2000</v>
      </c>
      <c r="J2111" t="s">
        <v>8219</v>
      </c>
    </row>
    <row r="2112" spans="9:10" x14ac:dyDescent="0.2">
      <c r="I2112">
        <v>2200</v>
      </c>
      <c r="J2112" t="s">
        <v>8219</v>
      </c>
    </row>
    <row r="2113" spans="9:10" x14ac:dyDescent="0.2">
      <c r="I2113">
        <v>2000</v>
      </c>
      <c r="J2113" t="s">
        <v>8219</v>
      </c>
    </row>
    <row r="2114" spans="9:10" x14ac:dyDescent="0.2">
      <c r="I2114">
        <v>16000</v>
      </c>
      <c r="J2114" t="s">
        <v>8219</v>
      </c>
    </row>
    <row r="2115" spans="9:10" x14ac:dyDescent="0.2">
      <c r="I2115">
        <v>4000</v>
      </c>
      <c r="J2115" t="s">
        <v>8219</v>
      </c>
    </row>
    <row r="2116" spans="9:10" x14ac:dyDescent="0.2">
      <c r="I2116">
        <v>2000</v>
      </c>
      <c r="J2116" t="s">
        <v>8219</v>
      </c>
    </row>
    <row r="2117" spans="9:10" x14ac:dyDescent="0.2">
      <c r="I2117">
        <v>2000</v>
      </c>
      <c r="J2117" t="s">
        <v>8219</v>
      </c>
    </row>
    <row r="2118" spans="9:10" x14ac:dyDescent="0.2">
      <c r="I2118">
        <v>300</v>
      </c>
      <c r="J2118" t="s">
        <v>8219</v>
      </c>
    </row>
    <row r="2119" spans="9:10" x14ac:dyDescent="0.2">
      <c r="I2119">
        <v>7000</v>
      </c>
      <c r="J2119" t="s">
        <v>8219</v>
      </c>
    </row>
    <row r="2120" spans="9:10" x14ac:dyDescent="0.2">
      <c r="I2120">
        <v>5000</v>
      </c>
      <c r="J2120" t="s">
        <v>8219</v>
      </c>
    </row>
    <row r="2121" spans="9:10" x14ac:dyDescent="0.2">
      <c r="I2121">
        <v>1500</v>
      </c>
      <c r="J2121" t="s">
        <v>8219</v>
      </c>
    </row>
    <row r="2122" spans="9:10" x14ac:dyDescent="0.2">
      <c r="I2122">
        <v>48000</v>
      </c>
      <c r="J2122" t="s">
        <v>8219</v>
      </c>
    </row>
    <row r="2123" spans="9:10" x14ac:dyDescent="0.2">
      <c r="I2123">
        <v>1200</v>
      </c>
      <c r="J2123" t="s">
        <v>8219</v>
      </c>
    </row>
    <row r="2124" spans="9:10" x14ac:dyDescent="0.2">
      <c r="I2124">
        <v>1000</v>
      </c>
      <c r="J2124" t="s">
        <v>8219</v>
      </c>
    </row>
    <row r="2125" spans="9:10" x14ac:dyDescent="0.2">
      <c r="I2125">
        <v>2000</v>
      </c>
      <c r="J2125" t="s">
        <v>8219</v>
      </c>
    </row>
    <row r="2126" spans="9:10" x14ac:dyDescent="0.2">
      <c r="I2126">
        <v>8000</v>
      </c>
      <c r="J2126" t="s">
        <v>8219</v>
      </c>
    </row>
    <row r="2127" spans="9:10" x14ac:dyDescent="0.2">
      <c r="I2127">
        <v>50000</v>
      </c>
      <c r="J2127" t="s">
        <v>8221</v>
      </c>
    </row>
    <row r="2128" spans="9:10" x14ac:dyDescent="0.2">
      <c r="I2128">
        <v>80000</v>
      </c>
      <c r="J2128" t="s">
        <v>8221</v>
      </c>
    </row>
    <row r="2129" spans="9:10" x14ac:dyDescent="0.2">
      <c r="I2129">
        <v>500</v>
      </c>
      <c r="J2129" t="s">
        <v>8221</v>
      </c>
    </row>
    <row r="2130" spans="9:10" x14ac:dyDescent="0.2">
      <c r="I2130">
        <v>1100</v>
      </c>
      <c r="J2130" t="s">
        <v>8221</v>
      </c>
    </row>
    <row r="2131" spans="9:10" x14ac:dyDescent="0.2">
      <c r="I2131">
        <v>60000</v>
      </c>
      <c r="J2131" t="s">
        <v>8221</v>
      </c>
    </row>
    <row r="2132" spans="9:10" x14ac:dyDescent="0.2">
      <c r="I2132">
        <v>20000</v>
      </c>
      <c r="J2132" t="s">
        <v>8221</v>
      </c>
    </row>
    <row r="2133" spans="9:10" x14ac:dyDescent="0.2">
      <c r="I2133">
        <v>28000</v>
      </c>
      <c r="J2133" t="s">
        <v>8221</v>
      </c>
    </row>
    <row r="2134" spans="9:10" x14ac:dyDescent="0.2">
      <c r="I2134">
        <v>15000</v>
      </c>
      <c r="J2134" t="s">
        <v>8221</v>
      </c>
    </row>
    <row r="2135" spans="9:10" x14ac:dyDescent="0.2">
      <c r="I2135">
        <v>2000</v>
      </c>
      <c r="J2135" t="s">
        <v>8221</v>
      </c>
    </row>
    <row r="2136" spans="9:10" x14ac:dyDescent="0.2">
      <c r="I2136">
        <v>42000</v>
      </c>
      <c r="J2136" t="s">
        <v>8221</v>
      </c>
    </row>
    <row r="2137" spans="9:10" x14ac:dyDescent="0.2">
      <c r="I2137">
        <v>500</v>
      </c>
      <c r="J2137" t="s">
        <v>8221</v>
      </c>
    </row>
    <row r="2138" spans="9:10" x14ac:dyDescent="0.2">
      <c r="I2138">
        <v>100000</v>
      </c>
      <c r="J2138" t="s">
        <v>8221</v>
      </c>
    </row>
    <row r="2139" spans="9:10" x14ac:dyDescent="0.2">
      <c r="I2139">
        <v>1000</v>
      </c>
      <c r="J2139" t="s">
        <v>8221</v>
      </c>
    </row>
    <row r="2140" spans="9:10" x14ac:dyDescent="0.2">
      <c r="I2140">
        <v>6000</v>
      </c>
      <c r="J2140" t="s">
        <v>8221</v>
      </c>
    </row>
    <row r="2141" spans="9:10" x14ac:dyDescent="0.2">
      <c r="I2141">
        <v>5000</v>
      </c>
      <c r="J2141" t="s">
        <v>8221</v>
      </c>
    </row>
    <row r="2142" spans="9:10" x14ac:dyDescent="0.2">
      <c r="I2142">
        <v>80000</v>
      </c>
      <c r="J2142" t="s">
        <v>8221</v>
      </c>
    </row>
    <row r="2143" spans="9:10" x14ac:dyDescent="0.2">
      <c r="I2143">
        <v>50000</v>
      </c>
      <c r="J2143" t="s">
        <v>8221</v>
      </c>
    </row>
    <row r="2144" spans="9:10" x14ac:dyDescent="0.2">
      <c r="I2144">
        <v>1000</v>
      </c>
      <c r="J2144" t="s">
        <v>8221</v>
      </c>
    </row>
    <row r="2145" spans="9:10" x14ac:dyDescent="0.2">
      <c r="I2145">
        <v>30000</v>
      </c>
      <c r="J2145" t="s">
        <v>8221</v>
      </c>
    </row>
    <row r="2146" spans="9:10" x14ac:dyDescent="0.2">
      <c r="I2146">
        <v>500000</v>
      </c>
      <c r="J2146" t="s">
        <v>8221</v>
      </c>
    </row>
    <row r="2147" spans="9:10" x14ac:dyDescent="0.2">
      <c r="I2147">
        <v>15000</v>
      </c>
      <c r="J2147" t="s">
        <v>8221</v>
      </c>
    </row>
    <row r="2148" spans="9:10" x14ac:dyDescent="0.2">
      <c r="I2148">
        <v>10500</v>
      </c>
      <c r="J2148" t="s">
        <v>8221</v>
      </c>
    </row>
    <row r="2149" spans="9:10" x14ac:dyDescent="0.2">
      <c r="I2149">
        <v>2000</v>
      </c>
      <c r="J2149" t="s">
        <v>8221</v>
      </c>
    </row>
    <row r="2150" spans="9:10" x14ac:dyDescent="0.2">
      <c r="I2150">
        <v>35500</v>
      </c>
      <c r="J2150" t="s">
        <v>8221</v>
      </c>
    </row>
    <row r="2151" spans="9:10" x14ac:dyDescent="0.2">
      <c r="I2151">
        <v>15000</v>
      </c>
      <c r="J2151" t="s">
        <v>8221</v>
      </c>
    </row>
    <row r="2152" spans="9:10" x14ac:dyDescent="0.2">
      <c r="I2152">
        <v>5000</v>
      </c>
      <c r="J2152" t="s">
        <v>8221</v>
      </c>
    </row>
    <row r="2153" spans="9:10" x14ac:dyDescent="0.2">
      <c r="I2153">
        <v>390000</v>
      </c>
      <c r="J2153" t="s">
        <v>8221</v>
      </c>
    </row>
    <row r="2154" spans="9:10" x14ac:dyDescent="0.2">
      <c r="I2154">
        <v>100</v>
      </c>
      <c r="J2154" t="s">
        <v>8221</v>
      </c>
    </row>
    <row r="2155" spans="9:10" x14ac:dyDescent="0.2">
      <c r="I2155">
        <v>2000</v>
      </c>
      <c r="J2155" t="s">
        <v>8221</v>
      </c>
    </row>
    <row r="2156" spans="9:10" x14ac:dyDescent="0.2">
      <c r="I2156">
        <v>50000</v>
      </c>
      <c r="J2156" t="s">
        <v>8221</v>
      </c>
    </row>
    <row r="2157" spans="9:10" x14ac:dyDescent="0.2">
      <c r="I2157">
        <v>45000</v>
      </c>
      <c r="J2157" t="s">
        <v>8221</v>
      </c>
    </row>
    <row r="2158" spans="9:10" x14ac:dyDescent="0.2">
      <c r="I2158">
        <v>30000</v>
      </c>
      <c r="J2158" t="s">
        <v>8221</v>
      </c>
    </row>
    <row r="2159" spans="9:10" x14ac:dyDescent="0.2">
      <c r="I2159">
        <v>372625</v>
      </c>
      <c r="J2159" t="s">
        <v>8221</v>
      </c>
    </row>
    <row r="2160" spans="9:10" x14ac:dyDescent="0.2">
      <c r="I2160">
        <v>250</v>
      </c>
      <c r="J2160" t="s">
        <v>8221</v>
      </c>
    </row>
    <row r="2161" spans="9:10" x14ac:dyDescent="0.2">
      <c r="I2161">
        <v>5000</v>
      </c>
      <c r="J2161" t="s">
        <v>8221</v>
      </c>
    </row>
    <row r="2162" spans="9:10" x14ac:dyDescent="0.2">
      <c r="I2162">
        <v>56000</v>
      </c>
      <c r="J2162" t="s">
        <v>8221</v>
      </c>
    </row>
    <row r="2163" spans="9:10" x14ac:dyDescent="0.2">
      <c r="I2163">
        <v>75000</v>
      </c>
      <c r="J2163" t="s">
        <v>8221</v>
      </c>
    </row>
    <row r="2164" spans="9:10" x14ac:dyDescent="0.2">
      <c r="I2164">
        <v>300000</v>
      </c>
      <c r="J2164" t="s">
        <v>8221</v>
      </c>
    </row>
    <row r="2165" spans="9:10" x14ac:dyDescent="0.2">
      <c r="I2165">
        <v>3600</v>
      </c>
      <c r="J2165" t="s">
        <v>8221</v>
      </c>
    </row>
    <row r="2166" spans="9:10" x14ac:dyDescent="0.2">
      <c r="I2166">
        <v>10000</v>
      </c>
      <c r="J2166" t="s">
        <v>8221</v>
      </c>
    </row>
    <row r="2167" spans="9:10" x14ac:dyDescent="0.2">
      <c r="I2167">
        <v>400</v>
      </c>
      <c r="J2167" t="s">
        <v>8219</v>
      </c>
    </row>
    <row r="2168" spans="9:10" x14ac:dyDescent="0.2">
      <c r="I2168">
        <v>4500</v>
      </c>
      <c r="J2168" t="s">
        <v>8219</v>
      </c>
    </row>
    <row r="2169" spans="9:10" x14ac:dyDescent="0.2">
      <c r="I2169">
        <v>2500</v>
      </c>
      <c r="J2169" t="s">
        <v>8219</v>
      </c>
    </row>
    <row r="2170" spans="9:10" x14ac:dyDescent="0.2">
      <c r="I2170">
        <v>5500</v>
      </c>
      <c r="J2170" t="s">
        <v>8219</v>
      </c>
    </row>
    <row r="2171" spans="9:10" x14ac:dyDescent="0.2">
      <c r="I2171">
        <v>2500</v>
      </c>
      <c r="J2171" t="s">
        <v>8219</v>
      </c>
    </row>
    <row r="2172" spans="9:10" x14ac:dyDescent="0.2">
      <c r="I2172">
        <v>2000</v>
      </c>
      <c r="J2172" t="s">
        <v>8219</v>
      </c>
    </row>
    <row r="2173" spans="9:10" x14ac:dyDescent="0.2">
      <c r="I2173">
        <v>150</v>
      </c>
      <c r="J2173" t="s">
        <v>8219</v>
      </c>
    </row>
    <row r="2174" spans="9:10" x14ac:dyDescent="0.2">
      <c r="I2174">
        <v>18000</v>
      </c>
      <c r="J2174" t="s">
        <v>8219</v>
      </c>
    </row>
    <row r="2175" spans="9:10" x14ac:dyDescent="0.2">
      <c r="I2175">
        <v>153</v>
      </c>
      <c r="J2175" t="s">
        <v>8219</v>
      </c>
    </row>
    <row r="2176" spans="9:10" x14ac:dyDescent="0.2">
      <c r="I2176">
        <v>350</v>
      </c>
      <c r="J2176" t="s">
        <v>8219</v>
      </c>
    </row>
    <row r="2177" spans="9:10" x14ac:dyDescent="0.2">
      <c r="I2177">
        <v>4000</v>
      </c>
      <c r="J2177" t="s">
        <v>8219</v>
      </c>
    </row>
    <row r="2178" spans="9:10" x14ac:dyDescent="0.2">
      <c r="I2178">
        <v>1000</v>
      </c>
      <c r="J2178" t="s">
        <v>8219</v>
      </c>
    </row>
    <row r="2179" spans="9:10" x14ac:dyDescent="0.2">
      <c r="I2179">
        <v>4200</v>
      </c>
      <c r="J2179" t="s">
        <v>8219</v>
      </c>
    </row>
    <row r="2180" spans="9:10" x14ac:dyDescent="0.2">
      <c r="I2180">
        <v>4000</v>
      </c>
      <c r="J2180" t="s">
        <v>8219</v>
      </c>
    </row>
    <row r="2181" spans="9:10" x14ac:dyDescent="0.2">
      <c r="I2181">
        <v>700</v>
      </c>
      <c r="J2181" t="s">
        <v>8219</v>
      </c>
    </row>
    <row r="2182" spans="9:10" x14ac:dyDescent="0.2">
      <c r="I2182">
        <v>5000</v>
      </c>
      <c r="J2182" t="s">
        <v>8219</v>
      </c>
    </row>
    <row r="2183" spans="9:10" x14ac:dyDescent="0.2">
      <c r="I2183">
        <v>2500</v>
      </c>
      <c r="J2183" t="s">
        <v>8219</v>
      </c>
    </row>
    <row r="2184" spans="9:10" x14ac:dyDescent="0.2">
      <c r="I2184">
        <v>25000</v>
      </c>
      <c r="J2184" t="s">
        <v>8219</v>
      </c>
    </row>
    <row r="2185" spans="9:10" x14ac:dyDescent="0.2">
      <c r="I2185">
        <v>1000</v>
      </c>
      <c r="J2185" t="s">
        <v>8219</v>
      </c>
    </row>
    <row r="2186" spans="9:10" x14ac:dyDescent="0.2">
      <c r="I2186">
        <v>5000</v>
      </c>
      <c r="J2186" t="s">
        <v>8219</v>
      </c>
    </row>
    <row r="2187" spans="9:10" x14ac:dyDescent="0.2">
      <c r="I2187">
        <v>2000</v>
      </c>
      <c r="J2187" t="s">
        <v>8219</v>
      </c>
    </row>
    <row r="2188" spans="9:10" x14ac:dyDescent="0.2">
      <c r="I2188">
        <v>3000</v>
      </c>
      <c r="J2188" t="s">
        <v>8219</v>
      </c>
    </row>
    <row r="2189" spans="9:10" x14ac:dyDescent="0.2">
      <c r="I2189">
        <v>1800</v>
      </c>
      <c r="J2189" t="s">
        <v>8219</v>
      </c>
    </row>
    <row r="2190" spans="9:10" x14ac:dyDescent="0.2">
      <c r="I2190">
        <v>10000</v>
      </c>
      <c r="J2190" t="s">
        <v>8219</v>
      </c>
    </row>
    <row r="2191" spans="9:10" x14ac:dyDescent="0.2">
      <c r="I2191">
        <v>5000</v>
      </c>
      <c r="J2191" t="s">
        <v>8219</v>
      </c>
    </row>
    <row r="2192" spans="9:10" x14ac:dyDescent="0.2">
      <c r="I2192">
        <v>20000</v>
      </c>
      <c r="J2192" t="s">
        <v>8219</v>
      </c>
    </row>
    <row r="2193" spans="9:10" x14ac:dyDescent="0.2">
      <c r="I2193">
        <v>20000</v>
      </c>
      <c r="J2193" t="s">
        <v>8219</v>
      </c>
    </row>
    <row r="2194" spans="9:10" x14ac:dyDescent="0.2">
      <c r="I2194">
        <v>5494</v>
      </c>
      <c r="J2194" t="s">
        <v>8219</v>
      </c>
    </row>
    <row r="2195" spans="9:10" x14ac:dyDescent="0.2">
      <c r="I2195">
        <v>1200</v>
      </c>
      <c r="J2195" t="s">
        <v>8219</v>
      </c>
    </row>
    <row r="2196" spans="9:10" x14ac:dyDescent="0.2">
      <c r="I2196">
        <v>19000</v>
      </c>
      <c r="J2196" t="s">
        <v>8219</v>
      </c>
    </row>
    <row r="2197" spans="9:10" x14ac:dyDescent="0.2">
      <c r="I2197">
        <v>750</v>
      </c>
      <c r="J2197" t="s">
        <v>8219</v>
      </c>
    </row>
    <row r="2198" spans="9:10" x14ac:dyDescent="0.2">
      <c r="I2198">
        <v>12000</v>
      </c>
      <c r="J2198" t="s">
        <v>8219</v>
      </c>
    </row>
    <row r="2199" spans="9:10" x14ac:dyDescent="0.2">
      <c r="I2199">
        <v>15000</v>
      </c>
      <c r="J2199" t="s">
        <v>8219</v>
      </c>
    </row>
    <row r="2200" spans="9:10" x14ac:dyDescent="0.2">
      <c r="I2200">
        <v>10000</v>
      </c>
      <c r="J2200" t="s">
        <v>8219</v>
      </c>
    </row>
    <row r="2201" spans="9:10" x14ac:dyDescent="0.2">
      <c r="I2201">
        <v>4600</v>
      </c>
      <c r="J2201" t="s">
        <v>8219</v>
      </c>
    </row>
    <row r="2202" spans="9:10" x14ac:dyDescent="0.2">
      <c r="I2202">
        <v>14000</v>
      </c>
      <c r="J2202" t="s">
        <v>8219</v>
      </c>
    </row>
    <row r="2203" spans="9:10" x14ac:dyDescent="0.2">
      <c r="I2203">
        <v>30000</v>
      </c>
      <c r="J2203" t="s">
        <v>8219</v>
      </c>
    </row>
    <row r="2204" spans="9:10" x14ac:dyDescent="0.2">
      <c r="I2204">
        <v>40000</v>
      </c>
      <c r="J2204" t="s">
        <v>8219</v>
      </c>
    </row>
    <row r="2205" spans="9:10" x14ac:dyDescent="0.2">
      <c r="I2205">
        <v>9000</v>
      </c>
      <c r="J2205" t="s">
        <v>8219</v>
      </c>
    </row>
    <row r="2206" spans="9:10" x14ac:dyDescent="0.2">
      <c r="I2206">
        <v>2000</v>
      </c>
      <c r="J2206" t="s">
        <v>8219</v>
      </c>
    </row>
    <row r="2207" spans="9:10" x14ac:dyDescent="0.2">
      <c r="I2207">
        <v>110</v>
      </c>
      <c r="J2207" t="s">
        <v>8219</v>
      </c>
    </row>
    <row r="2208" spans="9:10" x14ac:dyDescent="0.2">
      <c r="I2208">
        <v>4000</v>
      </c>
      <c r="J2208" t="s">
        <v>8219</v>
      </c>
    </row>
    <row r="2209" spans="9:10" x14ac:dyDescent="0.2">
      <c r="I2209">
        <v>2000</v>
      </c>
      <c r="J2209" t="s">
        <v>8219</v>
      </c>
    </row>
    <row r="2210" spans="9:10" x14ac:dyDescent="0.2">
      <c r="I2210">
        <v>1500</v>
      </c>
      <c r="J2210" t="s">
        <v>8219</v>
      </c>
    </row>
    <row r="2211" spans="9:10" x14ac:dyDescent="0.2">
      <c r="I2211">
        <v>750</v>
      </c>
      <c r="J2211" t="s">
        <v>8219</v>
      </c>
    </row>
    <row r="2212" spans="9:10" x14ac:dyDescent="0.2">
      <c r="I2212">
        <v>1100</v>
      </c>
      <c r="J2212" t="s">
        <v>8219</v>
      </c>
    </row>
    <row r="2213" spans="9:10" x14ac:dyDescent="0.2">
      <c r="I2213">
        <v>2000</v>
      </c>
      <c r="J2213" t="s">
        <v>8219</v>
      </c>
    </row>
    <row r="2214" spans="9:10" x14ac:dyDescent="0.2">
      <c r="I2214">
        <v>1000</v>
      </c>
      <c r="J2214" t="s">
        <v>8219</v>
      </c>
    </row>
    <row r="2215" spans="9:10" x14ac:dyDescent="0.2">
      <c r="I2215">
        <v>500</v>
      </c>
      <c r="J2215" t="s">
        <v>8219</v>
      </c>
    </row>
    <row r="2216" spans="9:10" x14ac:dyDescent="0.2">
      <c r="I2216">
        <v>4000</v>
      </c>
      <c r="J2216" t="s">
        <v>8219</v>
      </c>
    </row>
    <row r="2217" spans="9:10" x14ac:dyDescent="0.2">
      <c r="I2217">
        <v>2500</v>
      </c>
      <c r="J2217" t="s">
        <v>8219</v>
      </c>
    </row>
    <row r="2218" spans="9:10" x14ac:dyDescent="0.2">
      <c r="I2218">
        <v>6000</v>
      </c>
      <c r="J2218" t="s">
        <v>8219</v>
      </c>
    </row>
    <row r="2219" spans="9:10" x14ac:dyDescent="0.2">
      <c r="I2219">
        <v>5</v>
      </c>
      <c r="J2219" t="s">
        <v>8219</v>
      </c>
    </row>
    <row r="2220" spans="9:10" x14ac:dyDescent="0.2">
      <c r="I2220">
        <v>600</v>
      </c>
      <c r="J2220" t="s">
        <v>8219</v>
      </c>
    </row>
    <row r="2221" spans="9:10" x14ac:dyDescent="0.2">
      <c r="I2221">
        <v>550</v>
      </c>
      <c r="J2221" t="s">
        <v>8219</v>
      </c>
    </row>
    <row r="2222" spans="9:10" x14ac:dyDescent="0.2">
      <c r="I2222">
        <v>300</v>
      </c>
      <c r="J2222" t="s">
        <v>8219</v>
      </c>
    </row>
    <row r="2223" spans="9:10" x14ac:dyDescent="0.2">
      <c r="I2223">
        <v>420</v>
      </c>
      <c r="J2223" t="s">
        <v>8219</v>
      </c>
    </row>
    <row r="2224" spans="9:10" x14ac:dyDescent="0.2">
      <c r="I2224">
        <v>2000</v>
      </c>
      <c r="J2224" t="s">
        <v>8219</v>
      </c>
    </row>
    <row r="2225" spans="9:10" x14ac:dyDescent="0.2">
      <c r="I2225">
        <v>1000</v>
      </c>
      <c r="J2225" t="s">
        <v>8219</v>
      </c>
    </row>
    <row r="2226" spans="9:10" x14ac:dyDescent="0.2">
      <c r="I2226">
        <v>3500</v>
      </c>
      <c r="J2226" t="s">
        <v>8219</v>
      </c>
    </row>
    <row r="2227" spans="9:10" x14ac:dyDescent="0.2">
      <c r="I2227">
        <v>7500</v>
      </c>
      <c r="J2227" t="s">
        <v>8219</v>
      </c>
    </row>
    <row r="2228" spans="9:10" x14ac:dyDescent="0.2">
      <c r="I2228">
        <v>500</v>
      </c>
      <c r="J2228" t="s">
        <v>8219</v>
      </c>
    </row>
    <row r="2229" spans="9:10" x14ac:dyDescent="0.2">
      <c r="I2229">
        <v>19500</v>
      </c>
      <c r="J2229" t="s">
        <v>8219</v>
      </c>
    </row>
    <row r="2230" spans="9:10" x14ac:dyDescent="0.2">
      <c r="I2230">
        <v>10000</v>
      </c>
      <c r="J2230" t="s">
        <v>8219</v>
      </c>
    </row>
    <row r="2231" spans="9:10" x14ac:dyDescent="0.2">
      <c r="I2231">
        <v>21000</v>
      </c>
      <c r="J2231" t="s">
        <v>8219</v>
      </c>
    </row>
    <row r="2232" spans="9:10" x14ac:dyDescent="0.2">
      <c r="I2232">
        <v>18000</v>
      </c>
      <c r="J2232" t="s">
        <v>8219</v>
      </c>
    </row>
    <row r="2233" spans="9:10" x14ac:dyDescent="0.2">
      <c r="I2233">
        <v>13000</v>
      </c>
      <c r="J2233" t="s">
        <v>8219</v>
      </c>
    </row>
    <row r="2234" spans="9:10" x14ac:dyDescent="0.2">
      <c r="I2234">
        <v>1000</v>
      </c>
      <c r="J2234" t="s">
        <v>8219</v>
      </c>
    </row>
    <row r="2235" spans="9:10" x14ac:dyDescent="0.2">
      <c r="I2235">
        <v>8012</v>
      </c>
      <c r="J2235" t="s">
        <v>8219</v>
      </c>
    </row>
    <row r="2236" spans="9:10" x14ac:dyDescent="0.2">
      <c r="I2236">
        <v>8500</v>
      </c>
      <c r="J2236" t="s">
        <v>8219</v>
      </c>
    </row>
    <row r="2237" spans="9:10" x14ac:dyDescent="0.2">
      <c r="I2237">
        <v>2500</v>
      </c>
      <c r="J2237" t="s">
        <v>8219</v>
      </c>
    </row>
    <row r="2238" spans="9:10" x14ac:dyDescent="0.2">
      <c r="I2238">
        <v>5000</v>
      </c>
      <c r="J2238" t="s">
        <v>8219</v>
      </c>
    </row>
    <row r="2239" spans="9:10" x14ac:dyDescent="0.2">
      <c r="I2239">
        <v>2500</v>
      </c>
      <c r="J2239" t="s">
        <v>8219</v>
      </c>
    </row>
    <row r="2240" spans="9:10" x14ac:dyDescent="0.2">
      <c r="I2240">
        <v>100</v>
      </c>
      <c r="J2240" t="s">
        <v>8219</v>
      </c>
    </row>
    <row r="2241" spans="9:10" x14ac:dyDescent="0.2">
      <c r="I2241">
        <v>13000</v>
      </c>
      <c r="J2241" t="s">
        <v>8219</v>
      </c>
    </row>
    <row r="2242" spans="9:10" x14ac:dyDescent="0.2">
      <c r="I2242">
        <v>2800</v>
      </c>
      <c r="J2242" t="s">
        <v>8219</v>
      </c>
    </row>
    <row r="2243" spans="9:10" x14ac:dyDescent="0.2">
      <c r="I2243">
        <v>18000</v>
      </c>
      <c r="J2243" t="s">
        <v>8219</v>
      </c>
    </row>
    <row r="2244" spans="9:10" x14ac:dyDescent="0.2">
      <c r="I2244">
        <v>4000</v>
      </c>
      <c r="J2244" t="s">
        <v>8219</v>
      </c>
    </row>
    <row r="2245" spans="9:10" x14ac:dyDescent="0.2">
      <c r="I2245">
        <v>25000</v>
      </c>
      <c r="J2245" t="s">
        <v>8219</v>
      </c>
    </row>
    <row r="2246" spans="9:10" x14ac:dyDescent="0.2">
      <c r="I2246">
        <v>5000</v>
      </c>
      <c r="J2246" t="s">
        <v>8219</v>
      </c>
    </row>
    <row r="2247" spans="9:10" x14ac:dyDescent="0.2">
      <c r="I2247">
        <v>1000</v>
      </c>
      <c r="J2247" t="s">
        <v>8219</v>
      </c>
    </row>
    <row r="2248" spans="9:10" x14ac:dyDescent="0.2">
      <c r="I2248">
        <v>10000</v>
      </c>
      <c r="J2248" t="s">
        <v>8219</v>
      </c>
    </row>
    <row r="2249" spans="9:10" x14ac:dyDescent="0.2">
      <c r="I2249">
        <v>1</v>
      </c>
      <c r="J2249" t="s">
        <v>8219</v>
      </c>
    </row>
    <row r="2250" spans="9:10" x14ac:dyDescent="0.2">
      <c r="I2250">
        <v>5000</v>
      </c>
      <c r="J2250" t="s">
        <v>8219</v>
      </c>
    </row>
    <row r="2251" spans="9:10" x14ac:dyDescent="0.2">
      <c r="I2251">
        <v>4000</v>
      </c>
      <c r="J2251" t="s">
        <v>8219</v>
      </c>
    </row>
    <row r="2252" spans="9:10" x14ac:dyDescent="0.2">
      <c r="I2252">
        <v>2500</v>
      </c>
      <c r="J2252" t="s">
        <v>8219</v>
      </c>
    </row>
    <row r="2253" spans="9:10" x14ac:dyDescent="0.2">
      <c r="I2253">
        <v>18500</v>
      </c>
      <c r="J2253" t="s">
        <v>8219</v>
      </c>
    </row>
    <row r="2254" spans="9:10" x14ac:dyDescent="0.2">
      <c r="I2254">
        <v>7000</v>
      </c>
      <c r="J2254" t="s">
        <v>8219</v>
      </c>
    </row>
    <row r="2255" spans="9:10" x14ac:dyDescent="0.2">
      <c r="I2255">
        <v>3500</v>
      </c>
      <c r="J2255" t="s">
        <v>8219</v>
      </c>
    </row>
    <row r="2256" spans="9:10" x14ac:dyDescent="0.2">
      <c r="I2256">
        <v>25000</v>
      </c>
      <c r="J2256" t="s">
        <v>8219</v>
      </c>
    </row>
    <row r="2257" spans="9:10" x14ac:dyDescent="0.2">
      <c r="I2257">
        <v>8500</v>
      </c>
      <c r="J2257" t="s">
        <v>8219</v>
      </c>
    </row>
    <row r="2258" spans="9:10" x14ac:dyDescent="0.2">
      <c r="I2258">
        <v>9000</v>
      </c>
      <c r="J2258" t="s">
        <v>8219</v>
      </c>
    </row>
    <row r="2259" spans="9:10" x14ac:dyDescent="0.2">
      <c r="I2259">
        <v>8000</v>
      </c>
      <c r="J2259" t="s">
        <v>8219</v>
      </c>
    </row>
    <row r="2260" spans="9:10" x14ac:dyDescent="0.2">
      <c r="I2260">
        <v>500</v>
      </c>
      <c r="J2260" t="s">
        <v>8219</v>
      </c>
    </row>
    <row r="2261" spans="9:10" x14ac:dyDescent="0.2">
      <c r="I2261">
        <v>3950</v>
      </c>
      <c r="J2261" t="s">
        <v>8219</v>
      </c>
    </row>
    <row r="2262" spans="9:10" x14ac:dyDescent="0.2">
      <c r="I2262">
        <v>480</v>
      </c>
      <c r="J2262" t="s">
        <v>8219</v>
      </c>
    </row>
    <row r="2263" spans="9:10" x14ac:dyDescent="0.2">
      <c r="I2263">
        <v>2500</v>
      </c>
      <c r="J2263" t="s">
        <v>8219</v>
      </c>
    </row>
    <row r="2264" spans="9:10" x14ac:dyDescent="0.2">
      <c r="I2264">
        <v>2200</v>
      </c>
      <c r="J2264" t="s">
        <v>8219</v>
      </c>
    </row>
    <row r="2265" spans="9:10" x14ac:dyDescent="0.2">
      <c r="I2265">
        <v>1000</v>
      </c>
      <c r="J2265" t="s">
        <v>8219</v>
      </c>
    </row>
    <row r="2266" spans="9:10" x14ac:dyDescent="0.2">
      <c r="I2266">
        <v>2500</v>
      </c>
      <c r="J2266" t="s">
        <v>8219</v>
      </c>
    </row>
    <row r="2267" spans="9:10" x14ac:dyDescent="0.2">
      <c r="I2267">
        <v>1000</v>
      </c>
      <c r="J2267" t="s">
        <v>8219</v>
      </c>
    </row>
    <row r="2268" spans="9:10" x14ac:dyDescent="0.2">
      <c r="I2268">
        <v>3300</v>
      </c>
      <c r="J2268" t="s">
        <v>8219</v>
      </c>
    </row>
    <row r="2269" spans="9:10" x14ac:dyDescent="0.2">
      <c r="I2269">
        <v>7500</v>
      </c>
      <c r="J2269" t="s">
        <v>8219</v>
      </c>
    </row>
    <row r="2270" spans="9:10" x14ac:dyDescent="0.2">
      <c r="I2270">
        <v>6000</v>
      </c>
      <c r="J2270" t="s">
        <v>8219</v>
      </c>
    </row>
    <row r="2271" spans="9:10" x14ac:dyDescent="0.2">
      <c r="I2271">
        <v>200</v>
      </c>
      <c r="J2271" t="s">
        <v>8219</v>
      </c>
    </row>
    <row r="2272" spans="9:10" x14ac:dyDescent="0.2">
      <c r="I2272">
        <v>1500</v>
      </c>
      <c r="J2272" t="s">
        <v>8219</v>
      </c>
    </row>
    <row r="2273" spans="9:10" x14ac:dyDescent="0.2">
      <c r="I2273">
        <v>20000</v>
      </c>
      <c r="J2273" t="s">
        <v>8219</v>
      </c>
    </row>
    <row r="2274" spans="9:10" x14ac:dyDescent="0.2">
      <c r="I2274">
        <v>28000</v>
      </c>
      <c r="J2274" t="s">
        <v>8219</v>
      </c>
    </row>
    <row r="2275" spans="9:10" x14ac:dyDescent="0.2">
      <c r="I2275">
        <v>2500</v>
      </c>
      <c r="J2275" t="s">
        <v>8219</v>
      </c>
    </row>
    <row r="2276" spans="9:10" x14ac:dyDescent="0.2">
      <c r="I2276">
        <v>25000</v>
      </c>
      <c r="J2276" t="s">
        <v>8219</v>
      </c>
    </row>
    <row r="2277" spans="9:10" x14ac:dyDescent="0.2">
      <c r="I2277">
        <v>20000</v>
      </c>
      <c r="J2277" t="s">
        <v>8219</v>
      </c>
    </row>
    <row r="2278" spans="9:10" x14ac:dyDescent="0.2">
      <c r="I2278">
        <v>1000</v>
      </c>
      <c r="J2278" t="s">
        <v>8219</v>
      </c>
    </row>
    <row r="2279" spans="9:10" x14ac:dyDescent="0.2">
      <c r="I2279">
        <v>2500</v>
      </c>
      <c r="J2279" t="s">
        <v>8219</v>
      </c>
    </row>
    <row r="2280" spans="9:10" x14ac:dyDescent="0.2">
      <c r="I2280">
        <v>2500</v>
      </c>
      <c r="J2280" t="s">
        <v>8219</v>
      </c>
    </row>
    <row r="2281" spans="9:10" x14ac:dyDescent="0.2">
      <c r="I2281">
        <v>650</v>
      </c>
      <c r="J2281" t="s">
        <v>8219</v>
      </c>
    </row>
    <row r="2282" spans="9:10" x14ac:dyDescent="0.2">
      <c r="I2282">
        <v>4589</v>
      </c>
      <c r="J2282" t="s">
        <v>8219</v>
      </c>
    </row>
    <row r="2283" spans="9:10" x14ac:dyDescent="0.2">
      <c r="I2283">
        <v>8500</v>
      </c>
      <c r="J2283" t="s">
        <v>8219</v>
      </c>
    </row>
    <row r="2284" spans="9:10" x14ac:dyDescent="0.2">
      <c r="I2284">
        <v>2000</v>
      </c>
      <c r="J2284" t="s">
        <v>8219</v>
      </c>
    </row>
    <row r="2285" spans="9:10" x14ac:dyDescent="0.2">
      <c r="I2285">
        <v>1000</v>
      </c>
      <c r="J2285" t="s">
        <v>8219</v>
      </c>
    </row>
    <row r="2286" spans="9:10" x14ac:dyDescent="0.2">
      <c r="I2286">
        <v>9800</v>
      </c>
      <c r="J2286" t="s">
        <v>8219</v>
      </c>
    </row>
    <row r="2287" spans="9:10" x14ac:dyDescent="0.2">
      <c r="I2287">
        <v>300</v>
      </c>
      <c r="J2287" t="s">
        <v>8219</v>
      </c>
    </row>
    <row r="2288" spans="9:10" x14ac:dyDescent="0.2">
      <c r="I2288">
        <v>750</v>
      </c>
      <c r="J2288" t="s">
        <v>8219</v>
      </c>
    </row>
    <row r="2289" spans="9:10" x14ac:dyDescent="0.2">
      <c r="I2289">
        <v>3000</v>
      </c>
      <c r="J2289" t="s">
        <v>8219</v>
      </c>
    </row>
    <row r="2290" spans="9:10" x14ac:dyDescent="0.2">
      <c r="I2290">
        <v>6000</v>
      </c>
      <c r="J2290" t="s">
        <v>8219</v>
      </c>
    </row>
    <row r="2291" spans="9:10" x14ac:dyDescent="0.2">
      <c r="I2291">
        <v>3000</v>
      </c>
      <c r="J2291" t="s">
        <v>8219</v>
      </c>
    </row>
    <row r="2292" spans="9:10" x14ac:dyDescent="0.2">
      <c r="I2292">
        <v>1500</v>
      </c>
      <c r="J2292" t="s">
        <v>8219</v>
      </c>
    </row>
    <row r="2293" spans="9:10" x14ac:dyDescent="0.2">
      <c r="I2293">
        <v>4500</v>
      </c>
      <c r="J2293" t="s">
        <v>8219</v>
      </c>
    </row>
    <row r="2294" spans="9:10" x14ac:dyDescent="0.2">
      <c r="I2294">
        <v>1000</v>
      </c>
      <c r="J2294" t="s">
        <v>8219</v>
      </c>
    </row>
    <row r="2295" spans="9:10" x14ac:dyDescent="0.2">
      <c r="I2295">
        <v>1500</v>
      </c>
      <c r="J2295" t="s">
        <v>8219</v>
      </c>
    </row>
    <row r="2296" spans="9:10" x14ac:dyDescent="0.2">
      <c r="I2296">
        <v>1500</v>
      </c>
      <c r="J2296" t="s">
        <v>8219</v>
      </c>
    </row>
    <row r="2297" spans="9:10" x14ac:dyDescent="0.2">
      <c r="I2297">
        <v>2500</v>
      </c>
      <c r="J2297" t="s">
        <v>8219</v>
      </c>
    </row>
    <row r="2298" spans="9:10" x14ac:dyDescent="0.2">
      <c r="I2298">
        <v>2000</v>
      </c>
      <c r="J2298" t="s">
        <v>8219</v>
      </c>
    </row>
    <row r="2299" spans="9:10" x14ac:dyDescent="0.2">
      <c r="I2299">
        <v>850</v>
      </c>
      <c r="J2299" t="s">
        <v>8219</v>
      </c>
    </row>
    <row r="2300" spans="9:10" x14ac:dyDescent="0.2">
      <c r="I2300">
        <v>5000</v>
      </c>
      <c r="J2300" t="s">
        <v>8219</v>
      </c>
    </row>
    <row r="2301" spans="9:10" x14ac:dyDescent="0.2">
      <c r="I2301">
        <v>1200</v>
      </c>
      <c r="J2301" t="s">
        <v>8219</v>
      </c>
    </row>
    <row r="2302" spans="9:10" x14ac:dyDescent="0.2">
      <c r="I2302">
        <v>7000</v>
      </c>
      <c r="J2302" t="s">
        <v>8219</v>
      </c>
    </row>
    <row r="2303" spans="9:10" x14ac:dyDescent="0.2">
      <c r="I2303">
        <v>1000</v>
      </c>
      <c r="J2303" t="s">
        <v>8219</v>
      </c>
    </row>
    <row r="2304" spans="9:10" x14ac:dyDescent="0.2">
      <c r="I2304">
        <v>30000</v>
      </c>
      <c r="J2304" t="s">
        <v>8219</v>
      </c>
    </row>
    <row r="2305" spans="9:10" x14ac:dyDescent="0.2">
      <c r="I2305">
        <v>300</v>
      </c>
      <c r="J2305" t="s">
        <v>8219</v>
      </c>
    </row>
    <row r="2306" spans="9:10" x14ac:dyDescent="0.2">
      <c r="I2306">
        <v>800</v>
      </c>
      <c r="J2306" t="s">
        <v>8219</v>
      </c>
    </row>
    <row r="2307" spans="9:10" x14ac:dyDescent="0.2">
      <c r="I2307">
        <v>5000</v>
      </c>
      <c r="J2307" t="s">
        <v>8219</v>
      </c>
    </row>
    <row r="2308" spans="9:10" x14ac:dyDescent="0.2">
      <c r="I2308">
        <v>2300</v>
      </c>
      <c r="J2308" t="s">
        <v>8219</v>
      </c>
    </row>
    <row r="2309" spans="9:10" x14ac:dyDescent="0.2">
      <c r="I2309">
        <v>6450</v>
      </c>
      <c r="J2309" t="s">
        <v>8219</v>
      </c>
    </row>
    <row r="2310" spans="9:10" x14ac:dyDescent="0.2">
      <c r="I2310">
        <v>6000</v>
      </c>
      <c r="J2310" t="s">
        <v>8219</v>
      </c>
    </row>
    <row r="2311" spans="9:10" x14ac:dyDescent="0.2">
      <c r="I2311">
        <v>18000</v>
      </c>
      <c r="J2311" t="s">
        <v>8219</v>
      </c>
    </row>
    <row r="2312" spans="9:10" x14ac:dyDescent="0.2">
      <c r="I2312">
        <v>3500</v>
      </c>
      <c r="J2312" t="s">
        <v>8219</v>
      </c>
    </row>
    <row r="2313" spans="9:10" x14ac:dyDescent="0.2">
      <c r="I2313">
        <v>1964.47</v>
      </c>
      <c r="J2313" t="s">
        <v>8219</v>
      </c>
    </row>
    <row r="2314" spans="9:10" x14ac:dyDescent="0.2">
      <c r="I2314">
        <v>50000</v>
      </c>
      <c r="J2314" t="s">
        <v>8219</v>
      </c>
    </row>
    <row r="2315" spans="9:10" x14ac:dyDescent="0.2">
      <c r="I2315">
        <v>6000</v>
      </c>
      <c r="J2315" t="s">
        <v>8219</v>
      </c>
    </row>
    <row r="2316" spans="9:10" x14ac:dyDescent="0.2">
      <c r="I2316">
        <v>18500</v>
      </c>
      <c r="J2316" t="s">
        <v>8219</v>
      </c>
    </row>
    <row r="2317" spans="9:10" x14ac:dyDescent="0.2">
      <c r="I2317">
        <v>9000</v>
      </c>
      <c r="J2317" t="s">
        <v>8219</v>
      </c>
    </row>
    <row r="2318" spans="9:10" x14ac:dyDescent="0.2">
      <c r="I2318">
        <v>3000</v>
      </c>
      <c r="J2318" t="s">
        <v>8219</v>
      </c>
    </row>
    <row r="2319" spans="9:10" x14ac:dyDescent="0.2">
      <c r="I2319">
        <v>5000</v>
      </c>
      <c r="J2319" t="s">
        <v>8219</v>
      </c>
    </row>
    <row r="2320" spans="9:10" x14ac:dyDescent="0.2">
      <c r="I2320">
        <v>1200</v>
      </c>
      <c r="J2320" t="s">
        <v>8219</v>
      </c>
    </row>
    <row r="2321" spans="9:10" x14ac:dyDescent="0.2">
      <c r="I2321">
        <v>2500</v>
      </c>
      <c r="J2321" t="s">
        <v>8219</v>
      </c>
    </row>
    <row r="2322" spans="9:10" x14ac:dyDescent="0.2">
      <c r="I2322">
        <v>15000</v>
      </c>
      <c r="J2322" t="s">
        <v>8219</v>
      </c>
    </row>
    <row r="2323" spans="9:10" x14ac:dyDescent="0.2">
      <c r="I2323">
        <v>400</v>
      </c>
      <c r="J2323" t="s">
        <v>8219</v>
      </c>
    </row>
    <row r="2324" spans="9:10" x14ac:dyDescent="0.2">
      <c r="I2324">
        <v>5000</v>
      </c>
      <c r="J2324" t="s">
        <v>8219</v>
      </c>
    </row>
    <row r="2325" spans="9:10" x14ac:dyDescent="0.2">
      <c r="I2325">
        <v>3000</v>
      </c>
      <c r="J2325" t="s">
        <v>8219</v>
      </c>
    </row>
    <row r="2326" spans="9:10" x14ac:dyDescent="0.2">
      <c r="I2326">
        <v>5000</v>
      </c>
      <c r="J2326" t="s">
        <v>8219</v>
      </c>
    </row>
    <row r="2327" spans="9:10" x14ac:dyDescent="0.2">
      <c r="I2327">
        <v>10557</v>
      </c>
      <c r="J2327" t="s">
        <v>8222</v>
      </c>
    </row>
    <row r="2328" spans="9:10" x14ac:dyDescent="0.2">
      <c r="I2328">
        <v>2700</v>
      </c>
      <c r="J2328" t="s">
        <v>8222</v>
      </c>
    </row>
    <row r="2329" spans="9:10" x14ac:dyDescent="0.2">
      <c r="I2329">
        <v>250</v>
      </c>
      <c r="J2329" t="s">
        <v>8222</v>
      </c>
    </row>
    <row r="2330" spans="9:10" x14ac:dyDescent="0.2">
      <c r="I2330">
        <v>7500</v>
      </c>
      <c r="J2330" t="s">
        <v>8222</v>
      </c>
    </row>
    <row r="2331" spans="9:10" x14ac:dyDescent="0.2">
      <c r="I2331">
        <v>1000</v>
      </c>
      <c r="J2331" t="s">
        <v>8222</v>
      </c>
    </row>
    <row r="2332" spans="9:10" x14ac:dyDescent="0.2">
      <c r="I2332">
        <v>15000</v>
      </c>
      <c r="J2332" t="s">
        <v>8222</v>
      </c>
    </row>
    <row r="2333" spans="9:10" x14ac:dyDescent="0.2">
      <c r="I2333">
        <v>35000</v>
      </c>
      <c r="J2333" t="s">
        <v>8219</v>
      </c>
    </row>
    <row r="2334" spans="9:10" x14ac:dyDescent="0.2">
      <c r="I2334">
        <v>10000</v>
      </c>
      <c r="J2334" t="s">
        <v>8219</v>
      </c>
    </row>
    <row r="2335" spans="9:10" x14ac:dyDescent="0.2">
      <c r="I2335">
        <v>25000</v>
      </c>
      <c r="J2335" t="s">
        <v>8219</v>
      </c>
    </row>
    <row r="2336" spans="9:10" x14ac:dyDescent="0.2">
      <c r="I2336">
        <v>35000</v>
      </c>
      <c r="J2336" t="s">
        <v>8219</v>
      </c>
    </row>
    <row r="2337" spans="9:10" x14ac:dyDescent="0.2">
      <c r="I2337">
        <v>8000</v>
      </c>
      <c r="J2337" t="s">
        <v>8219</v>
      </c>
    </row>
    <row r="2338" spans="9:10" x14ac:dyDescent="0.2">
      <c r="I2338">
        <v>25000</v>
      </c>
      <c r="J2338" t="s">
        <v>8219</v>
      </c>
    </row>
    <row r="2339" spans="9:10" x14ac:dyDescent="0.2">
      <c r="I2339">
        <v>600</v>
      </c>
      <c r="J2339" t="s">
        <v>8219</v>
      </c>
    </row>
    <row r="2340" spans="9:10" x14ac:dyDescent="0.2">
      <c r="I2340">
        <v>4000</v>
      </c>
      <c r="J2340" t="s">
        <v>8219</v>
      </c>
    </row>
    <row r="2341" spans="9:10" x14ac:dyDescent="0.2">
      <c r="I2341">
        <v>25000</v>
      </c>
      <c r="J2341" t="s">
        <v>8219</v>
      </c>
    </row>
    <row r="2342" spans="9:10" x14ac:dyDescent="0.2">
      <c r="I2342">
        <v>20000</v>
      </c>
      <c r="J2342" t="s">
        <v>8219</v>
      </c>
    </row>
    <row r="2343" spans="9:10" x14ac:dyDescent="0.2">
      <c r="I2343">
        <v>12000</v>
      </c>
      <c r="J2343" t="s">
        <v>8219</v>
      </c>
    </row>
    <row r="2344" spans="9:10" x14ac:dyDescent="0.2">
      <c r="I2344">
        <v>15000</v>
      </c>
      <c r="J2344" t="s">
        <v>8219</v>
      </c>
    </row>
    <row r="2345" spans="9:10" x14ac:dyDescent="0.2">
      <c r="I2345">
        <v>25000</v>
      </c>
      <c r="J2345" t="s">
        <v>8219</v>
      </c>
    </row>
    <row r="2346" spans="9:10" x14ac:dyDescent="0.2">
      <c r="I2346">
        <v>40000</v>
      </c>
      <c r="J2346" t="s">
        <v>8219</v>
      </c>
    </row>
    <row r="2347" spans="9:10" x14ac:dyDescent="0.2">
      <c r="I2347">
        <v>5000</v>
      </c>
      <c r="J2347" t="s">
        <v>8220</v>
      </c>
    </row>
    <row r="2348" spans="9:10" x14ac:dyDescent="0.2">
      <c r="I2348">
        <v>5500</v>
      </c>
      <c r="J2348" t="s">
        <v>8220</v>
      </c>
    </row>
    <row r="2349" spans="9:10" x14ac:dyDescent="0.2">
      <c r="I2349">
        <v>10000</v>
      </c>
      <c r="J2349" t="s">
        <v>8220</v>
      </c>
    </row>
    <row r="2350" spans="9:10" x14ac:dyDescent="0.2">
      <c r="I2350">
        <v>1000</v>
      </c>
      <c r="J2350" t="s">
        <v>8220</v>
      </c>
    </row>
    <row r="2351" spans="9:10" x14ac:dyDescent="0.2">
      <c r="I2351">
        <v>3000</v>
      </c>
      <c r="J2351" t="s">
        <v>8220</v>
      </c>
    </row>
    <row r="2352" spans="9:10" x14ac:dyDescent="0.2">
      <c r="I2352">
        <v>60000</v>
      </c>
      <c r="J2352" t="s">
        <v>8220</v>
      </c>
    </row>
    <row r="2353" spans="9:10" x14ac:dyDescent="0.2">
      <c r="I2353">
        <v>1000</v>
      </c>
      <c r="J2353" t="s">
        <v>8220</v>
      </c>
    </row>
    <row r="2354" spans="9:10" x14ac:dyDescent="0.2">
      <c r="I2354">
        <v>70000</v>
      </c>
      <c r="J2354" t="s">
        <v>8220</v>
      </c>
    </row>
    <row r="2355" spans="9:10" x14ac:dyDescent="0.2">
      <c r="I2355">
        <v>474900</v>
      </c>
      <c r="J2355" t="s">
        <v>8220</v>
      </c>
    </row>
    <row r="2356" spans="9:10" x14ac:dyDescent="0.2">
      <c r="I2356">
        <v>50000</v>
      </c>
      <c r="J2356" t="s">
        <v>8220</v>
      </c>
    </row>
    <row r="2357" spans="9:10" x14ac:dyDescent="0.2">
      <c r="I2357">
        <v>18900</v>
      </c>
      <c r="J2357" t="s">
        <v>8220</v>
      </c>
    </row>
    <row r="2358" spans="9:10" x14ac:dyDescent="0.2">
      <c r="I2358">
        <v>2000</v>
      </c>
      <c r="J2358" t="s">
        <v>8220</v>
      </c>
    </row>
    <row r="2359" spans="9:10" x14ac:dyDescent="0.2">
      <c r="I2359">
        <v>1000</v>
      </c>
      <c r="J2359" t="s">
        <v>8220</v>
      </c>
    </row>
    <row r="2360" spans="9:10" x14ac:dyDescent="0.2">
      <c r="I2360">
        <v>35000</v>
      </c>
      <c r="J2360" t="s">
        <v>8220</v>
      </c>
    </row>
    <row r="2361" spans="9:10" x14ac:dyDescent="0.2">
      <c r="I2361">
        <v>8000</v>
      </c>
      <c r="J2361" t="s">
        <v>8220</v>
      </c>
    </row>
    <row r="2362" spans="9:10" x14ac:dyDescent="0.2">
      <c r="I2362">
        <v>10000</v>
      </c>
      <c r="J2362" t="s">
        <v>8220</v>
      </c>
    </row>
    <row r="2363" spans="9:10" x14ac:dyDescent="0.2">
      <c r="I2363">
        <v>27000</v>
      </c>
      <c r="J2363" t="s">
        <v>8220</v>
      </c>
    </row>
    <row r="2364" spans="9:10" x14ac:dyDescent="0.2">
      <c r="I2364">
        <v>1500</v>
      </c>
      <c r="J2364" t="s">
        <v>8220</v>
      </c>
    </row>
    <row r="2365" spans="9:10" x14ac:dyDescent="0.2">
      <c r="I2365">
        <v>7500</v>
      </c>
      <c r="J2365" t="s">
        <v>8220</v>
      </c>
    </row>
    <row r="2366" spans="9:10" x14ac:dyDescent="0.2">
      <c r="I2366">
        <v>5000</v>
      </c>
      <c r="J2366" t="s">
        <v>8220</v>
      </c>
    </row>
    <row r="2367" spans="9:10" x14ac:dyDescent="0.2">
      <c r="I2367">
        <v>200</v>
      </c>
      <c r="J2367" t="s">
        <v>8220</v>
      </c>
    </row>
    <row r="2368" spans="9:10" x14ac:dyDescent="0.2">
      <c r="I2368">
        <v>420</v>
      </c>
      <c r="J2368" t="s">
        <v>8220</v>
      </c>
    </row>
    <row r="2369" spans="9:10" x14ac:dyDescent="0.2">
      <c r="I2369">
        <v>175000</v>
      </c>
      <c r="J2369" t="s">
        <v>8220</v>
      </c>
    </row>
    <row r="2370" spans="9:10" x14ac:dyDescent="0.2">
      <c r="I2370">
        <v>128</v>
      </c>
      <c r="J2370" t="s">
        <v>8220</v>
      </c>
    </row>
    <row r="2371" spans="9:10" x14ac:dyDescent="0.2">
      <c r="I2371">
        <v>1000</v>
      </c>
      <c r="J2371" t="s">
        <v>8220</v>
      </c>
    </row>
    <row r="2372" spans="9:10" x14ac:dyDescent="0.2">
      <c r="I2372">
        <v>25000</v>
      </c>
      <c r="J2372" t="s">
        <v>8220</v>
      </c>
    </row>
    <row r="2373" spans="9:10" x14ac:dyDescent="0.2">
      <c r="I2373">
        <v>50000</v>
      </c>
      <c r="J2373" t="s">
        <v>8220</v>
      </c>
    </row>
    <row r="2374" spans="9:10" x14ac:dyDescent="0.2">
      <c r="I2374">
        <v>40000</v>
      </c>
      <c r="J2374" t="s">
        <v>8220</v>
      </c>
    </row>
    <row r="2375" spans="9:10" x14ac:dyDescent="0.2">
      <c r="I2375">
        <v>25000</v>
      </c>
      <c r="J2375" t="s">
        <v>8220</v>
      </c>
    </row>
    <row r="2376" spans="9:10" x14ac:dyDescent="0.2">
      <c r="I2376">
        <v>25000</v>
      </c>
      <c r="J2376" t="s">
        <v>8220</v>
      </c>
    </row>
    <row r="2377" spans="9:10" x14ac:dyDescent="0.2">
      <c r="I2377">
        <v>2000</v>
      </c>
      <c r="J2377" t="s">
        <v>8220</v>
      </c>
    </row>
    <row r="2378" spans="9:10" x14ac:dyDescent="0.2">
      <c r="I2378">
        <v>5500</v>
      </c>
      <c r="J2378" t="s">
        <v>8220</v>
      </c>
    </row>
    <row r="2379" spans="9:10" x14ac:dyDescent="0.2">
      <c r="I2379">
        <v>850000</v>
      </c>
      <c r="J2379" t="s">
        <v>8220</v>
      </c>
    </row>
    <row r="2380" spans="9:10" x14ac:dyDescent="0.2">
      <c r="I2380">
        <v>22000</v>
      </c>
      <c r="J2380" t="s">
        <v>8220</v>
      </c>
    </row>
    <row r="2381" spans="9:10" x14ac:dyDescent="0.2">
      <c r="I2381">
        <v>10000</v>
      </c>
      <c r="J2381" t="s">
        <v>8220</v>
      </c>
    </row>
    <row r="2382" spans="9:10" x14ac:dyDescent="0.2">
      <c r="I2382">
        <v>3000</v>
      </c>
      <c r="J2382" t="s">
        <v>8220</v>
      </c>
    </row>
    <row r="2383" spans="9:10" x14ac:dyDescent="0.2">
      <c r="I2383">
        <v>2500</v>
      </c>
      <c r="J2383" t="s">
        <v>8220</v>
      </c>
    </row>
    <row r="2384" spans="9:10" x14ac:dyDescent="0.2">
      <c r="I2384">
        <v>110000</v>
      </c>
      <c r="J2384" t="s">
        <v>8220</v>
      </c>
    </row>
    <row r="2385" spans="9:10" x14ac:dyDescent="0.2">
      <c r="I2385">
        <v>30000</v>
      </c>
      <c r="J2385" t="s">
        <v>8220</v>
      </c>
    </row>
    <row r="2386" spans="9:10" x14ac:dyDescent="0.2">
      <c r="I2386">
        <v>15000</v>
      </c>
      <c r="J2386" t="s">
        <v>8220</v>
      </c>
    </row>
    <row r="2387" spans="9:10" x14ac:dyDescent="0.2">
      <c r="I2387">
        <v>86350</v>
      </c>
      <c r="J2387" t="s">
        <v>8220</v>
      </c>
    </row>
    <row r="2388" spans="9:10" x14ac:dyDescent="0.2">
      <c r="I2388">
        <v>3000</v>
      </c>
      <c r="J2388" t="s">
        <v>8220</v>
      </c>
    </row>
    <row r="2389" spans="9:10" x14ac:dyDescent="0.2">
      <c r="I2389">
        <v>10000</v>
      </c>
      <c r="J2389" t="s">
        <v>8220</v>
      </c>
    </row>
    <row r="2390" spans="9:10" x14ac:dyDescent="0.2">
      <c r="I2390">
        <v>1000</v>
      </c>
      <c r="J2390" t="s">
        <v>8220</v>
      </c>
    </row>
    <row r="2391" spans="9:10" x14ac:dyDescent="0.2">
      <c r="I2391">
        <v>65000</v>
      </c>
      <c r="J2391" t="s">
        <v>8220</v>
      </c>
    </row>
    <row r="2392" spans="9:10" x14ac:dyDescent="0.2">
      <c r="I2392">
        <v>30000</v>
      </c>
      <c r="J2392" t="s">
        <v>8220</v>
      </c>
    </row>
    <row r="2393" spans="9:10" x14ac:dyDescent="0.2">
      <c r="I2393">
        <v>150000</v>
      </c>
      <c r="J2393" t="s">
        <v>8220</v>
      </c>
    </row>
    <row r="2394" spans="9:10" x14ac:dyDescent="0.2">
      <c r="I2394">
        <v>37000</v>
      </c>
      <c r="J2394" t="s">
        <v>8220</v>
      </c>
    </row>
    <row r="2395" spans="9:10" x14ac:dyDescent="0.2">
      <c r="I2395">
        <v>16000</v>
      </c>
      <c r="J2395" t="s">
        <v>8220</v>
      </c>
    </row>
    <row r="2396" spans="9:10" x14ac:dyDescent="0.2">
      <c r="I2396">
        <v>510000</v>
      </c>
      <c r="J2396" t="s">
        <v>8220</v>
      </c>
    </row>
    <row r="2397" spans="9:10" x14ac:dyDescent="0.2">
      <c r="I2397">
        <v>20000</v>
      </c>
      <c r="J2397" t="s">
        <v>8220</v>
      </c>
    </row>
    <row r="2398" spans="9:10" x14ac:dyDescent="0.2">
      <c r="I2398">
        <v>4200</v>
      </c>
      <c r="J2398" t="s">
        <v>8220</v>
      </c>
    </row>
    <row r="2399" spans="9:10" x14ac:dyDescent="0.2">
      <c r="I2399">
        <v>100000</v>
      </c>
      <c r="J2399" t="s">
        <v>8220</v>
      </c>
    </row>
    <row r="2400" spans="9:10" x14ac:dyDescent="0.2">
      <c r="I2400">
        <v>5000</v>
      </c>
      <c r="J2400" t="s">
        <v>8220</v>
      </c>
    </row>
    <row r="2401" spans="9:10" x14ac:dyDescent="0.2">
      <c r="I2401">
        <v>33000</v>
      </c>
      <c r="J2401" t="s">
        <v>8220</v>
      </c>
    </row>
    <row r="2402" spans="9:10" x14ac:dyDescent="0.2">
      <c r="I2402">
        <v>5000</v>
      </c>
      <c r="J2402" t="s">
        <v>8220</v>
      </c>
    </row>
    <row r="2403" spans="9:10" x14ac:dyDescent="0.2">
      <c r="I2403">
        <v>124000</v>
      </c>
      <c r="J2403" t="s">
        <v>8220</v>
      </c>
    </row>
    <row r="2404" spans="9:10" x14ac:dyDescent="0.2">
      <c r="I2404">
        <v>4000</v>
      </c>
      <c r="J2404" t="s">
        <v>8220</v>
      </c>
    </row>
    <row r="2405" spans="9:10" x14ac:dyDescent="0.2">
      <c r="I2405">
        <v>13000</v>
      </c>
      <c r="J2405" t="s">
        <v>8220</v>
      </c>
    </row>
    <row r="2406" spans="9:10" x14ac:dyDescent="0.2">
      <c r="I2406">
        <v>50000</v>
      </c>
      <c r="J2406" t="s">
        <v>8220</v>
      </c>
    </row>
    <row r="2407" spans="9:10" x14ac:dyDescent="0.2">
      <c r="I2407">
        <v>28000</v>
      </c>
      <c r="J2407" t="s">
        <v>8221</v>
      </c>
    </row>
    <row r="2408" spans="9:10" x14ac:dyDescent="0.2">
      <c r="I2408">
        <v>12000</v>
      </c>
      <c r="J2408" t="s">
        <v>8221</v>
      </c>
    </row>
    <row r="2409" spans="9:10" x14ac:dyDescent="0.2">
      <c r="I2409">
        <v>1200</v>
      </c>
      <c r="J2409" t="s">
        <v>8221</v>
      </c>
    </row>
    <row r="2410" spans="9:10" x14ac:dyDescent="0.2">
      <c r="I2410">
        <v>15000</v>
      </c>
      <c r="J2410" t="s">
        <v>8221</v>
      </c>
    </row>
    <row r="2411" spans="9:10" x14ac:dyDescent="0.2">
      <c r="I2411">
        <v>5000</v>
      </c>
      <c r="J2411" t="s">
        <v>8221</v>
      </c>
    </row>
    <row r="2412" spans="9:10" x14ac:dyDescent="0.2">
      <c r="I2412">
        <v>3250</v>
      </c>
      <c r="J2412" t="s">
        <v>8221</v>
      </c>
    </row>
    <row r="2413" spans="9:10" x14ac:dyDescent="0.2">
      <c r="I2413">
        <v>22000</v>
      </c>
      <c r="J2413" t="s">
        <v>8221</v>
      </c>
    </row>
    <row r="2414" spans="9:10" x14ac:dyDescent="0.2">
      <c r="I2414">
        <v>15000</v>
      </c>
      <c r="J2414" t="s">
        <v>8221</v>
      </c>
    </row>
    <row r="2415" spans="9:10" x14ac:dyDescent="0.2">
      <c r="I2415">
        <v>25000</v>
      </c>
      <c r="J2415" t="s">
        <v>8221</v>
      </c>
    </row>
    <row r="2416" spans="9:10" x14ac:dyDescent="0.2">
      <c r="I2416">
        <v>15000</v>
      </c>
      <c r="J2416" t="s">
        <v>8221</v>
      </c>
    </row>
    <row r="2417" spans="9:10" x14ac:dyDescent="0.2">
      <c r="I2417">
        <v>25000</v>
      </c>
      <c r="J2417" t="s">
        <v>8221</v>
      </c>
    </row>
    <row r="2418" spans="9:10" x14ac:dyDescent="0.2">
      <c r="I2418">
        <v>8000</v>
      </c>
      <c r="J2418" t="s">
        <v>8221</v>
      </c>
    </row>
    <row r="2419" spans="9:10" x14ac:dyDescent="0.2">
      <c r="I2419">
        <v>3000</v>
      </c>
      <c r="J2419" t="s">
        <v>8221</v>
      </c>
    </row>
    <row r="2420" spans="9:10" x14ac:dyDescent="0.2">
      <c r="I2420">
        <v>15000</v>
      </c>
      <c r="J2420" t="s">
        <v>8221</v>
      </c>
    </row>
    <row r="2421" spans="9:10" x14ac:dyDescent="0.2">
      <c r="I2421">
        <v>60000</v>
      </c>
      <c r="J2421" t="s">
        <v>8221</v>
      </c>
    </row>
    <row r="2422" spans="9:10" x14ac:dyDescent="0.2">
      <c r="I2422">
        <v>20000</v>
      </c>
      <c r="J2422" t="s">
        <v>8221</v>
      </c>
    </row>
    <row r="2423" spans="9:10" x14ac:dyDescent="0.2">
      <c r="I2423">
        <v>1000</v>
      </c>
      <c r="J2423" t="s">
        <v>8221</v>
      </c>
    </row>
    <row r="2424" spans="9:10" x14ac:dyDescent="0.2">
      <c r="I2424">
        <v>25000</v>
      </c>
      <c r="J2424" t="s">
        <v>8221</v>
      </c>
    </row>
    <row r="2425" spans="9:10" x14ac:dyDescent="0.2">
      <c r="I2425">
        <v>3000</v>
      </c>
      <c r="J2425" t="s">
        <v>8221</v>
      </c>
    </row>
    <row r="2426" spans="9:10" x14ac:dyDescent="0.2">
      <c r="I2426">
        <v>16870</v>
      </c>
      <c r="J2426" t="s">
        <v>8221</v>
      </c>
    </row>
    <row r="2427" spans="9:10" x14ac:dyDescent="0.2">
      <c r="I2427">
        <v>6000</v>
      </c>
      <c r="J2427" t="s">
        <v>8221</v>
      </c>
    </row>
    <row r="2428" spans="9:10" x14ac:dyDescent="0.2">
      <c r="I2428">
        <v>500</v>
      </c>
      <c r="J2428" t="s">
        <v>8221</v>
      </c>
    </row>
    <row r="2429" spans="9:10" x14ac:dyDescent="0.2">
      <c r="I2429">
        <v>60000</v>
      </c>
      <c r="J2429" t="s">
        <v>8221</v>
      </c>
    </row>
    <row r="2430" spans="9:10" x14ac:dyDescent="0.2">
      <c r="I2430">
        <v>25000</v>
      </c>
      <c r="J2430" t="s">
        <v>8221</v>
      </c>
    </row>
    <row r="2431" spans="9:10" x14ac:dyDescent="0.2">
      <c r="I2431">
        <v>3500</v>
      </c>
      <c r="J2431" t="s">
        <v>8221</v>
      </c>
    </row>
    <row r="2432" spans="9:10" x14ac:dyDescent="0.2">
      <c r="I2432">
        <v>20000</v>
      </c>
      <c r="J2432" t="s">
        <v>8221</v>
      </c>
    </row>
    <row r="2433" spans="9:10" x14ac:dyDescent="0.2">
      <c r="I2433">
        <v>50000</v>
      </c>
      <c r="J2433" t="s">
        <v>8221</v>
      </c>
    </row>
    <row r="2434" spans="9:10" x14ac:dyDescent="0.2">
      <c r="I2434">
        <v>35000</v>
      </c>
      <c r="J2434" t="s">
        <v>8221</v>
      </c>
    </row>
    <row r="2435" spans="9:10" x14ac:dyDescent="0.2">
      <c r="I2435">
        <v>140000</v>
      </c>
      <c r="J2435" t="s">
        <v>8221</v>
      </c>
    </row>
    <row r="2436" spans="9:10" x14ac:dyDescent="0.2">
      <c r="I2436">
        <v>3000</v>
      </c>
      <c r="J2436" t="s">
        <v>8221</v>
      </c>
    </row>
    <row r="2437" spans="9:10" x14ac:dyDescent="0.2">
      <c r="I2437">
        <v>100000</v>
      </c>
      <c r="J2437" t="s">
        <v>8221</v>
      </c>
    </row>
    <row r="2438" spans="9:10" x14ac:dyDescent="0.2">
      <c r="I2438">
        <v>14000</v>
      </c>
      <c r="J2438" t="s">
        <v>8221</v>
      </c>
    </row>
    <row r="2439" spans="9:10" x14ac:dyDescent="0.2">
      <c r="I2439">
        <v>10000</v>
      </c>
      <c r="J2439" t="s">
        <v>8221</v>
      </c>
    </row>
    <row r="2440" spans="9:10" x14ac:dyDescent="0.2">
      <c r="I2440">
        <v>20000</v>
      </c>
      <c r="J2440" t="s">
        <v>8221</v>
      </c>
    </row>
    <row r="2441" spans="9:10" x14ac:dyDescent="0.2">
      <c r="I2441">
        <v>250000</v>
      </c>
      <c r="J2441" t="s">
        <v>8221</v>
      </c>
    </row>
    <row r="2442" spans="9:10" x14ac:dyDescent="0.2">
      <c r="I2442">
        <v>117000</v>
      </c>
      <c r="J2442" t="s">
        <v>8221</v>
      </c>
    </row>
    <row r="2443" spans="9:10" x14ac:dyDescent="0.2">
      <c r="I2443">
        <v>8000</v>
      </c>
      <c r="J2443" t="s">
        <v>8221</v>
      </c>
    </row>
    <row r="2444" spans="9:10" x14ac:dyDescent="0.2">
      <c r="I2444">
        <v>15000</v>
      </c>
      <c r="J2444" t="s">
        <v>8221</v>
      </c>
    </row>
    <row r="2445" spans="9:10" x14ac:dyDescent="0.2">
      <c r="I2445">
        <v>10000</v>
      </c>
      <c r="J2445" t="s">
        <v>8221</v>
      </c>
    </row>
    <row r="2446" spans="9:10" x14ac:dyDescent="0.2">
      <c r="I2446">
        <v>5000</v>
      </c>
      <c r="J2446" t="s">
        <v>8221</v>
      </c>
    </row>
    <row r="2447" spans="9:10" x14ac:dyDescent="0.2">
      <c r="I2447">
        <v>7500</v>
      </c>
      <c r="J2447" t="s">
        <v>8219</v>
      </c>
    </row>
    <row r="2448" spans="9:10" x14ac:dyDescent="0.2">
      <c r="I2448">
        <v>24000</v>
      </c>
      <c r="J2448" t="s">
        <v>8219</v>
      </c>
    </row>
    <row r="2449" spans="9:10" x14ac:dyDescent="0.2">
      <c r="I2449">
        <v>20000</v>
      </c>
      <c r="J2449" t="s">
        <v>8219</v>
      </c>
    </row>
    <row r="2450" spans="9:10" x14ac:dyDescent="0.2">
      <c r="I2450">
        <v>3000</v>
      </c>
      <c r="J2450" t="s">
        <v>8219</v>
      </c>
    </row>
    <row r="2451" spans="9:10" x14ac:dyDescent="0.2">
      <c r="I2451">
        <v>5000</v>
      </c>
      <c r="J2451" t="s">
        <v>8219</v>
      </c>
    </row>
    <row r="2452" spans="9:10" x14ac:dyDescent="0.2">
      <c r="I2452">
        <v>5000</v>
      </c>
      <c r="J2452" t="s">
        <v>8219</v>
      </c>
    </row>
    <row r="2453" spans="9:10" x14ac:dyDescent="0.2">
      <c r="I2453">
        <v>2500</v>
      </c>
      <c r="J2453" t="s">
        <v>8219</v>
      </c>
    </row>
    <row r="2454" spans="9:10" x14ac:dyDescent="0.2">
      <c r="I2454">
        <v>400</v>
      </c>
      <c r="J2454" t="s">
        <v>8219</v>
      </c>
    </row>
    <row r="2455" spans="9:10" x14ac:dyDescent="0.2">
      <c r="I2455">
        <v>10000</v>
      </c>
      <c r="J2455" t="s">
        <v>8219</v>
      </c>
    </row>
    <row r="2456" spans="9:10" x14ac:dyDescent="0.2">
      <c r="I2456">
        <v>15000</v>
      </c>
      <c r="J2456" t="s">
        <v>8219</v>
      </c>
    </row>
    <row r="2457" spans="9:10" x14ac:dyDescent="0.2">
      <c r="I2457">
        <v>10000</v>
      </c>
      <c r="J2457" t="s">
        <v>8219</v>
      </c>
    </row>
    <row r="2458" spans="9:10" x14ac:dyDescent="0.2">
      <c r="I2458">
        <v>600</v>
      </c>
      <c r="J2458" t="s">
        <v>8219</v>
      </c>
    </row>
    <row r="2459" spans="9:10" x14ac:dyDescent="0.2">
      <c r="I2459">
        <v>3000</v>
      </c>
      <c r="J2459" t="s">
        <v>8219</v>
      </c>
    </row>
    <row r="2460" spans="9:10" x14ac:dyDescent="0.2">
      <c r="I2460">
        <v>35000</v>
      </c>
      <c r="J2460" t="s">
        <v>8219</v>
      </c>
    </row>
    <row r="2461" spans="9:10" x14ac:dyDescent="0.2">
      <c r="I2461">
        <v>300</v>
      </c>
      <c r="J2461" t="s">
        <v>8219</v>
      </c>
    </row>
    <row r="2462" spans="9:10" x14ac:dyDescent="0.2">
      <c r="I2462">
        <v>1500</v>
      </c>
      <c r="J2462" t="s">
        <v>8219</v>
      </c>
    </row>
    <row r="2463" spans="9:10" x14ac:dyDescent="0.2">
      <c r="I2463">
        <v>23000</v>
      </c>
      <c r="J2463" t="s">
        <v>8219</v>
      </c>
    </row>
    <row r="2464" spans="9:10" x14ac:dyDescent="0.2">
      <c r="I2464">
        <v>5000</v>
      </c>
      <c r="J2464" t="s">
        <v>8219</v>
      </c>
    </row>
    <row r="2465" spans="9:10" x14ac:dyDescent="0.2">
      <c r="I2465">
        <v>30000</v>
      </c>
      <c r="J2465" t="s">
        <v>8219</v>
      </c>
    </row>
    <row r="2466" spans="9:10" x14ac:dyDescent="0.2">
      <c r="I2466">
        <v>8500</v>
      </c>
      <c r="J2466" t="s">
        <v>8219</v>
      </c>
    </row>
    <row r="2467" spans="9:10" x14ac:dyDescent="0.2">
      <c r="I2467">
        <v>7500</v>
      </c>
      <c r="J2467" t="s">
        <v>8219</v>
      </c>
    </row>
    <row r="2468" spans="9:10" x14ac:dyDescent="0.2">
      <c r="I2468">
        <v>3000</v>
      </c>
      <c r="J2468" t="s">
        <v>8219</v>
      </c>
    </row>
    <row r="2469" spans="9:10" x14ac:dyDescent="0.2">
      <c r="I2469">
        <v>2000</v>
      </c>
      <c r="J2469" t="s">
        <v>8219</v>
      </c>
    </row>
    <row r="2470" spans="9:10" x14ac:dyDescent="0.2">
      <c r="I2470">
        <v>2000</v>
      </c>
      <c r="J2470" t="s">
        <v>8219</v>
      </c>
    </row>
    <row r="2471" spans="9:10" x14ac:dyDescent="0.2">
      <c r="I2471">
        <v>700</v>
      </c>
      <c r="J2471" t="s">
        <v>8219</v>
      </c>
    </row>
    <row r="2472" spans="9:10" x14ac:dyDescent="0.2">
      <c r="I2472">
        <v>2500</v>
      </c>
      <c r="J2472" t="s">
        <v>8219</v>
      </c>
    </row>
    <row r="2473" spans="9:10" x14ac:dyDescent="0.2">
      <c r="I2473">
        <v>1000</v>
      </c>
      <c r="J2473" t="s">
        <v>8219</v>
      </c>
    </row>
    <row r="2474" spans="9:10" x14ac:dyDescent="0.2">
      <c r="I2474">
        <v>2000</v>
      </c>
      <c r="J2474" t="s">
        <v>8219</v>
      </c>
    </row>
    <row r="2475" spans="9:10" x14ac:dyDescent="0.2">
      <c r="I2475">
        <v>1200</v>
      </c>
      <c r="J2475" t="s">
        <v>8219</v>
      </c>
    </row>
    <row r="2476" spans="9:10" x14ac:dyDescent="0.2">
      <c r="I2476">
        <v>1000</v>
      </c>
      <c r="J2476" t="s">
        <v>8219</v>
      </c>
    </row>
    <row r="2477" spans="9:10" x14ac:dyDescent="0.2">
      <c r="I2477">
        <v>500</v>
      </c>
      <c r="J2477" t="s">
        <v>8219</v>
      </c>
    </row>
    <row r="2478" spans="9:10" x14ac:dyDescent="0.2">
      <c r="I2478">
        <v>7500</v>
      </c>
      <c r="J2478" t="s">
        <v>8219</v>
      </c>
    </row>
    <row r="2479" spans="9:10" x14ac:dyDescent="0.2">
      <c r="I2479">
        <v>2000</v>
      </c>
      <c r="J2479" t="s">
        <v>8219</v>
      </c>
    </row>
    <row r="2480" spans="9:10" x14ac:dyDescent="0.2">
      <c r="I2480">
        <v>5000</v>
      </c>
      <c r="J2480" t="s">
        <v>8219</v>
      </c>
    </row>
    <row r="2481" spans="9:10" x14ac:dyDescent="0.2">
      <c r="I2481">
        <v>2500</v>
      </c>
      <c r="J2481" t="s">
        <v>8219</v>
      </c>
    </row>
    <row r="2482" spans="9:10" x14ac:dyDescent="0.2">
      <c r="I2482">
        <v>3200</v>
      </c>
      <c r="J2482" t="s">
        <v>8219</v>
      </c>
    </row>
    <row r="2483" spans="9:10" x14ac:dyDescent="0.2">
      <c r="I2483">
        <v>750</v>
      </c>
      <c r="J2483" t="s">
        <v>8219</v>
      </c>
    </row>
    <row r="2484" spans="9:10" x14ac:dyDescent="0.2">
      <c r="I2484">
        <v>8000</v>
      </c>
      <c r="J2484" t="s">
        <v>8219</v>
      </c>
    </row>
    <row r="2485" spans="9:10" x14ac:dyDescent="0.2">
      <c r="I2485">
        <v>300</v>
      </c>
      <c r="J2485" t="s">
        <v>8219</v>
      </c>
    </row>
    <row r="2486" spans="9:10" x14ac:dyDescent="0.2">
      <c r="I2486">
        <v>2000</v>
      </c>
      <c r="J2486" t="s">
        <v>8219</v>
      </c>
    </row>
    <row r="2487" spans="9:10" x14ac:dyDescent="0.2">
      <c r="I2487">
        <v>4000</v>
      </c>
      <c r="J2487" t="s">
        <v>8219</v>
      </c>
    </row>
    <row r="2488" spans="9:10" x14ac:dyDescent="0.2">
      <c r="I2488">
        <v>1000</v>
      </c>
      <c r="J2488" t="s">
        <v>8219</v>
      </c>
    </row>
    <row r="2489" spans="9:10" x14ac:dyDescent="0.2">
      <c r="I2489">
        <v>1100</v>
      </c>
      <c r="J2489" t="s">
        <v>8219</v>
      </c>
    </row>
    <row r="2490" spans="9:10" x14ac:dyDescent="0.2">
      <c r="I2490">
        <v>3500</v>
      </c>
      <c r="J2490" t="s">
        <v>8219</v>
      </c>
    </row>
    <row r="2491" spans="9:10" x14ac:dyDescent="0.2">
      <c r="I2491">
        <v>2000</v>
      </c>
      <c r="J2491" t="s">
        <v>8219</v>
      </c>
    </row>
    <row r="2492" spans="9:10" x14ac:dyDescent="0.2">
      <c r="I2492">
        <v>300</v>
      </c>
      <c r="J2492" t="s">
        <v>8219</v>
      </c>
    </row>
    <row r="2493" spans="9:10" x14ac:dyDescent="0.2">
      <c r="I2493">
        <v>1500</v>
      </c>
      <c r="J2493" t="s">
        <v>8219</v>
      </c>
    </row>
    <row r="2494" spans="9:10" x14ac:dyDescent="0.2">
      <c r="I2494">
        <v>3000</v>
      </c>
      <c r="J2494" t="s">
        <v>8219</v>
      </c>
    </row>
    <row r="2495" spans="9:10" x14ac:dyDescent="0.2">
      <c r="I2495">
        <v>3500</v>
      </c>
      <c r="J2495" t="s">
        <v>8219</v>
      </c>
    </row>
    <row r="2496" spans="9:10" x14ac:dyDescent="0.2">
      <c r="I2496">
        <v>500</v>
      </c>
      <c r="J2496" t="s">
        <v>8219</v>
      </c>
    </row>
    <row r="2497" spans="9:10" x14ac:dyDescent="0.2">
      <c r="I2497">
        <v>500</v>
      </c>
      <c r="J2497" t="s">
        <v>8219</v>
      </c>
    </row>
    <row r="2498" spans="9:10" x14ac:dyDescent="0.2">
      <c r="I2498">
        <v>600</v>
      </c>
      <c r="J2498" t="s">
        <v>8219</v>
      </c>
    </row>
    <row r="2499" spans="9:10" x14ac:dyDescent="0.2">
      <c r="I2499">
        <v>20000</v>
      </c>
      <c r="J2499" t="s">
        <v>8219</v>
      </c>
    </row>
    <row r="2500" spans="9:10" x14ac:dyDescent="0.2">
      <c r="I2500">
        <v>1500</v>
      </c>
      <c r="J2500" t="s">
        <v>8219</v>
      </c>
    </row>
    <row r="2501" spans="9:10" x14ac:dyDescent="0.2">
      <c r="I2501">
        <v>1500</v>
      </c>
      <c r="J2501" t="s">
        <v>8219</v>
      </c>
    </row>
    <row r="2502" spans="9:10" x14ac:dyDescent="0.2">
      <c r="I2502">
        <v>6000</v>
      </c>
      <c r="J2502" t="s">
        <v>8219</v>
      </c>
    </row>
    <row r="2503" spans="9:10" x14ac:dyDescent="0.2">
      <c r="I2503">
        <v>4000</v>
      </c>
      <c r="J2503" t="s">
        <v>8219</v>
      </c>
    </row>
    <row r="2504" spans="9:10" x14ac:dyDescent="0.2">
      <c r="I2504">
        <v>1000</v>
      </c>
      <c r="J2504" t="s">
        <v>8219</v>
      </c>
    </row>
    <row r="2505" spans="9:10" x14ac:dyDescent="0.2">
      <c r="I2505">
        <v>4000</v>
      </c>
      <c r="J2505" t="s">
        <v>8219</v>
      </c>
    </row>
    <row r="2506" spans="9:10" x14ac:dyDescent="0.2">
      <c r="I2506">
        <v>600</v>
      </c>
      <c r="J2506" t="s">
        <v>8219</v>
      </c>
    </row>
    <row r="2507" spans="9:10" x14ac:dyDescent="0.2">
      <c r="I2507">
        <v>11000</v>
      </c>
      <c r="J2507" t="s">
        <v>8221</v>
      </c>
    </row>
    <row r="2508" spans="9:10" x14ac:dyDescent="0.2">
      <c r="I2508">
        <v>110000</v>
      </c>
      <c r="J2508" t="s">
        <v>8221</v>
      </c>
    </row>
    <row r="2509" spans="9:10" x14ac:dyDescent="0.2">
      <c r="I2509">
        <v>10000</v>
      </c>
      <c r="J2509" t="s">
        <v>8221</v>
      </c>
    </row>
    <row r="2510" spans="9:10" x14ac:dyDescent="0.2">
      <c r="I2510">
        <v>35000</v>
      </c>
      <c r="J2510" t="s">
        <v>8221</v>
      </c>
    </row>
    <row r="2511" spans="9:10" x14ac:dyDescent="0.2">
      <c r="I2511">
        <v>7000</v>
      </c>
      <c r="J2511" t="s">
        <v>8221</v>
      </c>
    </row>
    <row r="2512" spans="9:10" x14ac:dyDescent="0.2">
      <c r="I2512">
        <v>5000</v>
      </c>
      <c r="J2512" t="s">
        <v>8221</v>
      </c>
    </row>
    <row r="2513" spans="9:10" x14ac:dyDescent="0.2">
      <c r="I2513">
        <v>42850</v>
      </c>
      <c r="J2513" t="s">
        <v>8221</v>
      </c>
    </row>
    <row r="2514" spans="9:10" x14ac:dyDescent="0.2">
      <c r="I2514">
        <v>20000</v>
      </c>
      <c r="J2514" t="s">
        <v>8221</v>
      </c>
    </row>
    <row r="2515" spans="9:10" x14ac:dyDescent="0.2">
      <c r="I2515">
        <v>95000</v>
      </c>
      <c r="J2515" t="s">
        <v>8221</v>
      </c>
    </row>
    <row r="2516" spans="9:10" x14ac:dyDescent="0.2">
      <c r="I2516">
        <v>50000</v>
      </c>
      <c r="J2516" t="s">
        <v>8221</v>
      </c>
    </row>
    <row r="2517" spans="9:10" x14ac:dyDescent="0.2">
      <c r="I2517">
        <v>100000</v>
      </c>
      <c r="J2517" t="s">
        <v>8221</v>
      </c>
    </row>
    <row r="2518" spans="9:10" x14ac:dyDescent="0.2">
      <c r="I2518">
        <v>1150</v>
      </c>
      <c r="J2518" t="s">
        <v>8221</v>
      </c>
    </row>
    <row r="2519" spans="9:10" x14ac:dyDescent="0.2">
      <c r="I2519">
        <v>180000</v>
      </c>
      <c r="J2519" t="s">
        <v>8221</v>
      </c>
    </row>
    <row r="2520" spans="9:10" x14ac:dyDescent="0.2">
      <c r="I2520">
        <v>12000</v>
      </c>
      <c r="J2520" t="s">
        <v>8221</v>
      </c>
    </row>
    <row r="2521" spans="9:10" x14ac:dyDescent="0.2">
      <c r="I2521">
        <v>5000</v>
      </c>
      <c r="J2521" t="s">
        <v>8221</v>
      </c>
    </row>
    <row r="2522" spans="9:10" x14ac:dyDescent="0.2">
      <c r="I2522">
        <v>22000</v>
      </c>
      <c r="J2522" t="s">
        <v>8221</v>
      </c>
    </row>
    <row r="2523" spans="9:10" x14ac:dyDescent="0.2">
      <c r="I2523">
        <v>18000</v>
      </c>
      <c r="J2523" t="s">
        <v>8221</v>
      </c>
    </row>
    <row r="2524" spans="9:10" x14ac:dyDescent="0.2">
      <c r="I2524">
        <v>5000</v>
      </c>
      <c r="J2524" t="s">
        <v>8221</v>
      </c>
    </row>
    <row r="2525" spans="9:10" x14ac:dyDescent="0.2">
      <c r="I2525">
        <v>150000</v>
      </c>
      <c r="J2525" t="s">
        <v>8221</v>
      </c>
    </row>
    <row r="2526" spans="9:10" x14ac:dyDescent="0.2">
      <c r="I2526">
        <v>100000</v>
      </c>
      <c r="J2526" t="s">
        <v>8221</v>
      </c>
    </row>
    <row r="2527" spans="9:10" x14ac:dyDescent="0.2">
      <c r="I2527">
        <v>12500</v>
      </c>
      <c r="J2527" t="s">
        <v>8219</v>
      </c>
    </row>
    <row r="2528" spans="9:10" x14ac:dyDescent="0.2">
      <c r="I2528">
        <v>5000</v>
      </c>
      <c r="J2528" t="s">
        <v>8219</v>
      </c>
    </row>
    <row r="2529" spans="9:10" x14ac:dyDescent="0.2">
      <c r="I2529">
        <v>900</v>
      </c>
      <c r="J2529" t="s">
        <v>8219</v>
      </c>
    </row>
    <row r="2530" spans="9:10" x14ac:dyDescent="0.2">
      <c r="I2530">
        <v>7500</v>
      </c>
      <c r="J2530" t="s">
        <v>8219</v>
      </c>
    </row>
    <row r="2531" spans="9:10" x14ac:dyDescent="0.2">
      <c r="I2531">
        <v>8000</v>
      </c>
      <c r="J2531" t="s">
        <v>8219</v>
      </c>
    </row>
    <row r="2532" spans="9:10" x14ac:dyDescent="0.2">
      <c r="I2532">
        <v>4000</v>
      </c>
      <c r="J2532" t="s">
        <v>8219</v>
      </c>
    </row>
    <row r="2533" spans="9:10" x14ac:dyDescent="0.2">
      <c r="I2533">
        <v>4000</v>
      </c>
      <c r="J2533" t="s">
        <v>8219</v>
      </c>
    </row>
    <row r="2534" spans="9:10" x14ac:dyDescent="0.2">
      <c r="I2534">
        <v>4000</v>
      </c>
      <c r="J2534" t="s">
        <v>8219</v>
      </c>
    </row>
    <row r="2535" spans="9:10" x14ac:dyDescent="0.2">
      <c r="I2535">
        <v>6000</v>
      </c>
      <c r="J2535" t="s">
        <v>8219</v>
      </c>
    </row>
    <row r="2536" spans="9:10" x14ac:dyDescent="0.2">
      <c r="I2536">
        <v>6500</v>
      </c>
      <c r="J2536" t="s">
        <v>8219</v>
      </c>
    </row>
    <row r="2537" spans="9:10" x14ac:dyDescent="0.2">
      <c r="I2537">
        <v>4500</v>
      </c>
      <c r="J2537" t="s">
        <v>8219</v>
      </c>
    </row>
    <row r="2538" spans="9:10" x14ac:dyDescent="0.2">
      <c r="I2538">
        <v>4000</v>
      </c>
      <c r="J2538" t="s">
        <v>8219</v>
      </c>
    </row>
    <row r="2539" spans="9:10" x14ac:dyDescent="0.2">
      <c r="I2539">
        <v>7500</v>
      </c>
      <c r="J2539" t="s">
        <v>8219</v>
      </c>
    </row>
    <row r="2540" spans="9:10" x14ac:dyDescent="0.2">
      <c r="I2540">
        <v>2000</v>
      </c>
      <c r="J2540" t="s">
        <v>8219</v>
      </c>
    </row>
    <row r="2541" spans="9:10" x14ac:dyDescent="0.2">
      <c r="I2541">
        <v>20000</v>
      </c>
      <c r="J2541" t="s">
        <v>8219</v>
      </c>
    </row>
    <row r="2542" spans="9:10" x14ac:dyDescent="0.2">
      <c r="I2542">
        <v>25</v>
      </c>
      <c r="J2542" t="s">
        <v>8219</v>
      </c>
    </row>
    <row r="2543" spans="9:10" x14ac:dyDescent="0.2">
      <c r="I2543">
        <v>1000</v>
      </c>
      <c r="J2543" t="s">
        <v>8219</v>
      </c>
    </row>
    <row r="2544" spans="9:10" x14ac:dyDescent="0.2">
      <c r="I2544">
        <v>18000</v>
      </c>
      <c r="J2544" t="s">
        <v>8219</v>
      </c>
    </row>
    <row r="2545" spans="9:10" x14ac:dyDescent="0.2">
      <c r="I2545">
        <v>10000</v>
      </c>
      <c r="J2545" t="s">
        <v>8219</v>
      </c>
    </row>
    <row r="2546" spans="9:10" x14ac:dyDescent="0.2">
      <c r="I2546">
        <v>2500</v>
      </c>
      <c r="J2546" t="s">
        <v>8219</v>
      </c>
    </row>
    <row r="2547" spans="9:10" x14ac:dyDescent="0.2">
      <c r="I2547">
        <v>3500</v>
      </c>
      <c r="J2547" t="s">
        <v>8219</v>
      </c>
    </row>
    <row r="2548" spans="9:10" x14ac:dyDescent="0.2">
      <c r="I2548">
        <v>700</v>
      </c>
      <c r="J2548" t="s">
        <v>8219</v>
      </c>
    </row>
    <row r="2549" spans="9:10" x14ac:dyDescent="0.2">
      <c r="I2549">
        <v>250</v>
      </c>
      <c r="J2549" t="s">
        <v>8219</v>
      </c>
    </row>
    <row r="2550" spans="9:10" x14ac:dyDescent="0.2">
      <c r="I2550">
        <v>5000</v>
      </c>
      <c r="J2550" t="s">
        <v>8219</v>
      </c>
    </row>
    <row r="2551" spans="9:10" x14ac:dyDescent="0.2">
      <c r="I2551">
        <v>2000</v>
      </c>
      <c r="J2551" t="s">
        <v>8219</v>
      </c>
    </row>
    <row r="2552" spans="9:10" x14ac:dyDescent="0.2">
      <c r="I2552">
        <v>3500</v>
      </c>
      <c r="J2552" t="s">
        <v>8219</v>
      </c>
    </row>
    <row r="2553" spans="9:10" x14ac:dyDescent="0.2">
      <c r="I2553">
        <v>5500</v>
      </c>
      <c r="J2553" t="s">
        <v>8219</v>
      </c>
    </row>
    <row r="2554" spans="9:10" x14ac:dyDescent="0.2">
      <c r="I2554">
        <v>6000</v>
      </c>
      <c r="J2554" t="s">
        <v>8219</v>
      </c>
    </row>
    <row r="2555" spans="9:10" x14ac:dyDescent="0.2">
      <c r="I2555">
        <v>1570</v>
      </c>
      <c r="J2555" t="s">
        <v>8219</v>
      </c>
    </row>
    <row r="2556" spans="9:10" x14ac:dyDescent="0.2">
      <c r="I2556">
        <v>6500</v>
      </c>
      <c r="J2556" t="s">
        <v>8219</v>
      </c>
    </row>
    <row r="2557" spans="9:10" x14ac:dyDescent="0.2">
      <c r="I2557">
        <v>3675</v>
      </c>
      <c r="J2557" t="s">
        <v>8219</v>
      </c>
    </row>
    <row r="2558" spans="9:10" x14ac:dyDescent="0.2">
      <c r="I2558">
        <v>3000</v>
      </c>
      <c r="J2558" t="s">
        <v>8219</v>
      </c>
    </row>
    <row r="2559" spans="9:10" x14ac:dyDescent="0.2">
      <c r="I2559">
        <v>1500</v>
      </c>
      <c r="J2559" t="s">
        <v>8219</v>
      </c>
    </row>
    <row r="2560" spans="9:10" x14ac:dyDescent="0.2">
      <c r="I2560">
        <v>3000</v>
      </c>
      <c r="J2560" t="s">
        <v>8219</v>
      </c>
    </row>
    <row r="2561" spans="9:10" x14ac:dyDescent="0.2">
      <c r="I2561">
        <v>2000</v>
      </c>
      <c r="J2561" t="s">
        <v>8219</v>
      </c>
    </row>
    <row r="2562" spans="9:10" x14ac:dyDescent="0.2">
      <c r="I2562">
        <v>745</v>
      </c>
      <c r="J2562" t="s">
        <v>8219</v>
      </c>
    </row>
    <row r="2563" spans="9:10" x14ac:dyDescent="0.2">
      <c r="I2563">
        <v>900</v>
      </c>
      <c r="J2563" t="s">
        <v>8219</v>
      </c>
    </row>
    <row r="2564" spans="9:10" x14ac:dyDescent="0.2">
      <c r="I2564">
        <v>1250</v>
      </c>
      <c r="J2564" t="s">
        <v>8219</v>
      </c>
    </row>
    <row r="2565" spans="9:10" x14ac:dyDescent="0.2">
      <c r="I2565">
        <v>800</v>
      </c>
      <c r="J2565" t="s">
        <v>8219</v>
      </c>
    </row>
    <row r="2566" spans="9:10" x14ac:dyDescent="0.2">
      <c r="I2566">
        <v>3000</v>
      </c>
      <c r="J2566" t="s">
        <v>8219</v>
      </c>
    </row>
    <row r="2567" spans="9:10" x14ac:dyDescent="0.2">
      <c r="I2567">
        <v>100000</v>
      </c>
      <c r="J2567" t="s">
        <v>8220</v>
      </c>
    </row>
    <row r="2568" spans="9:10" x14ac:dyDescent="0.2">
      <c r="I2568">
        <v>10000</v>
      </c>
      <c r="J2568" t="s">
        <v>8220</v>
      </c>
    </row>
    <row r="2569" spans="9:10" x14ac:dyDescent="0.2">
      <c r="I2569">
        <v>20000</v>
      </c>
      <c r="J2569" t="s">
        <v>8220</v>
      </c>
    </row>
    <row r="2570" spans="9:10" x14ac:dyDescent="0.2">
      <c r="I2570">
        <v>40000</v>
      </c>
      <c r="J2570" t="s">
        <v>8220</v>
      </c>
    </row>
    <row r="2571" spans="9:10" x14ac:dyDescent="0.2">
      <c r="I2571">
        <v>10000</v>
      </c>
      <c r="J2571" t="s">
        <v>8220</v>
      </c>
    </row>
    <row r="2572" spans="9:10" x14ac:dyDescent="0.2">
      <c r="I2572">
        <v>35000</v>
      </c>
      <c r="J2572" t="s">
        <v>8220</v>
      </c>
    </row>
    <row r="2573" spans="9:10" x14ac:dyDescent="0.2">
      <c r="I2573">
        <v>45000</v>
      </c>
      <c r="J2573" t="s">
        <v>8220</v>
      </c>
    </row>
    <row r="2574" spans="9:10" x14ac:dyDescent="0.2">
      <c r="I2574">
        <v>10000</v>
      </c>
      <c r="J2574" t="s">
        <v>8220</v>
      </c>
    </row>
    <row r="2575" spans="9:10" x14ac:dyDescent="0.2">
      <c r="I2575">
        <v>6500</v>
      </c>
      <c r="J2575" t="s">
        <v>8220</v>
      </c>
    </row>
    <row r="2576" spans="9:10" x14ac:dyDescent="0.2">
      <c r="I2576">
        <v>7000</v>
      </c>
      <c r="J2576" t="s">
        <v>8220</v>
      </c>
    </row>
    <row r="2577" spans="9:10" x14ac:dyDescent="0.2">
      <c r="I2577">
        <v>100000</v>
      </c>
      <c r="J2577" t="s">
        <v>8220</v>
      </c>
    </row>
    <row r="2578" spans="9:10" x14ac:dyDescent="0.2">
      <c r="I2578">
        <v>30000</v>
      </c>
      <c r="J2578" t="s">
        <v>8220</v>
      </c>
    </row>
    <row r="2579" spans="9:10" x14ac:dyDescent="0.2">
      <c r="I2579">
        <v>8000</v>
      </c>
      <c r="J2579" t="s">
        <v>8220</v>
      </c>
    </row>
    <row r="2580" spans="9:10" x14ac:dyDescent="0.2">
      <c r="I2580">
        <v>10000</v>
      </c>
      <c r="J2580" t="s">
        <v>8220</v>
      </c>
    </row>
    <row r="2581" spans="9:10" x14ac:dyDescent="0.2">
      <c r="I2581">
        <v>85000</v>
      </c>
      <c r="J2581" t="s">
        <v>8220</v>
      </c>
    </row>
    <row r="2582" spans="9:10" x14ac:dyDescent="0.2">
      <c r="I2582">
        <v>10000</v>
      </c>
      <c r="J2582" t="s">
        <v>8220</v>
      </c>
    </row>
    <row r="2583" spans="9:10" x14ac:dyDescent="0.2">
      <c r="I2583">
        <v>15000</v>
      </c>
      <c r="J2583" t="s">
        <v>8220</v>
      </c>
    </row>
    <row r="2584" spans="9:10" x14ac:dyDescent="0.2">
      <c r="I2584">
        <v>6000</v>
      </c>
      <c r="J2584" t="s">
        <v>8220</v>
      </c>
    </row>
    <row r="2585" spans="9:10" x14ac:dyDescent="0.2">
      <c r="I2585">
        <v>200000</v>
      </c>
      <c r="J2585" t="s">
        <v>8220</v>
      </c>
    </row>
    <row r="2586" spans="9:10" x14ac:dyDescent="0.2">
      <c r="I2586">
        <v>8500</v>
      </c>
      <c r="J2586" t="s">
        <v>8220</v>
      </c>
    </row>
    <row r="2587" spans="9:10" x14ac:dyDescent="0.2">
      <c r="I2587">
        <v>5000</v>
      </c>
      <c r="J2587" t="s">
        <v>8221</v>
      </c>
    </row>
    <row r="2588" spans="9:10" x14ac:dyDescent="0.2">
      <c r="I2588">
        <v>90000</v>
      </c>
      <c r="J2588" t="s">
        <v>8221</v>
      </c>
    </row>
    <row r="2589" spans="9:10" x14ac:dyDescent="0.2">
      <c r="I2589">
        <v>1000</v>
      </c>
      <c r="J2589" t="s">
        <v>8221</v>
      </c>
    </row>
    <row r="2590" spans="9:10" x14ac:dyDescent="0.2">
      <c r="I2590">
        <v>10000</v>
      </c>
      <c r="J2590" t="s">
        <v>8221</v>
      </c>
    </row>
    <row r="2591" spans="9:10" x14ac:dyDescent="0.2">
      <c r="I2591">
        <v>30000</v>
      </c>
      <c r="J2591" t="s">
        <v>8221</v>
      </c>
    </row>
    <row r="2592" spans="9:10" x14ac:dyDescent="0.2">
      <c r="I2592">
        <v>3000</v>
      </c>
      <c r="J2592" t="s">
        <v>8221</v>
      </c>
    </row>
    <row r="2593" spans="9:10" x14ac:dyDescent="0.2">
      <c r="I2593">
        <v>50000</v>
      </c>
      <c r="J2593" t="s">
        <v>8221</v>
      </c>
    </row>
    <row r="2594" spans="9:10" x14ac:dyDescent="0.2">
      <c r="I2594">
        <v>6000</v>
      </c>
      <c r="J2594" t="s">
        <v>8221</v>
      </c>
    </row>
    <row r="2595" spans="9:10" x14ac:dyDescent="0.2">
      <c r="I2595">
        <v>50000</v>
      </c>
      <c r="J2595" t="s">
        <v>8221</v>
      </c>
    </row>
    <row r="2596" spans="9:10" x14ac:dyDescent="0.2">
      <c r="I2596">
        <v>3000</v>
      </c>
      <c r="J2596" t="s">
        <v>8221</v>
      </c>
    </row>
    <row r="2597" spans="9:10" x14ac:dyDescent="0.2">
      <c r="I2597">
        <v>1500</v>
      </c>
      <c r="J2597" t="s">
        <v>8221</v>
      </c>
    </row>
    <row r="2598" spans="9:10" x14ac:dyDescent="0.2">
      <c r="I2598">
        <v>30000</v>
      </c>
      <c r="J2598" t="s">
        <v>8221</v>
      </c>
    </row>
    <row r="2599" spans="9:10" x14ac:dyDescent="0.2">
      <c r="I2599">
        <v>10000</v>
      </c>
      <c r="J2599" t="s">
        <v>8221</v>
      </c>
    </row>
    <row r="2600" spans="9:10" x14ac:dyDescent="0.2">
      <c r="I2600">
        <v>80000</v>
      </c>
      <c r="J2600" t="s">
        <v>8221</v>
      </c>
    </row>
    <row r="2601" spans="9:10" x14ac:dyDescent="0.2">
      <c r="I2601">
        <v>15000</v>
      </c>
      <c r="J2601" t="s">
        <v>8221</v>
      </c>
    </row>
    <row r="2602" spans="9:10" x14ac:dyDescent="0.2">
      <c r="I2602">
        <v>35000</v>
      </c>
      <c r="J2602" t="s">
        <v>8221</v>
      </c>
    </row>
    <row r="2603" spans="9:10" x14ac:dyDescent="0.2">
      <c r="I2603">
        <v>1500</v>
      </c>
      <c r="J2603" t="s">
        <v>8221</v>
      </c>
    </row>
    <row r="2604" spans="9:10" x14ac:dyDescent="0.2">
      <c r="I2604">
        <v>3000</v>
      </c>
      <c r="J2604" t="s">
        <v>8221</v>
      </c>
    </row>
    <row r="2605" spans="9:10" x14ac:dyDescent="0.2">
      <c r="I2605">
        <v>9041</v>
      </c>
      <c r="J2605" t="s">
        <v>8221</v>
      </c>
    </row>
    <row r="2606" spans="9:10" x14ac:dyDescent="0.2">
      <c r="I2606">
        <v>50000</v>
      </c>
      <c r="J2606" t="s">
        <v>8221</v>
      </c>
    </row>
    <row r="2607" spans="9:10" x14ac:dyDescent="0.2">
      <c r="I2607">
        <v>500</v>
      </c>
      <c r="J2607" t="s">
        <v>8219</v>
      </c>
    </row>
    <row r="2608" spans="9:10" x14ac:dyDescent="0.2">
      <c r="I2608">
        <v>12000</v>
      </c>
      <c r="J2608" t="s">
        <v>8219</v>
      </c>
    </row>
    <row r="2609" spans="9:10" x14ac:dyDescent="0.2">
      <c r="I2609">
        <v>1750</v>
      </c>
      <c r="J2609" t="s">
        <v>8219</v>
      </c>
    </row>
    <row r="2610" spans="9:10" x14ac:dyDescent="0.2">
      <c r="I2610">
        <v>20000</v>
      </c>
      <c r="J2610" t="s">
        <v>8219</v>
      </c>
    </row>
    <row r="2611" spans="9:10" x14ac:dyDescent="0.2">
      <c r="I2611">
        <v>100000</v>
      </c>
      <c r="J2611" t="s">
        <v>8219</v>
      </c>
    </row>
    <row r="2612" spans="9:10" x14ac:dyDescent="0.2">
      <c r="I2612">
        <v>11000</v>
      </c>
      <c r="J2612" t="s">
        <v>8219</v>
      </c>
    </row>
    <row r="2613" spans="9:10" x14ac:dyDescent="0.2">
      <c r="I2613">
        <v>8000</v>
      </c>
      <c r="J2613" t="s">
        <v>8219</v>
      </c>
    </row>
    <row r="2614" spans="9:10" x14ac:dyDescent="0.2">
      <c r="I2614">
        <v>8000</v>
      </c>
      <c r="J2614" t="s">
        <v>8219</v>
      </c>
    </row>
    <row r="2615" spans="9:10" x14ac:dyDescent="0.2">
      <c r="I2615">
        <v>35000</v>
      </c>
      <c r="J2615" t="s">
        <v>8219</v>
      </c>
    </row>
    <row r="2616" spans="9:10" x14ac:dyDescent="0.2">
      <c r="I2616">
        <v>22765</v>
      </c>
      <c r="J2616" t="s">
        <v>8219</v>
      </c>
    </row>
    <row r="2617" spans="9:10" x14ac:dyDescent="0.2">
      <c r="I2617">
        <v>11000</v>
      </c>
      <c r="J2617" t="s">
        <v>8219</v>
      </c>
    </row>
    <row r="2618" spans="9:10" x14ac:dyDescent="0.2">
      <c r="I2618">
        <v>10000</v>
      </c>
      <c r="J2618" t="s">
        <v>8219</v>
      </c>
    </row>
    <row r="2619" spans="9:10" x14ac:dyDescent="0.2">
      <c r="I2619">
        <v>7500</v>
      </c>
      <c r="J2619" t="s">
        <v>8219</v>
      </c>
    </row>
    <row r="2620" spans="9:10" x14ac:dyDescent="0.2">
      <c r="I2620">
        <v>10500</v>
      </c>
      <c r="J2620" t="s">
        <v>8219</v>
      </c>
    </row>
    <row r="2621" spans="9:10" x14ac:dyDescent="0.2">
      <c r="I2621">
        <v>2001</v>
      </c>
      <c r="J2621" t="s">
        <v>8219</v>
      </c>
    </row>
    <row r="2622" spans="9:10" x14ac:dyDescent="0.2">
      <c r="I2622">
        <v>25000</v>
      </c>
      <c r="J2622" t="s">
        <v>8219</v>
      </c>
    </row>
    <row r="2623" spans="9:10" x14ac:dyDescent="0.2">
      <c r="I2623">
        <v>500</v>
      </c>
      <c r="J2623" t="s">
        <v>8219</v>
      </c>
    </row>
    <row r="2624" spans="9:10" x14ac:dyDescent="0.2">
      <c r="I2624">
        <v>15000</v>
      </c>
      <c r="J2624" t="s">
        <v>8219</v>
      </c>
    </row>
    <row r="2625" spans="9:10" x14ac:dyDescent="0.2">
      <c r="I2625">
        <v>1000</v>
      </c>
      <c r="J2625" t="s">
        <v>8219</v>
      </c>
    </row>
    <row r="2626" spans="9:10" x14ac:dyDescent="0.2">
      <c r="I2626">
        <v>65000</v>
      </c>
      <c r="J2626" t="s">
        <v>8219</v>
      </c>
    </row>
    <row r="2627" spans="9:10" x14ac:dyDescent="0.2">
      <c r="I2627">
        <v>15000</v>
      </c>
      <c r="J2627" t="s">
        <v>8219</v>
      </c>
    </row>
    <row r="2628" spans="9:10" x14ac:dyDescent="0.2">
      <c r="I2628">
        <v>1500</v>
      </c>
      <c r="J2628" t="s">
        <v>8219</v>
      </c>
    </row>
    <row r="2629" spans="9:10" x14ac:dyDescent="0.2">
      <c r="I2629">
        <v>2000</v>
      </c>
      <c r="J2629" t="s">
        <v>8219</v>
      </c>
    </row>
    <row r="2630" spans="9:10" x14ac:dyDescent="0.2">
      <c r="I2630">
        <v>8000</v>
      </c>
      <c r="J2630" t="s">
        <v>8219</v>
      </c>
    </row>
    <row r="2631" spans="9:10" x14ac:dyDescent="0.2">
      <c r="I2631">
        <v>150</v>
      </c>
      <c r="J2631" t="s">
        <v>8219</v>
      </c>
    </row>
    <row r="2632" spans="9:10" x14ac:dyDescent="0.2">
      <c r="I2632">
        <v>2500</v>
      </c>
      <c r="J2632" t="s">
        <v>8219</v>
      </c>
    </row>
    <row r="2633" spans="9:10" x14ac:dyDescent="0.2">
      <c r="I2633">
        <v>150</v>
      </c>
      <c r="J2633" t="s">
        <v>8219</v>
      </c>
    </row>
    <row r="2634" spans="9:10" x14ac:dyDescent="0.2">
      <c r="I2634">
        <v>839</v>
      </c>
      <c r="J2634" t="s">
        <v>8219</v>
      </c>
    </row>
    <row r="2635" spans="9:10" x14ac:dyDescent="0.2">
      <c r="I2635">
        <v>5000</v>
      </c>
      <c r="J2635" t="s">
        <v>8219</v>
      </c>
    </row>
    <row r="2636" spans="9:10" x14ac:dyDescent="0.2">
      <c r="I2636">
        <v>2000</v>
      </c>
      <c r="J2636" t="s">
        <v>8219</v>
      </c>
    </row>
    <row r="2637" spans="9:10" x14ac:dyDescent="0.2">
      <c r="I2637">
        <v>20000</v>
      </c>
      <c r="J2637" t="s">
        <v>8219</v>
      </c>
    </row>
    <row r="2638" spans="9:10" x14ac:dyDescent="0.2">
      <c r="I2638">
        <v>1070</v>
      </c>
      <c r="J2638" t="s">
        <v>8219</v>
      </c>
    </row>
    <row r="2639" spans="9:10" x14ac:dyDescent="0.2">
      <c r="I2639">
        <v>5000</v>
      </c>
      <c r="J2639" t="s">
        <v>8219</v>
      </c>
    </row>
    <row r="2640" spans="9:10" x14ac:dyDescent="0.2">
      <c r="I2640">
        <v>930</v>
      </c>
      <c r="J2640" t="s">
        <v>8219</v>
      </c>
    </row>
    <row r="2641" spans="9:10" x14ac:dyDescent="0.2">
      <c r="I2641">
        <v>11500</v>
      </c>
      <c r="J2641" t="s">
        <v>8219</v>
      </c>
    </row>
    <row r="2642" spans="9:10" x14ac:dyDescent="0.2">
      <c r="I2642">
        <v>1000</v>
      </c>
      <c r="J2642" t="s">
        <v>8219</v>
      </c>
    </row>
    <row r="2643" spans="9:10" x14ac:dyDescent="0.2">
      <c r="I2643">
        <v>500</v>
      </c>
      <c r="J2643" t="s">
        <v>8219</v>
      </c>
    </row>
    <row r="2644" spans="9:10" x14ac:dyDescent="0.2">
      <c r="I2644">
        <v>347</v>
      </c>
      <c r="J2644" t="s">
        <v>8219</v>
      </c>
    </row>
    <row r="2645" spans="9:10" x14ac:dyDescent="0.2">
      <c r="I2645">
        <v>300</v>
      </c>
      <c r="J2645" t="s">
        <v>8219</v>
      </c>
    </row>
    <row r="2646" spans="9:10" x14ac:dyDescent="0.2">
      <c r="I2646">
        <v>3000</v>
      </c>
      <c r="J2646" t="s">
        <v>8219</v>
      </c>
    </row>
    <row r="2647" spans="9:10" x14ac:dyDescent="0.2">
      <c r="I2647">
        <v>1500</v>
      </c>
      <c r="J2647" t="s">
        <v>8221</v>
      </c>
    </row>
    <row r="2648" spans="9:10" x14ac:dyDescent="0.2">
      <c r="I2648">
        <v>500000</v>
      </c>
      <c r="J2648" t="s">
        <v>8221</v>
      </c>
    </row>
    <row r="2649" spans="9:10" x14ac:dyDescent="0.2">
      <c r="I2649">
        <v>1000000</v>
      </c>
      <c r="J2649" t="s">
        <v>8220</v>
      </c>
    </row>
    <row r="2650" spans="9:10" x14ac:dyDescent="0.2">
      <c r="I2650">
        <v>100000</v>
      </c>
      <c r="J2650" t="s">
        <v>8220</v>
      </c>
    </row>
    <row r="2651" spans="9:10" x14ac:dyDescent="0.2">
      <c r="I2651">
        <v>20000</v>
      </c>
      <c r="J2651" t="s">
        <v>8220</v>
      </c>
    </row>
    <row r="2652" spans="9:10" x14ac:dyDescent="0.2">
      <c r="I2652">
        <v>500000</v>
      </c>
      <c r="J2652" t="s">
        <v>8220</v>
      </c>
    </row>
    <row r="2653" spans="9:10" x14ac:dyDescent="0.2">
      <c r="I2653">
        <v>2500</v>
      </c>
      <c r="J2653" t="s">
        <v>8220</v>
      </c>
    </row>
    <row r="2654" spans="9:10" x14ac:dyDescent="0.2">
      <c r="I2654">
        <v>12000</v>
      </c>
      <c r="J2654" t="s">
        <v>8220</v>
      </c>
    </row>
    <row r="2655" spans="9:10" x14ac:dyDescent="0.2">
      <c r="I2655">
        <v>125000</v>
      </c>
      <c r="J2655" t="s">
        <v>8220</v>
      </c>
    </row>
    <row r="2656" spans="9:10" x14ac:dyDescent="0.2">
      <c r="I2656">
        <v>60000</v>
      </c>
      <c r="J2656" t="s">
        <v>8220</v>
      </c>
    </row>
    <row r="2657" spans="9:10" x14ac:dyDescent="0.2">
      <c r="I2657">
        <v>280000</v>
      </c>
      <c r="J2657" t="s">
        <v>8220</v>
      </c>
    </row>
    <row r="2658" spans="9:10" x14ac:dyDescent="0.2">
      <c r="I2658">
        <v>100000</v>
      </c>
      <c r="J2658" t="s">
        <v>8220</v>
      </c>
    </row>
    <row r="2659" spans="9:10" x14ac:dyDescent="0.2">
      <c r="I2659">
        <v>51000</v>
      </c>
      <c r="J2659" t="s">
        <v>8220</v>
      </c>
    </row>
    <row r="2660" spans="9:10" x14ac:dyDescent="0.2">
      <c r="I2660">
        <v>100000</v>
      </c>
      <c r="J2660" t="s">
        <v>8220</v>
      </c>
    </row>
    <row r="2661" spans="9:10" x14ac:dyDescent="0.2">
      <c r="I2661">
        <v>15000</v>
      </c>
      <c r="J2661" t="s">
        <v>8220</v>
      </c>
    </row>
    <row r="2662" spans="9:10" x14ac:dyDescent="0.2">
      <c r="I2662">
        <v>150000</v>
      </c>
      <c r="J2662" t="s">
        <v>8220</v>
      </c>
    </row>
    <row r="2663" spans="9:10" x14ac:dyDescent="0.2">
      <c r="I2663">
        <v>30000</v>
      </c>
      <c r="J2663" t="s">
        <v>8220</v>
      </c>
    </row>
    <row r="2664" spans="9:10" x14ac:dyDescent="0.2">
      <c r="I2664">
        <v>98000</v>
      </c>
      <c r="J2664" t="s">
        <v>8220</v>
      </c>
    </row>
    <row r="2665" spans="9:10" x14ac:dyDescent="0.2">
      <c r="I2665">
        <v>49000</v>
      </c>
      <c r="J2665" t="s">
        <v>8220</v>
      </c>
    </row>
    <row r="2666" spans="9:10" x14ac:dyDescent="0.2">
      <c r="I2666">
        <v>20000</v>
      </c>
      <c r="J2666" t="s">
        <v>8220</v>
      </c>
    </row>
    <row r="2667" spans="9:10" x14ac:dyDescent="0.2">
      <c r="I2667">
        <v>5000</v>
      </c>
      <c r="J2667" t="s">
        <v>8219</v>
      </c>
    </row>
    <row r="2668" spans="9:10" x14ac:dyDescent="0.2">
      <c r="I2668">
        <v>20000</v>
      </c>
      <c r="J2668" t="s">
        <v>8219</v>
      </c>
    </row>
    <row r="2669" spans="9:10" x14ac:dyDescent="0.2">
      <c r="I2669">
        <v>20000</v>
      </c>
      <c r="J2669" t="s">
        <v>8219</v>
      </c>
    </row>
    <row r="2670" spans="9:10" x14ac:dyDescent="0.2">
      <c r="I2670">
        <v>17500</v>
      </c>
      <c r="J2670" t="s">
        <v>8219</v>
      </c>
    </row>
    <row r="2671" spans="9:10" x14ac:dyDescent="0.2">
      <c r="I2671">
        <v>3500</v>
      </c>
      <c r="J2671" t="s">
        <v>8219</v>
      </c>
    </row>
    <row r="2672" spans="9:10" x14ac:dyDescent="0.2">
      <c r="I2672">
        <v>10000</v>
      </c>
      <c r="J2672" t="s">
        <v>8219</v>
      </c>
    </row>
    <row r="2673" spans="9:10" x14ac:dyDescent="0.2">
      <c r="I2673">
        <v>1500</v>
      </c>
      <c r="J2673" t="s">
        <v>8219</v>
      </c>
    </row>
    <row r="2674" spans="9:10" x14ac:dyDescent="0.2">
      <c r="I2674">
        <v>1000</v>
      </c>
      <c r="J2674" t="s">
        <v>8219</v>
      </c>
    </row>
    <row r="2675" spans="9:10" x14ac:dyDescent="0.2">
      <c r="I2675">
        <v>800</v>
      </c>
      <c r="J2675" t="s">
        <v>8219</v>
      </c>
    </row>
    <row r="2676" spans="9:10" x14ac:dyDescent="0.2">
      <c r="I2676">
        <v>38888</v>
      </c>
      <c r="J2676" t="s">
        <v>8221</v>
      </c>
    </row>
    <row r="2677" spans="9:10" x14ac:dyDescent="0.2">
      <c r="I2677">
        <v>25000</v>
      </c>
      <c r="J2677" t="s">
        <v>8221</v>
      </c>
    </row>
    <row r="2678" spans="9:10" x14ac:dyDescent="0.2">
      <c r="I2678">
        <v>10000</v>
      </c>
      <c r="J2678" t="s">
        <v>8221</v>
      </c>
    </row>
    <row r="2679" spans="9:10" x14ac:dyDescent="0.2">
      <c r="I2679">
        <v>40000</v>
      </c>
      <c r="J2679" t="s">
        <v>8221</v>
      </c>
    </row>
    <row r="2680" spans="9:10" x14ac:dyDescent="0.2">
      <c r="I2680">
        <v>35000</v>
      </c>
      <c r="J2680" t="s">
        <v>8221</v>
      </c>
    </row>
    <row r="2681" spans="9:10" x14ac:dyDescent="0.2">
      <c r="I2681">
        <v>25000</v>
      </c>
      <c r="J2681" t="s">
        <v>8221</v>
      </c>
    </row>
    <row r="2682" spans="9:10" x14ac:dyDescent="0.2">
      <c r="I2682">
        <v>2100</v>
      </c>
      <c r="J2682" t="s">
        <v>8221</v>
      </c>
    </row>
    <row r="2683" spans="9:10" x14ac:dyDescent="0.2">
      <c r="I2683">
        <v>19500</v>
      </c>
      <c r="J2683" t="s">
        <v>8221</v>
      </c>
    </row>
    <row r="2684" spans="9:10" x14ac:dyDescent="0.2">
      <c r="I2684">
        <v>8000000</v>
      </c>
      <c r="J2684" t="s">
        <v>8221</v>
      </c>
    </row>
    <row r="2685" spans="9:10" x14ac:dyDescent="0.2">
      <c r="I2685">
        <v>40000</v>
      </c>
      <c r="J2685" t="s">
        <v>8221</v>
      </c>
    </row>
    <row r="2686" spans="9:10" x14ac:dyDescent="0.2">
      <c r="I2686">
        <v>32000</v>
      </c>
      <c r="J2686" t="s">
        <v>8221</v>
      </c>
    </row>
    <row r="2687" spans="9:10" x14ac:dyDescent="0.2">
      <c r="I2687">
        <v>8000</v>
      </c>
      <c r="J2687" t="s">
        <v>8221</v>
      </c>
    </row>
    <row r="2688" spans="9:10" x14ac:dyDescent="0.2">
      <c r="I2688">
        <v>6000</v>
      </c>
      <c r="J2688" t="s">
        <v>8221</v>
      </c>
    </row>
    <row r="2689" spans="9:10" x14ac:dyDescent="0.2">
      <c r="I2689">
        <v>15000</v>
      </c>
      <c r="J2689" t="s">
        <v>8221</v>
      </c>
    </row>
    <row r="2690" spans="9:10" x14ac:dyDescent="0.2">
      <c r="I2690">
        <v>70000</v>
      </c>
      <c r="J2690" t="s">
        <v>8221</v>
      </c>
    </row>
    <row r="2691" spans="9:10" x14ac:dyDescent="0.2">
      <c r="I2691">
        <v>50000</v>
      </c>
      <c r="J2691" t="s">
        <v>8221</v>
      </c>
    </row>
    <row r="2692" spans="9:10" x14ac:dyDescent="0.2">
      <c r="I2692">
        <v>30000</v>
      </c>
      <c r="J2692" t="s">
        <v>8221</v>
      </c>
    </row>
    <row r="2693" spans="9:10" x14ac:dyDescent="0.2">
      <c r="I2693">
        <v>15000</v>
      </c>
      <c r="J2693" t="s">
        <v>8221</v>
      </c>
    </row>
    <row r="2694" spans="9:10" x14ac:dyDescent="0.2">
      <c r="I2694">
        <v>50000</v>
      </c>
      <c r="J2694" t="s">
        <v>8221</v>
      </c>
    </row>
    <row r="2695" spans="9:10" x14ac:dyDescent="0.2">
      <c r="I2695">
        <v>35000</v>
      </c>
      <c r="J2695" t="s">
        <v>8221</v>
      </c>
    </row>
    <row r="2696" spans="9:10" x14ac:dyDescent="0.2">
      <c r="I2696">
        <v>80000</v>
      </c>
      <c r="J2696" t="s">
        <v>8221</v>
      </c>
    </row>
    <row r="2697" spans="9:10" x14ac:dyDescent="0.2">
      <c r="I2697">
        <v>65000</v>
      </c>
      <c r="J2697" t="s">
        <v>8221</v>
      </c>
    </row>
    <row r="2698" spans="9:10" x14ac:dyDescent="0.2">
      <c r="I2698">
        <v>3500</v>
      </c>
      <c r="J2698" t="s">
        <v>8221</v>
      </c>
    </row>
    <row r="2699" spans="9:10" x14ac:dyDescent="0.2">
      <c r="I2699">
        <v>5000</v>
      </c>
      <c r="J2699" t="s">
        <v>8221</v>
      </c>
    </row>
    <row r="2700" spans="9:10" x14ac:dyDescent="0.2">
      <c r="I2700">
        <v>30000</v>
      </c>
      <c r="J2700" t="s">
        <v>8221</v>
      </c>
    </row>
    <row r="2701" spans="9:10" x14ac:dyDescent="0.2">
      <c r="I2701">
        <v>15000</v>
      </c>
      <c r="J2701" t="s">
        <v>8221</v>
      </c>
    </row>
    <row r="2702" spans="9:10" x14ac:dyDescent="0.2">
      <c r="I2702">
        <v>60000</v>
      </c>
      <c r="J2702" t="s">
        <v>8221</v>
      </c>
    </row>
    <row r="2703" spans="9:10" x14ac:dyDescent="0.2">
      <c r="I2703">
        <v>23000</v>
      </c>
      <c r="J2703" t="s">
        <v>8221</v>
      </c>
    </row>
    <row r="2704" spans="9:10" x14ac:dyDescent="0.2">
      <c r="I2704">
        <v>8000</v>
      </c>
      <c r="J2704" t="s">
        <v>8221</v>
      </c>
    </row>
    <row r="2705" spans="9:10" x14ac:dyDescent="0.2">
      <c r="I2705">
        <v>2</v>
      </c>
      <c r="J2705" t="s">
        <v>8221</v>
      </c>
    </row>
    <row r="2706" spans="9:10" x14ac:dyDescent="0.2">
      <c r="I2706">
        <v>9999</v>
      </c>
      <c r="J2706" t="s">
        <v>8221</v>
      </c>
    </row>
    <row r="2707" spans="9:10" x14ac:dyDescent="0.2">
      <c r="I2707">
        <v>3400</v>
      </c>
      <c r="J2707" t="s">
        <v>8222</v>
      </c>
    </row>
    <row r="2708" spans="9:10" x14ac:dyDescent="0.2">
      <c r="I2708">
        <v>10000</v>
      </c>
      <c r="J2708" t="s">
        <v>8222</v>
      </c>
    </row>
    <row r="2709" spans="9:10" x14ac:dyDescent="0.2">
      <c r="I2709">
        <v>40000</v>
      </c>
      <c r="J2709" t="s">
        <v>8222</v>
      </c>
    </row>
    <row r="2710" spans="9:10" x14ac:dyDescent="0.2">
      <c r="I2710">
        <v>19000</v>
      </c>
      <c r="J2710" t="s">
        <v>8222</v>
      </c>
    </row>
    <row r="2711" spans="9:10" x14ac:dyDescent="0.2">
      <c r="I2711">
        <v>16500</v>
      </c>
      <c r="J2711" t="s">
        <v>8222</v>
      </c>
    </row>
    <row r="2712" spans="9:10" x14ac:dyDescent="0.2">
      <c r="I2712">
        <v>35000</v>
      </c>
      <c r="J2712" t="s">
        <v>8219</v>
      </c>
    </row>
    <row r="2713" spans="9:10" x14ac:dyDescent="0.2">
      <c r="I2713">
        <v>8000</v>
      </c>
      <c r="J2713" t="s">
        <v>8219</v>
      </c>
    </row>
    <row r="2714" spans="9:10" x14ac:dyDescent="0.2">
      <c r="I2714">
        <v>20000</v>
      </c>
      <c r="J2714" t="s">
        <v>8219</v>
      </c>
    </row>
    <row r="2715" spans="9:10" x14ac:dyDescent="0.2">
      <c r="I2715">
        <v>50000</v>
      </c>
      <c r="J2715" t="s">
        <v>8219</v>
      </c>
    </row>
    <row r="2716" spans="9:10" x14ac:dyDescent="0.2">
      <c r="I2716">
        <v>60000</v>
      </c>
      <c r="J2716" t="s">
        <v>8219</v>
      </c>
    </row>
    <row r="2717" spans="9:10" x14ac:dyDescent="0.2">
      <c r="I2717">
        <v>3910</v>
      </c>
      <c r="J2717" t="s">
        <v>8219</v>
      </c>
    </row>
    <row r="2718" spans="9:10" x14ac:dyDescent="0.2">
      <c r="I2718">
        <v>5500</v>
      </c>
      <c r="J2718" t="s">
        <v>8219</v>
      </c>
    </row>
    <row r="2719" spans="9:10" x14ac:dyDescent="0.2">
      <c r="I2719">
        <v>150000</v>
      </c>
      <c r="J2719" t="s">
        <v>8219</v>
      </c>
    </row>
    <row r="2720" spans="9:10" x14ac:dyDescent="0.2">
      <c r="I2720">
        <v>25000</v>
      </c>
      <c r="J2720" t="s">
        <v>8219</v>
      </c>
    </row>
    <row r="2721" spans="9:10" x14ac:dyDescent="0.2">
      <c r="I2721">
        <v>12000</v>
      </c>
      <c r="J2721" t="s">
        <v>8219</v>
      </c>
    </row>
    <row r="2722" spans="9:10" x14ac:dyDescent="0.2">
      <c r="I2722">
        <v>10000</v>
      </c>
      <c r="J2722" t="s">
        <v>8219</v>
      </c>
    </row>
    <row r="2723" spans="9:10" x14ac:dyDescent="0.2">
      <c r="I2723">
        <v>25000</v>
      </c>
      <c r="J2723" t="s">
        <v>8219</v>
      </c>
    </row>
    <row r="2724" spans="9:10" x14ac:dyDescent="0.2">
      <c r="I2724">
        <v>18000</v>
      </c>
      <c r="J2724" t="s">
        <v>8219</v>
      </c>
    </row>
    <row r="2725" spans="9:10" x14ac:dyDescent="0.2">
      <c r="I2725">
        <v>6000</v>
      </c>
      <c r="J2725" t="s">
        <v>8219</v>
      </c>
    </row>
    <row r="2726" spans="9:10" x14ac:dyDescent="0.2">
      <c r="I2726">
        <v>25000</v>
      </c>
      <c r="J2726" t="s">
        <v>8219</v>
      </c>
    </row>
    <row r="2727" spans="9:10" x14ac:dyDescent="0.2">
      <c r="I2727">
        <v>750</v>
      </c>
      <c r="J2727" t="s">
        <v>8219</v>
      </c>
    </row>
    <row r="2728" spans="9:10" x14ac:dyDescent="0.2">
      <c r="I2728">
        <v>5000</v>
      </c>
      <c r="J2728" t="s">
        <v>8219</v>
      </c>
    </row>
    <row r="2729" spans="9:10" x14ac:dyDescent="0.2">
      <c r="I2729">
        <v>12000</v>
      </c>
      <c r="J2729" t="s">
        <v>8219</v>
      </c>
    </row>
    <row r="2730" spans="9:10" x14ac:dyDescent="0.2">
      <c r="I2730">
        <v>2468</v>
      </c>
      <c r="J2730" t="s">
        <v>8219</v>
      </c>
    </row>
    <row r="2731" spans="9:10" x14ac:dyDescent="0.2">
      <c r="I2731">
        <v>40000</v>
      </c>
      <c r="J2731" t="s">
        <v>8219</v>
      </c>
    </row>
    <row r="2732" spans="9:10" x14ac:dyDescent="0.2">
      <c r="I2732">
        <v>100000</v>
      </c>
      <c r="J2732" t="s">
        <v>8219</v>
      </c>
    </row>
    <row r="2733" spans="9:10" x14ac:dyDescent="0.2">
      <c r="I2733">
        <v>10000</v>
      </c>
      <c r="J2733" t="s">
        <v>8219</v>
      </c>
    </row>
    <row r="2734" spans="9:10" x14ac:dyDescent="0.2">
      <c r="I2734">
        <v>15000</v>
      </c>
      <c r="J2734" t="s">
        <v>8219</v>
      </c>
    </row>
    <row r="2735" spans="9:10" x14ac:dyDescent="0.2">
      <c r="I2735">
        <v>7500</v>
      </c>
      <c r="J2735" t="s">
        <v>8219</v>
      </c>
    </row>
    <row r="2736" spans="9:10" x14ac:dyDescent="0.2">
      <c r="I2736">
        <v>27000</v>
      </c>
      <c r="J2736" t="s">
        <v>8219</v>
      </c>
    </row>
    <row r="2737" spans="9:10" x14ac:dyDescent="0.2">
      <c r="I2737">
        <v>30000</v>
      </c>
      <c r="J2737" t="s">
        <v>8219</v>
      </c>
    </row>
    <row r="2738" spans="9:10" x14ac:dyDescent="0.2">
      <c r="I2738">
        <v>12000</v>
      </c>
      <c r="J2738" t="s">
        <v>8219</v>
      </c>
    </row>
    <row r="2739" spans="9:10" x14ac:dyDescent="0.2">
      <c r="I2739">
        <v>50000</v>
      </c>
      <c r="J2739" t="s">
        <v>8219</v>
      </c>
    </row>
    <row r="2740" spans="9:10" x14ac:dyDescent="0.2">
      <c r="I2740">
        <v>1</v>
      </c>
      <c r="J2740" t="s">
        <v>8219</v>
      </c>
    </row>
    <row r="2741" spans="9:10" x14ac:dyDescent="0.2">
      <c r="I2741">
        <v>750</v>
      </c>
      <c r="J2741" t="s">
        <v>8219</v>
      </c>
    </row>
    <row r="2742" spans="9:10" x14ac:dyDescent="0.2">
      <c r="I2742">
        <v>8000</v>
      </c>
      <c r="J2742" t="s">
        <v>8219</v>
      </c>
    </row>
    <row r="2743" spans="9:10" x14ac:dyDescent="0.2">
      <c r="I2743">
        <v>30000</v>
      </c>
      <c r="J2743" t="s">
        <v>8219</v>
      </c>
    </row>
    <row r="2744" spans="9:10" x14ac:dyDescent="0.2">
      <c r="I2744">
        <v>5000</v>
      </c>
      <c r="J2744" t="s">
        <v>8219</v>
      </c>
    </row>
    <row r="2745" spans="9:10" x14ac:dyDescent="0.2">
      <c r="I2745">
        <v>1100</v>
      </c>
      <c r="J2745" t="s">
        <v>8219</v>
      </c>
    </row>
    <row r="2746" spans="9:10" x14ac:dyDescent="0.2">
      <c r="I2746">
        <v>300</v>
      </c>
      <c r="J2746" t="s">
        <v>8219</v>
      </c>
    </row>
    <row r="2747" spans="9:10" x14ac:dyDescent="0.2">
      <c r="I2747">
        <v>8000</v>
      </c>
      <c r="J2747" t="s">
        <v>8221</v>
      </c>
    </row>
    <row r="2748" spans="9:10" x14ac:dyDescent="0.2">
      <c r="I2748">
        <v>2500</v>
      </c>
      <c r="J2748" t="s">
        <v>8221</v>
      </c>
    </row>
    <row r="2749" spans="9:10" x14ac:dyDescent="0.2">
      <c r="I2749">
        <v>5999</v>
      </c>
      <c r="J2749" t="s">
        <v>8221</v>
      </c>
    </row>
    <row r="2750" spans="9:10" x14ac:dyDescent="0.2">
      <c r="I2750">
        <v>16000</v>
      </c>
      <c r="J2750" t="s">
        <v>8221</v>
      </c>
    </row>
    <row r="2751" spans="9:10" x14ac:dyDescent="0.2">
      <c r="I2751">
        <v>8000</v>
      </c>
      <c r="J2751" t="s">
        <v>8221</v>
      </c>
    </row>
    <row r="2752" spans="9:10" x14ac:dyDescent="0.2">
      <c r="I2752">
        <v>3000</v>
      </c>
      <c r="J2752" t="s">
        <v>8221</v>
      </c>
    </row>
    <row r="2753" spans="9:10" x14ac:dyDescent="0.2">
      <c r="I2753">
        <v>500</v>
      </c>
      <c r="J2753" t="s">
        <v>8221</v>
      </c>
    </row>
    <row r="2754" spans="9:10" x14ac:dyDescent="0.2">
      <c r="I2754">
        <v>5000</v>
      </c>
      <c r="J2754" t="s">
        <v>8221</v>
      </c>
    </row>
    <row r="2755" spans="9:10" x14ac:dyDescent="0.2">
      <c r="I2755">
        <v>10000</v>
      </c>
      <c r="J2755" t="s">
        <v>8221</v>
      </c>
    </row>
    <row r="2756" spans="9:10" x14ac:dyDescent="0.2">
      <c r="I2756">
        <v>1999</v>
      </c>
      <c r="J2756" t="s">
        <v>8221</v>
      </c>
    </row>
    <row r="2757" spans="9:10" x14ac:dyDescent="0.2">
      <c r="I2757">
        <v>3274</v>
      </c>
      <c r="J2757" t="s">
        <v>8221</v>
      </c>
    </row>
    <row r="2758" spans="9:10" x14ac:dyDescent="0.2">
      <c r="I2758">
        <v>4800</v>
      </c>
      <c r="J2758" t="s">
        <v>8221</v>
      </c>
    </row>
    <row r="2759" spans="9:10" x14ac:dyDescent="0.2">
      <c r="I2759">
        <v>2000</v>
      </c>
      <c r="J2759" t="s">
        <v>8221</v>
      </c>
    </row>
    <row r="2760" spans="9:10" x14ac:dyDescent="0.2">
      <c r="I2760">
        <v>10000</v>
      </c>
      <c r="J2760" t="s">
        <v>8221</v>
      </c>
    </row>
    <row r="2761" spans="9:10" x14ac:dyDescent="0.2">
      <c r="I2761">
        <v>500</v>
      </c>
      <c r="J2761" t="s">
        <v>8221</v>
      </c>
    </row>
    <row r="2762" spans="9:10" x14ac:dyDescent="0.2">
      <c r="I2762">
        <v>10000</v>
      </c>
      <c r="J2762" t="s">
        <v>8221</v>
      </c>
    </row>
    <row r="2763" spans="9:10" x14ac:dyDescent="0.2">
      <c r="I2763">
        <v>1500</v>
      </c>
      <c r="J2763" t="s">
        <v>8221</v>
      </c>
    </row>
    <row r="2764" spans="9:10" x14ac:dyDescent="0.2">
      <c r="I2764">
        <v>2000</v>
      </c>
      <c r="J2764" t="s">
        <v>8221</v>
      </c>
    </row>
    <row r="2765" spans="9:10" x14ac:dyDescent="0.2">
      <c r="I2765">
        <v>1000</v>
      </c>
      <c r="J2765" t="s">
        <v>8221</v>
      </c>
    </row>
    <row r="2766" spans="9:10" x14ac:dyDescent="0.2">
      <c r="I2766">
        <v>5000</v>
      </c>
      <c r="J2766" t="s">
        <v>8221</v>
      </c>
    </row>
    <row r="2767" spans="9:10" x14ac:dyDescent="0.2">
      <c r="I2767">
        <v>5000</v>
      </c>
      <c r="J2767" t="s">
        <v>8221</v>
      </c>
    </row>
    <row r="2768" spans="9:10" x14ac:dyDescent="0.2">
      <c r="I2768">
        <v>3250</v>
      </c>
      <c r="J2768" t="s">
        <v>8221</v>
      </c>
    </row>
    <row r="2769" spans="9:10" x14ac:dyDescent="0.2">
      <c r="I2769">
        <v>39400</v>
      </c>
      <c r="J2769" t="s">
        <v>8221</v>
      </c>
    </row>
    <row r="2770" spans="9:10" x14ac:dyDescent="0.2">
      <c r="I2770">
        <v>4000</v>
      </c>
      <c r="J2770" t="s">
        <v>8221</v>
      </c>
    </row>
    <row r="2771" spans="9:10" x14ac:dyDescent="0.2">
      <c r="I2771">
        <v>4000</v>
      </c>
      <c r="J2771" t="s">
        <v>8221</v>
      </c>
    </row>
    <row r="2772" spans="9:10" x14ac:dyDescent="0.2">
      <c r="I2772">
        <v>5000</v>
      </c>
      <c r="J2772" t="s">
        <v>8221</v>
      </c>
    </row>
    <row r="2773" spans="9:10" x14ac:dyDescent="0.2">
      <c r="I2773">
        <v>4000</v>
      </c>
      <c r="J2773" t="s">
        <v>8221</v>
      </c>
    </row>
    <row r="2774" spans="9:10" x14ac:dyDescent="0.2">
      <c r="I2774">
        <v>7000</v>
      </c>
      <c r="J2774" t="s">
        <v>8221</v>
      </c>
    </row>
    <row r="2775" spans="9:10" x14ac:dyDescent="0.2">
      <c r="I2775">
        <v>800</v>
      </c>
      <c r="J2775" t="s">
        <v>8221</v>
      </c>
    </row>
    <row r="2776" spans="9:10" x14ac:dyDescent="0.2">
      <c r="I2776">
        <v>20000</v>
      </c>
      <c r="J2776" t="s">
        <v>8221</v>
      </c>
    </row>
    <row r="2777" spans="9:10" x14ac:dyDescent="0.2">
      <c r="I2777">
        <v>19980</v>
      </c>
      <c r="J2777" t="s">
        <v>8221</v>
      </c>
    </row>
    <row r="2778" spans="9:10" x14ac:dyDescent="0.2">
      <c r="I2778">
        <v>8000</v>
      </c>
      <c r="J2778" t="s">
        <v>8221</v>
      </c>
    </row>
    <row r="2779" spans="9:10" x14ac:dyDescent="0.2">
      <c r="I2779">
        <v>530</v>
      </c>
      <c r="J2779" t="s">
        <v>8221</v>
      </c>
    </row>
    <row r="2780" spans="9:10" x14ac:dyDescent="0.2">
      <c r="I2780">
        <v>4000</v>
      </c>
      <c r="J2780" t="s">
        <v>8221</v>
      </c>
    </row>
    <row r="2781" spans="9:10" x14ac:dyDescent="0.2">
      <c r="I2781">
        <v>5000</v>
      </c>
      <c r="J2781" t="s">
        <v>8221</v>
      </c>
    </row>
    <row r="2782" spans="9:10" x14ac:dyDescent="0.2">
      <c r="I2782">
        <v>21000</v>
      </c>
      <c r="J2782" t="s">
        <v>8221</v>
      </c>
    </row>
    <row r="2783" spans="9:10" x14ac:dyDescent="0.2">
      <c r="I2783">
        <v>3000</v>
      </c>
      <c r="J2783" t="s">
        <v>8221</v>
      </c>
    </row>
    <row r="2784" spans="9:10" x14ac:dyDescent="0.2">
      <c r="I2784">
        <v>5500</v>
      </c>
      <c r="J2784" t="s">
        <v>8221</v>
      </c>
    </row>
    <row r="2785" spans="9:10" x14ac:dyDescent="0.2">
      <c r="I2785">
        <v>2500</v>
      </c>
      <c r="J2785" t="s">
        <v>8221</v>
      </c>
    </row>
    <row r="2786" spans="9:10" x14ac:dyDescent="0.2">
      <c r="I2786">
        <v>100000</v>
      </c>
      <c r="J2786" t="s">
        <v>8221</v>
      </c>
    </row>
    <row r="2787" spans="9:10" x14ac:dyDescent="0.2">
      <c r="I2787">
        <v>1250</v>
      </c>
      <c r="J2787" t="s">
        <v>8219</v>
      </c>
    </row>
    <row r="2788" spans="9:10" x14ac:dyDescent="0.2">
      <c r="I2788">
        <v>1000</v>
      </c>
      <c r="J2788" t="s">
        <v>8219</v>
      </c>
    </row>
    <row r="2789" spans="9:10" x14ac:dyDescent="0.2">
      <c r="I2789">
        <v>1000</v>
      </c>
      <c r="J2789" t="s">
        <v>8219</v>
      </c>
    </row>
    <row r="2790" spans="9:10" x14ac:dyDescent="0.2">
      <c r="I2790">
        <v>6000</v>
      </c>
      <c r="J2790" t="s">
        <v>8219</v>
      </c>
    </row>
    <row r="2791" spans="9:10" x14ac:dyDescent="0.2">
      <c r="I2791">
        <v>5000</v>
      </c>
      <c r="J2791" t="s">
        <v>8219</v>
      </c>
    </row>
    <row r="2792" spans="9:10" x14ac:dyDescent="0.2">
      <c r="I2792">
        <v>2500</v>
      </c>
      <c r="J2792" t="s">
        <v>8219</v>
      </c>
    </row>
    <row r="2793" spans="9:10" x14ac:dyDescent="0.2">
      <c r="I2793">
        <v>1000</v>
      </c>
      <c r="J2793" t="s">
        <v>8219</v>
      </c>
    </row>
    <row r="2794" spans="9:10" x14ac:dyDescent="0.2">
      <c r="I2794">
        <v>2000</v>
      </c>
      <c r="J2794" t="s">
        <v>8219</v>
      </c>
    </row>
    <row r="2795" spans="9:10" x14ac:dyDescent="0.2">
      <c r="I2795">
        <v>3000</v>
      </c>
      <c r="J2795" t="s">
        <v>8219</v>
      </c>
    </row>
    <row r="2796" spans="9:10" x14ac:dyDescent="0.2">
      <c r="I2796">
        <v>3000</v>
      </c>
      <c r="J2796" t="s">
        <v>8219</v>
      </c>
    </row>
    <row r="2797" spans="9:10" x14ac:dyDescent="0.2">
      <c r="I2797">
        <v>2000</v>
      </c>
      <c r="J2797" t="s">
        <v>8219</v>
      </c>
    </row>
    <row r="2798" spans="9:10" x14ac:dyDescent="0.2">
      <c r="I2798">
        <v>2000</v>
      </c>
      <c r="J2798" t="s">
        <v>8219</v>
      </c>
    </row>
    <row r="2799" spans="9:10" x14ac:dyDescent="0.2">
      <c r="I2799">
        <v>10000</v>
      </c>
      <c r="J2799" t="s">
        <v>8219</v>
      </c>
    </row>
    <row r="2800" spans="9:10" x14ac:dyDescent="0.2">
      <c r="I2800">
        <v>50</v>
      </c>
      <c r="J2800" t="s">
        <v>8219</v>
      </c>
    </row>
    <row r="2801" spans="9:10" x14ac:dyDescent="0.2">
      <c r="I2801">
        <v>700</v>
      </c>
      <c r="J2801" t="s">
        <v>8219</v>
      </c>
    </row>
    <row r="2802" spans="9:10" x14ac:dyDescent="0.2">
      <c r="I2802">
        <v>800</v>
      </c>
      <c r="J2802" t="s">
        <v>8219</v>
      </c>
    </row>
    <row r="2803" spans="9:10" x14ac:dyDescent="0.2">
      <c r="I2803">
        <v>8000</v>
      </c>
      <c r="J2803" t="s">
        <v>8219</v>
      </c>
    </row>
    <row r="2804" spans="9:10" x14ac:dyDescent="0.2">
      <c r="I2804">
        <v>5000</v>
      </c>
      <c r="J2804" t="s">
        <v>8219</v>
      </c>
    </row>
    <row r="2805" spans="9:10" x14ac:dyDescent="0.2">
      <c r="I2805">
        <v>5000</v>
      </c>
      <c r="J2805" t="s">
        <v>8219</v>
      </c>
    </row>
    <row r="2806" spans="9:10" x14ac:dyDescent="0.2">
      <c r="I2806">
        <v>1000</v>
      </c>
      <c r="J2806" t="s">
        <v>8219</v>
      </c>
    </row>
    <row r="2807" spans="9:10" x14ac:dyDescent="0.2">
      <c r="I2807">
        <v>500</v>
      </c>
      <c r="J2807" t="s">
        <v>8219</v>
      </c>
    </row>
    <row r="2808" spans="9:10" x14ac:dyDescent="0.2">
      <c r="I2808">
        <v>3000</v>
      </c>
      <c r="J2808" t="s">
        <v>8219</v>
      </c>
    </row>
    <row r="2809" spans="9:10" x14ac:dyDescent="0.2">
      <c r="I2809">
        <v>10000</v>
      </c>
      <c r="J2809" t="s">
        <v>8219</v>
      </c>
    </row>
    <row r="2810" spans="9:10" x14ac:dyDescent="0.2">
      <c r="I2810">
        <v>1000</v>
      </c>
      <c r="J2810" t="s">
        <v>8219</v>
      </c>
    </row>
    <row r="2811" spans="9:10" x14ac:dyDescent="0.2">
      <c r="I2811">
        <v>400</v>
      </c>
      <c r="J2811" t="s">
        <v>8219</v>
      </c>
    </row>
    <row r="2812" spans="9:10" x14ac:dyDescent="0.2">
      <c r="I2812">
        <v>3000</v>
      </c>
      <c r="J2812" t="s">
        <v>8219</v>
      </c>
    </row>
    <row r="2813" spans="9:10" x14ac:dyDescent="0.2">
      <c r="I2813">
        <v>5000</v>
      </c>
      <c r="J2813" t="s">
        <v>8219</v>
      </c>
    </row>
    <row r="2814" spans="9:10" x14ac:dyDescent="0.2">
      <c r="I2814">
        <v>4500</v>
      </c>
      <c r="J2814" t="s">
        <v>8219</v>
      </c>
    </row>
    <row r="2815" spans="9:10" x14ac:dyDescent="0.2">
      <c r="I2815">
        <v>2500</v>
      </c>
      <c r="J2815" t="s">
        <v>8219</v>
      </c>
    </row>
    <row r="2816" spans="9:10" x14ac:dyDescent="0.2">
      <c r="I2816">
        <v>2500</v>
      </c>
      <c r="J2816" t="s">
        <v>8219</v>
      </c>
    </row>
    <row r="2817" spans="9:10" x14ac:dyDescent="0.2">
      <c r="I2817">
        <v>10000</v>
      </c>
      <c r="J2817" t="s">
        <v>8219</v>
      </c>
    </row>
    <row r="2818" spans="9:10" x14ac:dyDescent="0.2">
      <c r="I2818">
        <v>5000</v>
      </c>
      <c r="J2818" t="s">
        <v>8219</v>
      </c>
    </row>
    <row r="2819" spans="9:10" x14ac:dyDescent="0.2">
      <c r="I2819">
        <v>2800</v>
      </c>
      <c r="J2819" t="s">
        <v>8219</v>
      </c>
    </row>
    <row r="2820" spans="9:10" x14ac:dyDescent="0.2">
      <c r="I2820">
        <v>1500</v>
      </c>
      <c r="J2820" t="s">
        <v>8219</v>
      </c>
    </row>
    <row r="2821" spans="9:10" x14ac:dyDescent="0.2">
      <c r="I2821">
        <v>250</v>
      </c>
      <c r="J2821" t="s">
        <v>8219</v>
      </c>
    </row>
    <row r="2822" spans="9:10" x14ac:dyDescent="0.2">
      <c r="I2822">
        <v>3000</v>
      </c>
      <c r="J2822" t="s">
        <v>8219</v>
      </c>
    </row>
    <row r="2823" spans="9:10" x14ac:dyDescent="0.2">
      <c r="I2823">
        <v>600</v>
      </c>
      <c r="J2823" t="s">
        <v>8219</v>
      </c>
    </row>
    <row r="2824" spans="9:10" x14ac:dyDescent="0.2">
      <c r="I2824">
        <v>10000</v>
      </c>
      <c r="J2824" t="s">
        <v>8219</v>
      </c>
    </row>
    <row r="2825" spans="9:10" x14ac:dyDescent="0.2">
      <c r="I2825">
        <v>5000</v>
      </c>
      <c r="J2825" t="s">
        <v>8219</v>
      </c>
    </row>
    <row r="2826" spans="9:10" x14ac:dyDescent="0.2">
      <c r="I2826">
        <v>200</v>
      </c>
      <c r="J2826" t="s">
        <v>8219</v>
      </c>
    </row>
    <row r="2827" spans="9:10" x14ac:dyDescent="0.2">
      <c r="I2827">
        <v>1000</v>
      </c>
      <c r="J2827" t="s">
        <v>8219</v>
      </c>
    </row>
    <row r="2828" spans="9:10" x14ac:dyDescent="0.2">
      <c r="I2828">
        <v>6000</v>
      </c>
      <c r="J2828" t="s">
        <v>8219</v>
      </c>
    </row>
    <row r="2829" spans="9:10" x14ac:dyDescent="0.2">
      <c r="I2829">
        <v>100</v>
      </c>
      <c r="J2829" t="s">
        <v>8219</v>
      </c>
    </row>
    <row r="2830" spans="9:10" x14ac:dyDescent="0.2">
      <c r="I2830">
        <v>650</v>
      </c>
      <c r="J2830" t="s">
        <v>8219</v>
      </c>
    </row>
    <row r="2831" spans="9:10" x14ac:dyDescent="0.2">
      <c r="I2831">
        <v>3000</v>
      </c>
      <c r="J2831" t="s">
        <v>8219</v>
      </c>
    </row>
    <row r="2832" spans="9:10" x14ac:dyDescent="0.2">
      <c r="I2832">
        <v>2000</v>
      </c>
      <c r="J2832" t="s">
        <v>8219</v>
      </c>
    </row>
    <row r="2833" spans="9:10" x14ac:dyDescent="0.2">
      <c r="I2833">
        <v>2000</v>
      </c>
      <c r="J2833" t="s">
        <v>8219</v>
      </c>
    </row>
    <row r="2834" spans="9:10" x14ac:dyDescent="0.2">
      <c r="I2834">
        <v>9500</v>
      </c>
      <c r="J2834" t="s">
        <v>8219</v>
      </c>
    </row>
    <row r="2835" spans="9:10" x14ac:dyDescent="0.2">
      <c r="I2835">
        <v>2500</v>
      </c>
      <c r="J2835" t="s">
        <v>8219</v>
      </c>
    </row>
    <row r="2836" spans="9:10" x14ac:dyDescent="0.2">
      <c r="I2836">
        <v>3000</v>
      </c>
      <c r="J2836" t="s">
        <v>8219</v>
      </c>
    </row>
    <row r="2837" spans="9:10" x14ac:dyDescent="0.2">
      <c r="I2837">
        <v>3000</v>
      </c>
      <c r="J2837" t="s">
        <v>8219</v>
      </c>
    </row>
    <row r="2838" spans="9:10" x14ac:dyDescent="0.2">
      <c r="I2838">
        <v>2500</v>
      </c>
      <c r="J2838" t="s">
        <v>8219</v>
      </c>
    </row>
    <row r="2839" spans="9:10" x14ac:dyDescent="0.2">
      <c r="I2839">
        <v>2700</v>
      </c>
      <c r="J2839" t="s">
        <v>8219</v>
      </c>
    </row>
    <row r="2840" spans="9:10" x14ac:dyDescent="0.2">
      <c r="I2840">
        <v>800</v>
      </c>
      <c r="J2840" t="s">
        <v>8219</v>
      </c>
    </row>
    <row r="2841" spans="9:10" x14ac:dyDescent="0.2">
      <c r="I2841">
        <v>1000</v>
      </c>
      <c r="J2841" t="s">
        <v>8219</v>
      </c>
    </row>
    <row r="2842" spans="9:10" x14ac:dyDescent="0.2">
      <c r="I2842">
        <v>450</v>
      </c>
      <c r="J2842" t="s">
        <v>8219</v>
      </c>
    </row>
    <row r="2843" spans="9:10" x14ac:dyDescent="0.2">
      <c r="I2843">
        <v>850</v>
      </c>
      <c r="J2843" t="s">
        <v>8219</v>
      </c>
    </row>
    <row r="2844" spans="9:10" x14ac:dyDescent="0.2">
      <c r="I2844">
        <v>2000</v>
      </c>
      <c r="J2844" t="s">
        <v>8219</v>
      </c>
    </row>
    <row r="2845" spans="9:10" x14ac:dyDescent="0.2">
      <c r="I2845">
        <v>3500</v>
      </c>
      <c r="J2845" t="s">
        <v>8219</v>
      </c>
    </row>
    <row r="2846" spans="9:10" x14ac:dyDescent="0.2">
      <c r="I2846">
        <v>2500</v>
      </c>
      <c r="J2846" t="s">
        <v>8219</v>
      </c>
    </row>
    <row r="2847" spans="9:10" x14ac:dyDescent="0.2">
      <c r="I2847">
        <v>1000</v>
      </c>
      <c r="J2847" t="s">
        <v>8221</v>
      </c>
    </row>
    <row r="2848" spans="9:10" x14ac:dyDescent="0.2">
      <c r="I2848">
        <v>1500</v>
      </c>
      <c r="J2848" t="s">
        <v>8221</v>
      </c>
    </row>
    <row r="2849" spans="9:10" x14ac:dyDescent="0.2">
      <c r="I2849">
        <v>1200</v>
      </c>
      <c r="J2849" t="s">
        <v>8221</v>
      </c>
    </row>
    <row r="2850" spans="9:10" x14ac:dyDescent="0.2">
      <c r="I2850">
        <v>550</v>
      </c>
      <c r="J2850" t="s">
        <v>8221</v>
      </c>
    </row>
    <row r="2851" spans="9:10" x14ac:dyDescent="0.2">
      <c r="I2851">
        <v>7500</v>
      </c>
      <c r="J2851" t="s">
        <v>8221</v>
      </c>
    </row>
    <row r="2852" spans="9:10" x14ac:dyDescent="0.2">
      <c r="I2852">
        <v>8000</v>
      </c>
      <c r="J2852" t="s">
        <v>8221</v>
      </c>
    </row>
    <row r="2853" spans="9:10" x14ac:dyDescent="0.2">
      <c r="I2853">
        <v>2000</v>
      </c>
      <c r="J2853" t="s">
        <v>8221</v>
      </c>
    </row>
    <row r="2854" spans="9:10" x14ac:dyDescent="0.2">
      <c r="I2854">
        <v>35000</v>
      </c>
      <c r="J2854" t="s">
        <v>8221</v>
      </c>
    </row>
    <row r="2855" spans="9:10" x14ac:dyDescent="0.2">
      <c r="I2855">
        <v>500</v>
      </c>
      <c r="J2855" t="s">
        <v>8221</v>
      </c>
    </row>
    <row r="2856" spans="9:10" x14ac:dyDescent="0.2">
      <c r="I2856">
        <v>8000</v>
      </c>
      <c r="J2856" t="s">
        <v>8221</v>
      </c>
    </row>
    <row r="2857" spans="9:10" x14ac:dyDescent="0.2">
      <c r="I2857">
        <v>4500</v>
      </c>
      <c r="J2857" t="s">
        <v>8221</v>
      </c>
    </row>
    <row r="2858" spans="9:10" x14ac:dyDescent="0.2">
      <c r="I2858">
        <v>5000</v>
      </c>
      <c r="J2858" t="s">
        <v>8221</v>
      </c>
    </row>
    <row r="2859" spans="9:10" x14ac:dyDescent="0.2">
      <c r="I2859">
        <v>9500</v>
      </c>
      <c r="J2859" t="s">
        <v>8221</v>
      </c>
    </row>
    <row r="2860" spans="9:10" x14ac:dyDescent="0.2">
      <c r="I2860">
        <v>1000</v>
      </c>
      <c r="J2860" t="s">
        <v>8221</v>
      </c>
    </row>
    <row r="2861" spans="9:10" x14ac:dyDescent="0.2">
      <c r="I2861">
        <v>600</v>
      </c>
      <c r="J2861" t="s">
        <v>8221</v>
      </c>
    </row>
    <row r="2862" spans="9:10" x14ac:dyDescent="0.2">
      <c r="I2862">
        <v>3000</v>
      </c>
      <c r="J2862" t="s">
        <v>8221</v>
      </c>
    </row>
    <row r="2863" spans="9:10" x14ac:dyDescent="0.2">
      <c r="I2863">
        <v>38000</v>
      </c>
      <c r="J2863" t="s">
        <v>8221</v>
      </c>
    </row>
    <row r="2864" spans="9:10" x14ac:dyDescent="0.2">
      <c r="I2864">
        <v>1000</v>
      </c>
      <c r="J2864" t="s">
        <v>8221</v>
      </c>
    </row>
    <row r="2865" spans="9:10" x14ac:dyDescent="0.2">
      <c r="I2865">
        <v>2000</v>
      </c>
      <c r="J2865" t="s">
        <v>8221</v>
      </c>
    </row>
    <row r="2866" spans="9:10" x14ac:dyDescent="0.2">
      <c r="I2866">
        <v>4000</v>
      </c>
      <c r="J2866" t="s">
        <v>8221</v>
      </c>
    </row>
    <row r="2867" spans="9:10" x14ac:dyDescent="0.2">
      <c r="I2867">
        <v>250</v>
      </c>
      <c r="J2867" t="s">
        <v>8221</v>
      </c>
    </row>
    <row r="2868" spans="9:10" x14ac:dyDescent="0.2">
      <c r="I2868">
        <v>12700</v>
      </c>
      <c r="J2868" t="s">
        <v>8221</v>
      </c>
    </row>
    <row r="2869" spans="9:10" x14ac:dyDescent="0.2">
      <c r="I2869">
        <v>50000</v>
      </c>
      <c r="J2869" t="s">
        <v>8221</v>
      </c>
    </row>
    <row r="2870" spans="9:10" x14ac:dyDescent="0.2">
      <c r="I2870">
        <v>2500</v>
      </c>
      <c r="J2870" t="s">
        <v>8221</v>
      </c>
    </row>
    <row r="2871" spans="9:10" x14ac:dyDescent="0.2">
      <c r="I2871">
        <v>2888</v>
      </c>
      <c r="J2871" t="s">
        <v>8221</v>
      </c>
    </row>
    <row r="2872" spans="9:10" x14ac:dyDescent="0.2">
      <c r="I2872">
        <v>5000</v>
      </c>
      <c r="J2872" t="s">
        <v>8221</v>
      </c>
    </row>
    <row r="2873" spans="9:10" x14ac:dyDescent="0.2">
      <c r="I2873">
        <v>2500</v>
      </c>
      <c r="J2873" t="s">
        <v>8221</v>
      </c>
    </row>
    <row r="2874" spans="9:10" x14ac:dyDescent="0.2">
      <c r="I2874">
        <v>15000</v>
      </c>
      <c r="J2874" t="s">
        <v>8221</v>
      </c>
    </row>
    <row r="2875" spans="9:10" x14ac:dyDescent="0.2">
      <c r="I2875">
        <v>20000</v>
      </c>
      <c r="J2875" t="s">
        <v>8221</v>
      </c>
    </row>
    <row r="2876" spans="9:10" x14ac:dyDescent="0.2">
      <c r="I2876">
        <v>5000</v>
      </c>
      <c r="J2876" t="s">
        <v>8221</v>
      </c>
    </row>
    <row r="2877" spans="9:10" x14ac:dyDescent="0.2">
      <c r="I2877">
        <v>10000</v>
      </c>
      <c r="J2877" t="s">
        <v>8221</v>
      </c>
    </row>
    <row r="2878" spans="9:10" x14ac:dyDescent="0.2">
      <c r="I2878">
        <v>3000</v>
      </c>
      <c r="J2878" t="s">
        <v>8221</v>
      </c>
    </row>
    <row r="2879" spans="9:10" x14ac:dyDescent="0.2">
      <c r="I2879">
        <v>2500</v>
      </c>
      <c r="J2879" t="s">
        <v>8221</v>
      </c>
    </row>
    <row r="2880" spans="9:10" x14ac:dyDescent="0.2">
      <c r="I2880">
        <v>5000</v>
      </c>
      <c r="J2880" t="s">
        <v>8221</v>
      </c>
    </row>
    <row r="2881" spans="9:10" x14ac:dyDescent="0.2">
      <c r="I2881">
        <v>20000</v>
      </c>
      <c r="J2881" t="s">
        <v>8221</v>
      </c>
    </row>
    <row r="2882" spans="9:10" x14ac:dyDescent="0.2">
      <c r="I2882">
        <v>150000</v>
      </c>
      <c r="J2882" t="s">
        <v>8221</v>
      </c>
    </row>
    <row r="2883" spans="9:10" x14ac:dyDescent="0.2">
      <c r="I2883">
        <v>6000</v>
      </c>
      <c r="J2883" t="s">
        <v>8221</v>
      </c>
    </row>
    <row r="2884" spans="9:10" x14ac:dyDescent="0.2">
      <c r="I2884">
        <v>3000</v>
      </c>
      <c r="J2884" t="s">
        <v>8221</v>
      </c>
    </row>
    <row r="2885" spans="9:10" x14ac:dyDescent="0.2">
      <c r="I2885">
        <v>11200</v>
      </c>
      <c r="J2885" t="s">
        <v>8221</v>
      </c>
    </row>
    <row r="2886" spans="9:10" x14ac:dyDescent="0.2">
      <c r="I2886">
        <v>12000</v>
      </c>
      <c r="J2886" t="s">
        <v>8221</v>
      </c>
    </row>
    <row r="2887" spans="9:10" x14ac:dyDescent="0.2">
      <c r="I2887">
        <v>5500</v>
      </c>
      <c r="J2887" t="s">
        <v>8221</v>
      </c>
    </row>
    <row r="2888" spans="9:10" x14ac:dyDescent="0.2">
      <c r="I2888">
        <v>750</v>
      </c>
      <c r="J2888" t="s">
        <v>8221</v>
      </c>
    </row>
    <row r="2889" spans="9:10" x14ac:dyDescent="0.2">
      <c r="I2889">
        <v>10000</v>
      </c>
      <c r="J2889" t="s">
        <v>8221</v>
      </c>
    </row>
    <row r="2890" spans="9:10" x14ac:dyDescent="0.2">
      <c r="I2890">
        <v>45000</v>
      </c>
      <c r="J2890" t="s">
        <v>8221</v>
      </c>
    </row>
    <row r="2891" spans="9:10" x14ac:dyDescent="0.2">
      <c r="I2891">
        <v>400</v>
      </c>
      <c r="J2891" t="s">
        <v>8221</v>
      </c>
    </row>
    <row r="2892" spans="9:10" x14ac:dyDescent="0.2">
      <c r="I2892">
        <v>200</v>
      </c>
      <c r="J2892" t="s">
        <v>8221</v>
      </c>
    </row>
    <row r="2893" spans="9:10" x14ac:dyDescent="0.2">
      <c r="I2893">
        <v>3000</v>
      </c>
      <c r="J2893" t="s">
        <v>8221</v>
      </c>
    </row>
    <row r="2894" spans="9:10" x14ac:dyDescent="0.2">
      <c r="I2894">
        <v>30000</v>
      </c>
      <c r="J2894" t="s">
        <v>8221</v>
      </c>
    </row>
    <row r="2895" spans="9:10" x14ac:dyDescent="0.2">
      <c r="I2895">
        <v>3000</v>
      </c>
      <c r="J2895" t="s">
        <v>8221</v>
      </c>
    </row>
    <row r="2896" spans="9:10" x14ac:dyDescent="0.2">
      <c r="I2896">
        <v>2000</v>
      </c>
      <c r="J2896" t="s">
        <v>8221</v>
      </c>
    </row>
    <row r="2897" spans="9:10" x14ac:dyDescent="0.2">
      <c r="I2897">
        <v>10000</v>
      </c>
      <c r="J2897" t="s">
        <v>8221</v>
      </c>
    </row>
    <row r="2898" spans="9:10" x14ac:dyDescent="0.2">
      <c r="I2898">
        <v>5500</v>
      </c>
      <c r="J2898" t="s">
        <v>8221</v>
      </c>
    </row>
    <row r="2899" spans="9:10" x14ac:dyDescent="0.2">
      <c r="I2899">
        <v>5000</v>
      </c>
      <c r="J2899" t="s">
        <v>8221</v>
      </c>
    </row>
    <row r="2900" spans="9:10" x14ac:dyDescent="0.2">
      <c r="I2900">
        <v>50000</v>
      </c>
      <c r="J2900" t="s">
        <v>8221</v>
      </c>
    </row>
    <row r="2901" spans="9:10" x14ac:dyDescent="0.2">
      <c r="I2901">
        <v>500</v>
      </c>
      <c r="J2901" t="s">
        <v>8221</v>
      </c>
    </row>
    <row r="2902" spans="9:10" x14ac:dyDescent="0.2">
      <c r="I2902">
        <v>3000</v>
      </c>
      <c r="J2902" t="s">
        <v>8221</v>
      </c>
    </row>
    <row r="2903" spans="9:10" x14ac:dyDescent="0.2">
      <c r="I2903">
        <v>12000</v>
      </c>
      <c r="J2903" t="s">
        <v>8221</v>
      </c>
    </row>
    <row r="2904" spans="9:10" x14ac:dyDescent="0.2">
      <c r="I2904">
        <v>7500</v>
      </c>
      <c r="J2904" t="s">
        <v>8221</v>
      </c>
    </row>
    <row r="2905" spans="9:10" x14ac:dyDescent="0.2">
      <c r="I2905">
        <v>10000</v>
      </c>
      <c r="J2905" t="s">
        <v>8221</v>
      </c>
    </row>
    <row r="2906" spans="9:10" x14ac:dyDescent="0.2">
      <c r="I2906">
        <v>5500</v>
      </c>
      <c r="J2906" t="s">
        <v>8221</v>
      </c>
    </row>
    <row r="2907" spans="9:10" x14ac:dyDescent="0.2">
      <c r="I2907">
        <v>750</v>
      </c>
      <c r="J2907" t="s">
        <v>8221</v>
      </c>
    </row>
    <row r="2908" spans="9:10" x14ac:dyDescent="0.2">
      <c r="I2908">
        <v>150000</v>
      </c>
      <c r="J2908" t="s">
        <v>8221</v>
      </c>
    </row>
    <row r="2909" spans="9:10" x14ac:dyDescent="0.2">
      <c r="I2909">
        <v>5000</v>
      </c>
      <c r="J2909" t="s">
        <v>8221</v>
      </c>
    </row>
    <row r="2910" spans="9:10" x14ac:dyDescent="0.2">
      <c r="I2910">
        <v>1500</v>
      </c>
      <c r="J2910" t="s">
        <v>8221</v>
      </c>
    </row>
    <row r="2911" spans="9:10" x14ac:dyDescent="0.2">
      <c r="I2911">
        <v>3500</v>
      </c>
      <c r="J2911" t="s">
        <v>8221</v>
      </c>
    </row>
    <row r="2912" spans="9:10" x14ac:dyDescent="0.2">
      <c r="I2912">
        <v>6000</v>
      </c>
      <c r="J2912" t="s">
        <v>8221</v>
      </c>
    </row>
    <row r="2913" spans="9:10" x14ac:dyDescent="0.2">
      <c r="I2913">
        <v>2500</v>
      </c>
      <c r="J2913" t="s">
        <v>8221</v>
      </c>
    </row>
    <row r="2914" spans="9:10" x14ac:dyDescent="0.2">
      <c r="I2914">
        <v>9600</v>
      </c>
      <c r="J2914" t="s">
        <v>8221</v>
      </c>
    </row>
    <row r="2915" spans="9:10" x14ac:dyDescent="0.2">
      <c r="I2915">
        <v>180000</v>
      </c>
      <c r="J2915" t="s">
        <v>8221</v>
      </c>
    </row>
    <row r="2916" spans="9:10" x14ac:dyDescent="0.2">
      <c r="I2916">
        <v>30000</v>
      </c>
      <c r="J2916" t="s">
        <v>8221</v>
      </c>
    </row>
    <row r="2917" spans="9:10" x14ac:dyDescent="0.2">
      <c r="I2917">
        <v>1800</v>
      </c>
      <c r="J2917" t="s">
        <v>8221</v>
      </c>
    </row>
    <row r="2918" spans="9:10" x14ac:dyDescent="0.2">
      <c r="I2918">
        <v>14440</v>
      </c>
      <c r="J2918" t="s">
        <v>8221</v>
      </c>
    </row>
    <row r="2919" spans="9:10" x14ac:dyDescent="0.2">
      <c r="I2919">
        <v>10000</v>
      </c>
      <c r="J2919" t="s">
        <v>8221</v>
      </c>
    </row>
    <row r="2920" spans="9:10" x14ac:dyDescent="0.2">
      <c r="I2920">
        <v>25000</v>
      </c>
      <c r="J2920" t="s">
        <v>8221</v>
      </c>
    </row>
    <row r="2921" spans="9:10" x14ac:dyDescent="0.2">
      <c r="I2921">
        <v>1000</v>
      </c>
      <c r="J2921" t="s">
        <v>8221</v>
      </c>
    </row>
    <row r="2922" spans="9:10" x14ac:dyDescent="0.2">
      <c r="I2922">
        <v>1850</v>
      </c>
      <c r="J2922" t="s">
        <v>8221</v>
      </c>
    </row>
    <row r="2923" spans="9:10" x14ac:dyDescent="0.2">
      <c r="I2923">
        <v>2000</v>
      </c>
      <c r="J2923" t="s">
        <v>8221</v>
      </c>
    </row>
    <row r="2924" spans="9:10" x14ac:dyDescent="0.2">
      <c r="I2924">
        <v>5000</v>
      </c>
      <c r="J2924" t="s">
        <v>8221</v>
      </c>
    </row>
    <row r="2925" spans="9:10" x14ac:dyDescent="0.2">
      <c r="I2925">
        <v>600</v>
      </c>
      <c r="J2925" t="s">
        <v>8221</v>
      </c>
    </row>
    <row r="2926" spans="9:10" x14ac:dyDescent="0.2">
      <c r="I2926">
        <v>2500</v>
      </c>
      <c r="J2926" t="s">
        <v>8221</v>
      </c>
    </row>
    <row r="2927" spans="9:10" x14ac:dyDescent="0.2">
      <c r="I2927">
        <v>100</v>
      </c>
      <c r="J2927" t="s">
        <v>8219</v>
      </c>
    </row>
    <row r="2928" spans="9:10" x14ac:dyDescent="0.2">
      <c r="I2928">
        <v>500</v>
      </c>
      <c r="J2928" t="s">
        <v>8219</v>
      </c>
    </row>
    <row r="2929" spans="9:10" x14ac:dyDescent="0.2">
      <c r="I2929">
        <v>300</v>
      </c>
      <c r="J2929" t="s">
        <v>8219</v>
      </c>
    </row>
    <row r="2930" spans="9:10" x14ac:dyDescent="0.2">
      <c r="I2930">
        <v>25000</v>
      </c>
      <c r="J2930" t="s">
        <v>8219</v>
      </c>
    </row>
    <row r="2931" spans="9:10" x14ac:dyDescent="0.2">
      <c r="I2931">
        <v>45000</v>
      </c>
      <c r="J2931" t="s">
        <v>8219</v>
      </c>
    </row>
    <row r="2932" spans="9:10" x14ac:dyDescent="0.2">
      <c r="I2932">
        <v>3000</v>
      </c>
      <c r="J2932" t="s">
        <v>8219</v>
      </c>
    </row>
    <row r="2933" spans="9:10" x14ac:dyDescent="0.2">
      <c r="I2933">
        <v>1800</v>
      </c>
      <c r="J2933" t="s">
        <v>8219</v>
      </c>
    </row>
    <row r="2934" spans="9:10" x14ac:dyDescent="0.2">
      <c r="I2934">
        <v>1000</v>
      </c>
      <c r="J2934" t="s">
        <v>8219</v>
      </c>
    </row>
    <row r="2935" spans="9:10" x14ac:dyDescent="0.2">
      <c r="I2935">
        <v>8000</v>
      </c>
      <c r="J2935" t="s">
        <v>8219</v>
      </c>
    </row>
    <row r="2936" spans="9:10" x14ac:dyDescent="0.2">
      <c r="I2936">
        <v>10000</v>
      </c>
      <c r="J2936" t="s">
        <v>8219</v>
      </c>
    </row>
    <row r="2937" spans="9:10" x14ac:dyDescent="0.2">
      <c r="I2937">
        <v>750</v>
      </c>
      <c r="J2937" t="s">
        <v>8219</v>
      </c>
    </row>
    <row r="2938" spans="9:10" x14ac:dyDescent="0.2">
      <c r="I2938">
        <v>3100</v>
      </c>
      <c r="J2938" t="s">
        <v>8219</v>
      </c>
    </row>
    <row r="2939" spans="9:10" x14ac:dyDescent="0.2">
      <c r="I2939">
        <v>2500</v>
      </c>
      <c r="J2939" t="s">
        <v>8219</v>
      </c>
    </row>
    <row r="2940" spans="9:10" x14ac:dyDescent="0.2">
      <c r="I2940">
        <v>2500</v>
      </c>
      <c r="J2940" t="s">
        <v>8219</v>
      </c>
    </row>
    <row r="2941" spans="9:10" x14ac:dyDescent="0.2">
      <c r="I2941">
        <v>3500</v>
      </c>
      <c r="J2941" t="s">
        <v>8219</v>
      </c>
    </row>
    <row r="2942" spans="9:10" x14ac:dyDescent="0.2">
      <c r="I2942">
        <v>1000</v>
      </c>
      <c r="J2942" t="s">
        <v>8219</v>
      </c>
    </row>
    <row r="2943" spans="9:10" x14ac:dyDescent="0.2">
      <c r="I2943">
        <v>1500</v>
      </c>
      <c r="J2943" t="s">
        <v>8219</v>
      </c>
    </row>
    <row r="2944" spans="9:10" x14ac:dyDescent="0.2">
      <c r="I2944">
        <v>4000</v>
      </c>
      <c r="J2944" t="s">
        <v>8219</v>
      </c>
    </row>
    <row r="2945" spans="9:10" x14ac:dyDescent="0.2">
      <c r="I2945">
        <v>8000</v>
      </c>
      <c r="J2945" t="s">
        <v>8219</v>
      </c>
    </row>
    <row r="2946" spans="9:10" x14ac:dyDescent="0.2">
      <c r="I2946">
        <v>2500</v>
      </c>
      <c r="J2946" t="s">
        <v>8219</v>
      </c>
    </row>
    <row r="2947" spans="9:10" x14ac:dyDescent="0.2">
      <c r="I2947">
        <v>25000</v>
      </c>
      <c r="J2947" t="s">
        <v>8221</v>
      </c>
    </row>
    <row r="2948" spans="9:10" x14ac:dyDescent="0.2">
      <c r="I2948">
        <v>200000</v>
      </c>
      <c r="J2948" t="s">
        <v>8221</v>
      </c>
    </row>
    <row r="2949" spans="9:10" x14ac:dyDescent="0.2">
      <c r="I2949">
        <v>3000</v>
      </c>
      <c r="J2949" t="s">
        <v>8221</v>
      </c>
    </row>
    <row r="2950" spans="9:10" x14ac:dyDescent="0.2">
      <c r="I2950">
        <v>10000</v>
      </c>
      <c r="J2950" t="s">
        <v>8221</v>
      </c>
    </row>
    <row r="2951" spans="9:10" x14ac:dyDescent="0.2">
      <c r="I2951">
        <v>50000</v>
      </c>
      <c r="J2951" t="s">
        <v>8221</v>
      </c>
    </row>
    <row r="2952" spans="9:10" x14ac:dyDescent="0.2">
      <c r="I2952">
        <v>2000</v>
      </c>
      <c r="J2952" t="s">
        <v>8221</v>
      </c>
    </row>
    <row r="2953" spans="9:10" x14ac:dyDescent="0.2">
      <c r="I2953">
        <v>25000</v>
      </c>
      <c r="J2953" t="s">
        <v>8221</v>
      </c>
    </row>
    <row r="2954" spans="9:10" x14ac:dyDescent="0.2">
      <c r="I2954">
        <v>500000</v>
      </c>
      <c r="J2954" t="s">
        <v>8221</v>
      </c>
    </row>
    <row r="2955" spans="9:10" x14ac:dyDescent="0.2">
      <c r="I2955">
        <v>1000</v>
      </c>
      <c r="J2955" t="s">
        <v>8221</v>
      </c>
    </row>
    <row r="2956" spans="9:10" x14ac:dyDescent="0.2">
      <c r="I2956">
        <v>5000000</v>
      </c>
      <c r="J2956" t="s">
        <v>8221</v>
      </c>
    </row>
    <row r="2957" spans="9:10" x14ac:dyDescent="0.2">
      <c r="I2957">
        <v>50000</v>
      </c>
      <c r="J2957" t="s">
        <v>8220</v>
      </c>
    </row>
    <row r="2958" spans="9:10" x14ac:dyDescent="0.2">
      <c r="I2958">
        <v>20000</v>
      </c>
      <c r="J2958" t="s">
        <v>8220</v>
      </c>
    </row>
    <row r="2959" spans="9:10" x14ac:dyDescent="0.2">
      <c r="I2959">
        <v>400000</v>
      </c>
      <c r="J2959" t="s">
        <v>8220</v>
      </c>
    </row>
    <row r="2960" spans="9:10" x14ac:dyDescent="0.2">
      <c r="I2960">
        <v>15000</v>
      </c>
      <c r="J2960" t="s">
        <v>8220</v>
      </c>
    </row>
    <row r="2961" spans="9:10" x14ac:dyDescent="0.2">
      <c r="I2961">
        <v>1200</v>
      </c>
      <c r="J2961" t="s">
        <v>8220</v>
      </c>
    </row>
    <row r="2962" spans="9:10" x14ac:dyDescent="0.2">
      <c r="I2962">
        <v>7900</v>
      </c>
      <c r="J2962" t="s">
        <v>8220</v>
      </c>
    </row>
    <row r="2963" spans="9:10" x14ac:dyDescent="0.2">
      <c r="I2963">
        <v>15000</v>
      </c>
      <c r="J2963" t="s">
        <v>8220</v>
      </c>
    </row>
    <row r="2964" spans="9:10" x14ac:dyDescent="0.2">
      <c r="I2964">
        <v>80000</v>
      </c>
      <c r="J2964" t="s">
        <v>8220</v>
      </c>
    </row>
    <row r="2965" spans="9:10" x14ac:dyDescent="0.2">
      <c r="I2965">
        <v>10000</v>
      </c>
      <c r="J2965" t="s">
        <v>8220</v>
      </c>
    </row>
    <row r="2966" spans="9:10" x14ac:dyDescent="0.2">
      <c r="I2966">
        <v>30000000</v>
      </c>
      <c r="J2966" t="s">
        <v>8220</v>
      </c>
    </row>
    <row r="2967" spans="9:10" x14ac:dyDescent="0.2">
      <c r="I2967">
        <v>5000</v>
      </c>
      <c r="J2967" t="s">
        <v>8219</v>
      </c>
    </row>
    <row r="2968" spans="9:10" x14ac:dyDescent="0.2">
      <c r="I2968">
        <v>1000</v>
      </c>
      <c r="J2968" t="s">
        <v>8219</v>
      </c>
    </row>
    <row r="2969" spans="9:10" x14ac:dyDescent="0.2">
      <c r="I2969">
        <v>10000</v>
      </c>
      <c r="J2969" t="s">
        <v>8219</v>
      </c>
    </row>
    <row r="2970" spans="9:10" x14ac:dyDescent="0.2">
      <c r="I2970">
        <v>5000</v>
      </c>
      <c r="J2970" t="s">
        <v>8219</v>
      </c>
    </row>
    <row r="2971" spans="9:10" x14ac:dyDescent="0.2">
      <c r="I2971">
        <v>1500</v>
      </c>
      <c r="J2971" t="s">
        <v>8219</v>
      </c>
    </row>
    <row r="2972" spans="9:10" x14ac:dyDescent="0.2">
      <c r="I2972">
        <v>10000</v>
      </c>
      <c r="J2972" t="s">
        <v>8219</v>
      </c>
    </row>
    <row r="2973" spans="9:10" x14ac:dyDescent="0.2">
      <c r="I2973">
        <v>5000</v>
      </c>
      <c r="J2973" t="s">
        <v>8219</v>
      </c>
    </row>
    <row r="2974" spans="9:10" x14ac:dyDescent="0.2">
      <c r="I2974">
        <v>3500</v>
      </c>
      <c r="J2974" t="s">
        <v>8219</v>
      </c>
    </row>
    <row r="2975" spans="9:10" x14ac:dyDescent="0.2">
      <c r="I2975">
        <v>1000</v>
      </c>
      <c r="J2975" t="s">
        <v>8219</v>
      </c>
    </row>
    <row r="2976" spans="9:10" x14ac:dyDescent="0.2">
      <c r="I2976">
        <v>6000</v>
      </c>
      <c r="J2976" t="s">
        <v>8219</v>
      </c>
    </row>
    <row r="2977" spans="9:10" x14ac:dyDescent="0.2">
      <c r="I2977">
        <v>3200</v>
      </c>
      <c r="J2977" t="s">
        <v>8219</v>
      </c>
    </row>
    <row r="2978" spans="9:10" x14ac:dyDescent="0.2">
      <c r="I2978">
        <v>2000</v>
      </c>
      <c r="J2978" t="s">
        <v>8219</v>
      </c>
    </row>
    <row r="2979" spans="9:10" x14ac:dyDescent="0.2">
      <c r="I2979">
        <v>5000</v>
      </c>
      <c r="J2979" t="s">
        <v>8219</v>
      </c>
    </row>
    <row r="2980" spans="9:10" x14ac:dyDescent="0.2">
      <c r="I2980">
        <v>5000</v>
      </c>
      <c r="J2980" t="s">
        <v>8219</v>
      </c>
    </row>
    <row r="2981" spans="9:10" x14ac:dyDescent="0.2">
      <c r="I2981">
        <v>8000</v>
      </c>
      <c r="J2981" t="s">
        <v>8219</v>
      </c>
    </row>
    <row r="2982" spans="9:10" x14ac:dyDescent="0.2">
      <c r="I2982">
        <v>70</v>
      </c>
      <c r="J2982" t="s">
        <v>8219</v>
      </c>
    </row>
    <row r="2983" spans="9:10" x14ac:dyDescent="0.2">
      <c r="I2983">
        <v>3000</v>
      </c>
      <c r="J2983" t="s">
        <v>8219</v>
      </c>
    </row>
    <row r="2984" spans="9:10" x14ac:dyDescent="0.2">
      <c r="I2984">
        <v>750</v>
      </c>
      <c r="J2984" t="s">
        <v>8219</v>
      </c>
    </row>
    <row r="2985" spans="9:10" x14ac:dyDescent="0.2">
      <c r="I2985">
        <v>5000</v>
      </c>
      <c r="J2985" t="s">
        <v>8219</v>
      </c>
    </row>
    <row r="2986" spans="9:10" x14ac:dyDescent="0.2">
      <c r="I2986">
        <v>3000</v>
      </c>
      <c r="J2986" t="s">
        <v>8219</v>
      </c>
    </row>
    <row r="2987" spans="9:10" x14ac:dyDescent="0.2">
      <c r="I2987">
        <v>4000</v>
      </c>
      <c r="J2987" t="s">
        <v>8219</v>
      </c>
    </row>
    <row r="2988" spans="9:10" x14ac:dyDescent="0.2">
      <c r="I2988">
        <v>5000</v>
      </c>
      <c r="J2988" t="s">
        <v>8219</v>
      </c>
    </row>
    <row r="2989" spans="9:10" x14ac:dyDescent="0.2">
      <c r="I2989">
        <v>116000</v>
      </c>
      <c r="J2989" t="s">
        <v>8219</v>
      </c>
    </row>
    <row r="2990" spans="9:10" x14ac:dyDescent="0.2">
      <c r="I2990">
        <v>25000</v>
      </c>
      <c r="J2990" t="s">
        <v>8219</v>
      </c>
    </row>
    <row r="2991" spans="9:10" x14ac:dyDescent="0.2">
      <c r="I2991">
        <v>10000</v>
      </c>
      <c r="J2991" t="s">
        <v>8219</v>
      </c>
    </row>
    <row r="2992" spans="9:10" x14ac:dyDescent="0.2">
      <c r="I2992">
        <v>2400</v>
      </c>
      <c r="J2992" t="s">
        <v>8219</v>
      </c>
    </row>
    <row r="2993" spans="9:10" x14ac:dyDescent="0.2">
      <c r="I2993">
        <v>25000</v>
      </c>
      <c r="J2993" t="s">
        <v>8219</v>
      </c>
    </row>
    <row r="2994" spans="9:10" x14ac:dyDescent="0.2">
      <c r="I2994">
        <v>1000</v>
      </c>
      <c r="J2994" t="s">
        <v>8219</v>
      </c>
    </row>
    <row r="2995" spans="9:10" x14ac:dyDescent="0.2">
      <c r="I2995">
        <v>20000</v>
      </c>
      <c r="J2995" t="s">
        <v>8219</v>
      </c>
    </row>
    <row r="2996" spans="9:10" x14ac:dyDescent="0.2">
      <c r="I2996">
        <v>10000</v>
      </c>
      <c r="J2996" t="s">
        <v>8219</v>
      </c>
    </row>
    <row r="2997" spans="9:10" x14ac:dyDescent="0.2">
      <c r="I2997">
        <v>8500</v>
      </c>
      <c r="J2997" t="s">
        <v>8219</v>
      </c>
    </row>
    <row r="2998" spans="9:10" x14ac:dyDescent="0.2">
      <c r="I2998">
        <v>3000</v>
      </c>
      <c r="J2998" t="s">
        <v>8219</v>
      </c>
    </row>
    <row r="2999" spans="9:10" x14ac:dyDescent="0.2">
      <c r="I2999">
        <v>1000</v>
      </c>
      <c r="J2999" t="s">
        <v>8219</v>
      </c>
    </row>
    <row r="3000" spans="9:10" x14ac:dyDescent="0.2">
      <c r="I3000">
        <v>300</v>
      </c>
      <c r="J3000" t="s">
        <v>8219</v>
      </c>
    </row>
    <row r="3001" spans="9:10" x14ac:dyDescent="0.2">
      <c r="I3001">
        <v>15000</v>
      </c>
      <c r="J3001" t="s">
        <v>8219</v>
      </c>
    </row>
    <row r="3002" spans="9:10" x14ac:dyDescent="0.2">
      <c r="I3002">
        <v>35000</v>
      </c>
      <c r="J3002" t="s">
        <v>8219</v>
      </c>
    </row>
    <row r="3003" spans="9:10" x14ac:dyDescent="0.2">
      <c r="I3003">
        <v>10000</v>
      </c>
      <c r="J3003" t="s">
        <v>8219</v>
      </c>
    </row>
    <row r="3004" spans="9:10" x14ac:dyDescent="0.2">
      <c r="I3004">
        <v>50000</v>
      </c>
      <c r="J3004" t="s">
        <v>8219</v>
      </c>
    </row>
    <row r="3005" spans="9:10" x14ac:dyDescent="0.2">
      <c r="I3005">
        <v>1350</v>
      </c>
      <c r="J3005" t="s">
        <v>8219</v>
      </c>
    </row>
    <row r="3006" spans="9:10" x14ac:dyDescent="0.2">
      <c r="I3006">
        <v>500</v>
      </c>
      <c r="J3006" t="s">
        <v>8219</v>
      </c>
    </row>
    <row r="3007" spans="9:10" x14ac:dyDescent="0.2">
      <c r="I3007">
        <v>7214</v>
      </c>
      <c r="J3007" t="s">
        <v>8219</v>
      </c>
    </row>
    <row r="3008" spans="9:10" x14ac:dyDescent="0.2">
      <c r="I3008">
        <v>7000</v>
      </c>
      <c r="J3008" t="s">
        <v>8219</v>
      </c>
    </row>
    <row r="3009" spans="9:10" x14ac:dyDescent="0.2">
      <c r="I3009">
        <v>3000</v>
      </c>
      <c r="J3009" t="s">
        <v>8219</v>
      </c>
    </row>
    <row r="3010" spans="9:10" x14ac:dyDescent="0.2">
      <c r="I3010">
        <v>40000</v>
      </c>
      <c r="J3010" t="s">
        <v>8219</v>
      </c>
    </row>
    <row r="3011" spans="9:10" x14ac:dyDescent="0.2">
      <c r="I3011">
        <v>10600</v>
      </c>
      <c r="J3011" t="s">
        <v>8219</v>
      </c>
    </row>
    <row r="3012" spans="9:10" x14ac:dyDescent="0.2">
      <c r="I3012">
        <v>8000</v>
      </c>
      <c r="J3012" t="s">
        <v>8219</v>
      </c>
    </row>
    <row r="3013" spans="9:10" x14ac:dyDescent="0.2">
      <c r="I3013">
        <v>600</v>
      </c>
      <c r="J3013" t="s">
        <v>8219</v>
      </c>
    </row>
    <row r="3014" spans="9:10" x14ac:dyDescent="0.2">
      <c r="I3014">
        <v>3000</v>
      </c>
      <c r="J3014" t="s">
        <v>8219</v>
      </c>
    </row>
    <row r="3015" spans="9:10" x14ac:dyDescent="0.2">
      <c r="I3015">
        <v>25000</v>
      </c>
      <c r="J3015" t="s">
        <v>8219</v>
      </c>
    </row>
    <row r="3016" spans="9:10" x14ac:dyDescent="0.2">
      <c r="I3016">
        <v>1500</v>
      </c>
      <c r="J3016" t="s">
        <v>8219</v>
      </c>
    </row>
    <row r="3017" spans="9:10" x14ac:dyDescent="0.2">
      <c r="I3017">
        <v>300</v>
      </c>
      <c r="J3017" t="s">
        <v>8219</v>
      </c>
    </row>
    <row r="3018" spans="9:10" x14ac:dyDescent="0.2">
      <c r="I3018">
        <v>4000</v>
      </c>
      <c r="J3018" t="s">
        <v>8219</v>
      </c>
    </row>
    <row r="3019" spans="9:10" x14ac:dyDescent="0.2">
      <c r="I3019">
        <v>10000</v>
      </c>
      <c r="J3019" t="s">
        <v>8219</v>
      </c>
    </row>
    <row r="3020" spans="9:10" x14ac:dyDescent="0.2">
      <c r="I3020">
        <v>25000</v>
      </c>
      <c r="J3020" t="s">
        <v>8219</v>
      </c>
    </row>
    <row r="3021" spans="9:10" x14ac:dyDescent="0.2">
      <c r="I3021">
        <v>3400</v>
      </c>
      <c r="J3021" t="s">
        <v>8219</v>
      </c>
    </row>
    <row r="3022" spans="9:10" x14ac:dyDescent="0.2">
      <c r="I3022">
        <v>8500</v>
      </c>
      <c r="J3022" t="s">
        <v>8219</v>
      </c>
    </row>
    <row r="3023" spans="9:10" x14ac:dyDescent="0.2">
      <c r="I3023">
        <v>22000</v>
      </c>
      <c r="J3023" t="s">
        <v>8219</v>
      </c>
    </row>
    <row r="3024" spans="9:10" x14ac:dyDescent="0.2">
      <c r="I3024">
        <v>4200</v>
      </c>
      <c r="J3024" t="s">
        <v>8219</v>
      </c>
    </row>
    <row r="3025" spans="9:10" x14ac:dyDescent="0.2">
      <c r="I3025">
        <v>15000</v>
      </c>
      <c r="J3025" t="s">
        <v>8219</v>
      </c>
    </row>
    <row r="3026" spans="9:10" x14ac:dyDescent="0.2">
      <c r="I3026">
        <v>7000</v>
      </c>
      <c r="J3026" t="s">
        <v>8219</v>
      </c>
    </row>
    <row r="3027" spans="9:10" x14ac:dyDescent="0.2">
      <c r="I3027">
        <v>4500</v>
      </c>
      <c r="J3027" t="s">
        <v>8219</v>
      </c>
    </row>
    <row r="3028" spans="9:10" x14ac:dyDescent="0.2">
      <c r="I3028">
        <v>10000</v>
      </c>
      <c r="J3028" t="s">
        <v>8219</v>
      </c>
    </row>
    <row r="3029" spans="9:10" x14ac:dyDescent="0.2">
      <c r="I3029">
        <v>700</v>
      </c>
      <c r="J3029" t="s">
        <v>8219</v>
      </c>
    </row>
    <row r="3030" spans="9:10" x14ac:dyDescent="0.2">
      <c r="I3030">
        <v>5000</v>
      </c>
      <c r="J3030" t="s">
        <v>8219</v>
      </c>
    </row>
    <row r="3031" spans="9:10" x14ac:dyDescent="0.2">
      <c r="I3031">
        <v>2500</v>
      </c>
      <c r="J3031" t="s">
        <v>8219</v>
      </c>
    </row>
    <row r="3032" spans="9:10" x14ac:dyDescent="0.2">
      <c r="I3032">
        <v>900</v>
      </c>
      <c r="J3032" t="s">
        <v>8219</v>
      </c>
    </row>
    <row r="3033" spans="9:10" x14ac:dyDescent="0.2">
      <c r="I3033">
        <v>40000</v>
      </c>
      <c r="J3033" t="s">
        <v>8219</v>
      </c>
    </row>
    <row r="3034" spans="9:10" x14ac:dyDescent="0.2">
      <c r="I3034">
        <v>5000</v>
      </c>
      <c r="J3034" t="s">
        <v>8219</v>
      </c>
    </row>
    <row r="3035" spans="9:10" x14ac:dyDescent="0.2">
      <c r="I3035">
        <v>30000</v>
      </c>
      <c r="J3035" t="s">
        <v>8219</v>
      </c>
    </row>
    <row r="3036" spans="9:10" x14ac:dyDescent="0.2">
      <c r="I3036">
        <v>1750</v>
      </c>
      <c r="J3036" t="s">
        <v>8219</v>
      </c>
    </row>
    <row r="3037" spans="9:10" x14ac:dyDescent="0.2">
      <c r="I3037">
        <v>1500</v>
      </c>
      <c r="J3037" t="s">
        <v>8219</v>
      </c>
    </row>
    <row r="3038" spans="9:10" x14ac:dyDescent="0.2">
      <c r="I3038">
        <v>1000</v>
      </c>
      <c r="J3038" t="s">
        <v>8219</v>
      </c>
    </row>
    <row r="3039" spans="9:10" x14ac:dyDescent="0.2">
      <c r="I3039">
        <v>3000</v>
      </c>
      <c r="J3039" t="s">
        <v>8219</v>
      </c>
    </row>
    <row r="3040" spans="9:10" x14ac:dyDescent="0.2">
      <c r="I3040">
        <v>100000</v>
      </c>
      <c r="J3040" t="s">
        <v>8219</v>
      </c>
    </row>
    <row r="3041" spans="9:10" x14ac:dyDescent="0.2">
      <c r="I3041">
        <v>25000</v>
      </c>
      <c r="J3041" t="s">
        <v>8219</v>
      </c>
    </row>
    <row r="3042" spans="9:10" x14ac:dyDescent="0.2">
      <c r="I3042">
        <v>25000</v>
      </c>
      <c r="J3042" t="s">
        <v>8219</v>
      </c>
    </row>
    <row r="3043" spans="9:10" x14ac:dyDescent="0.2">
      <c r="I3043">
        <v>500</v>
      </c>
      <c r="J3043" t="s">
        <v>8219</v>
      </c>
    </row>
    <row r="3044" spans="9:10" x14ac:dyDescent="0.2">
      <c r="I3044">
        <v>1000</v>
      </c>
      <c r="J3044" t="s">
        <v>8219</v>
      </c>
    </row>
    <row r="3045" spans="9:10" x14ac:dyDescent="0.2">
      <c r="I3045">
        <v>20000</v>
      </c>
      <c r="J3045" t="s">
        <v>8219</v>
      </c>
    </row>
    <row r="3046" spans="9:10" x14ac:dyDescent="0.2">
      <c r="I3046">
        <v>3000</v>
      </c>
      <c r="J3046" t="s">
        <v>8219</v>
      </c>
    </row>
    <row r="3047" spans="9:10" x14ac:dyDescent="0.2">
      <c r="I3047">
        <v>8300</v>
      </c>
      <c r="J3047" t="s">
        <v>8219</v>
      </c>
    </row>
    <row r="3048" spans="9:10" x14ac:dyDescent="0.2">
      <c r="I3048">
        <v>1500</v>
      </c>
      <c r="J3048" t="s">
        <v>8219</v>
      </c>
    </row>
    <row r="3049" spans="9:10" x14ac:dyDescent="0.2">
      <c r="I3049">
        <v>15000</v>
      </c>
      <c r="J3049" t="s">
        <v>8219</v>
      </c>
    </row>
    <row r="3050" spans="9:10" x14ac:dyDescent="0.2">
      <c r="I3050">
        <v>12000</v>
      </c>
      <c r="J3050" t="s">
        <v>8219</v>
      </c>
    </row>
    <row r="3051" spans="9:10" x14ac:dyDescent="0.2">
      <c r="I3051">
        <v>4000</v>
      </c>
      <c r="J3051" t="s">
        <v>8219</v>
      </c>
    </row>
    <row r="3052" spans="9:10" x14ac:dyDescent="0.2">
      <c r="I3052">
        <v>7900</v>
      </c>
      <c r="J3052" t="s">
        <v>8219</v>
      </c>
    </row>
    <row r="3053" spans="9:10" x14ac:dyDescent="0.2">
      <c r="I3053">
        <v>500</v>
      </c>
      <c r="J3053" t="s">
        <v>8219</v>
      </c>
    </row>
    <row r="3054" spans="9:10" x14ac:dyDescent="0.2">
      <c r="I3054">
        <v>5000</v>
      </c>
      <c r="J3054" t="s">
        <v>8219</v>
      </c>
    </row>
    <row r="3055" spans="9:10" x14ac:dyDescent="0.2">
      <c r="I3055">
        <v>3750</v>
      </c>
      <c r="J3055" t="s">
        <v>8219</v>
      </c>
    </row>
    <row r="3056" spans="9:10" x14ac:dyDescent="0.2">
      <c r="I3056">
        <v>600</v>
      </c>
      <c r="J3056" t="s">
        <v>8219</v>
      </c>
    </row>
    <row r="3057" spans="9:10" x14ac:dyDescent="0.2">
      <c r="I3057">
        <v>3500</v>
      </c>
      <c r="J3057" t="s">
        <v>8221</v>
      </c>
    </row>
    <row r="3058" spans="9:10" x14ac:dyDescent="0.2">
      <c r="I3058">
        <v>50000</v>
      </c>
      <c r="J3058" t="s">
        <v>8221</v>
      </c>
    </row>
    <row r="3059" spans="9:10" x14ac:dyDescent="0.2">
      <c r="I3059">
        <v>10000</v>
      </c>
      <c r="J3059" t="s">
        <v>8221</v>
      </c>
    </row>
    <row r="3060" spans="9:10" x14ac:dyDescent="0.2">
      <c r="I3060">
        <v>300</v>
      </c>
      <c r="J3060" t="s">
        <v>8221</v>
      </c>
    </row>
    <row r="3061" spans="9:10" x14ac:dyDescent="0.2">
      <c r="I3061">
        <v>20000</v>
      </c>
      <c r="J3061" t="s">
        <v>8221</v>
      </c>
    </row>
    <row r="3062" spans="9:10" x14ac:dyDescent="0.2">
      <c r="I3062">
        <v>25000</v>
      </c>
      <c r="J3062" t="s">
        <v>8221</v>
      </c>
    </row>
    <row r="3063" spans="9:10" x14ac:dyDescent="0.2">
      <c r="I3063">
        <v>50000</v>
      </c>
      <c r="J3063" t="s">
        <v>8221</v>
      </c>
    </row>
    <row r="3064" spans="9:10" x14ac:dyDescent="0.2">
      <c r="I3064">
        <v>18000</v>
      </c>
      <c r="J3064" t="s">
        <v>8221</v>
      </c>
    </row>
    <row r="3065" spans="9:10" x14ac:dyDescent="0.2">
      <c r="I3065">
        <v>15000</v>
      </c>
      <c r="J3065" t="s">
        <v>8221</v>
      </c>
    </row>
    <row r="3066" spans="9:10" x14ac:dyDescent="0.2">
      <c r="I3066">
        <v>220000</v>
      </c>
      <c r="J3066" t="s">
        <v>8221</v>
      </c>
    </row>
    <row r="3067" spans="9:10" x14ac:dyDescent="0.2">
      <c r="I3067">
        <v>1000000</v>
      </c>
      <c r="J3067" t="s">
        <v>8221</v>
      </c>
    </row>
    <row r="3068" spans="9:10" x14ac:dyDescent="0.2">
      <c r="I3068">
        <v>10000</v>
      </c>
      <c r="J3068" t="s">
        <v>8221</v>
      </c>
    </row>
    <row r="3069" spans="9:10" x14ac:dyDescent="0.2">
      <c r="I3069">
        <v>3000</v>
      </c>
      <c r="J3069" t="s">
        <v>8221</v>
      </c>
    </row>
    <row r="3070" spans="9:10" x14ac:dyDescent="0.2">
      <c r="I3070">
        <v>75000</v>
      </c>
      <c r="J3070" t="s">
        <v>8221</v>
      </c>
    </row>
    <row r="3071" spans="9:10" x14ac:dyDescent="0.2">
      <c r="I3071">
        <v>25000</v>
      </c>
      <c r="J3071" t="s">
        <v>8221</v>
      </c>
    </row>
    <row r="3072" spans="9:10" x14ac:dyDescent="0.2">
      <c r="I3072">
        <v>350000</v>
      </c>
      <c r="J3072" t="s">
        <v>8221</v>
      </c>
    </row>
    <row r="3073" spans="9:10" x14ac:dyDescent="0.2">
      <c r="I3073">
        <v>8000</v>
      </c>
      <c r="J3073" t="s">
        <v>8221</v>
      </c>
    </row>
    <row r="3074" spans="9:10" x14ac:dyDescent="0.2">
      <c r="I3074">
        <v>250000</v>
      </c>
      <c r="J3074" t="s">
        <v>8221</v>
      </c>
    </row>
    <row r="3075" spans="9:10" x14ac:dyDescent="0.2">
      <c r="I3075">
        <v>1000</v>
      </c>
      <c r="J3075" t="s">
        <v>8221</v>
      </c>
    </row>
    <row r="3076" spans="9:10" x14ac:dyDescent="0.2">
      <c r="I3076">
        <v>10000</v>
      </c>
      <c r="J3076" t="s">
        <v>8221</v>
      </c>
    </row>
    <row r="3077" spans="9:10" x14ac:dyDescent="0.2">
      <c r="I3077">
        <v>12000</v>
      </c>
      <c r="J3077" t="s">
        <v>8221</v>
      </c>
    </row>
    <row r="3078" spans="9:10" x14ac:dyDescent="0.2">
      <c r="I3078">
        <v>12000</v>
      </c>
      <c r="J3078" t="s">
        <v>8221</v>
      </c>
    </row>
    <row r="3079" spans="9:10" x14ac:dyDescent="0.2">
      <c r="I3079">
        <v>2800000</v>
      </c>
      <c r="J3079" t="s">
        <v>8221</v>
      </c>
    </row>
    <row r="3080" spans="9:10" x14ac:dyDescent="0.2">
      <c r="I3080">
        <v>25000</v>
      </c>
      <c r="J3080" t="s">
        <v>8221</v>
      </c>
    </row>
    <row r="3081" spans="9:10" x14ac:dyDescent="0.2">
      <c r="I3081">
        <v>15000</v>
      </c>
      <c r="J3081" t="s">
        <v>8221</v>
      </c>
    </row>
    <row r="3082" spans="9:10" x14ac:dyDescent="0.2">
      <c r="I3082">
        <v>10000</v>
      </c>
      <c r="J3082" t="s">
        <v>8221</v>
      </c>
    </row>
    <row r="3083" spans="9:10" x14ac:dyDescent="0.2">
      <c r="I3083">
        <v>22000</v>
      </c>
      <c r="J3083" t="s">
        <v>8221</v>
      </c>
    </row>
    <row r="3084" spans="9:10" x14ac:dyDescent="0.2">
      <c r="I3084">
        <v>60000</v>
      </c>
      <c r="J3084" t="s">
        <v>8221</v>
      </c>
    </row>
    <row r="3085" spans="9:10" x14ac:dyDescent="0.2">
      <c r="I3085">
        <v>1333666</v>
      </c>
      <c r="J3085" t="s">
        <v>8221</v>
      </c>
    </row>
    <row r="3086" spans="9:10" x14ac:dyDescent="0.2">
      <c r="I3086">
        <v>2000000</v>
      </c>
      <c r="J3086" t="s">
        <v>8221</v>
      </c>
    </row>
    <row r="3087" spans="9:10" x14ac:dyDescent="0.2">
      <c r="I3087">
        <v>1000000</v>
      </c>
      <c r="J3087" t="s">
        <v>8221</v>
      </c>
    </row>
    <row r="3088" spans="9:10" x14ac:dyDescent="0.2">
      <c r="I3088">
        <v>9000</v>
      </c>
      <c r="J3088" t="s">
        <v>8221</v>
      </c>
    </row>
    <row r="3089" spans="9:10" x14ac:dyDescent="0.2">
      <c r="I3089">
        <v>20000</v>
      </c>
      <c r="J3089" t="s">
        <v>8221</v>
      </c>
    </row>
    <row r="3090" spans="9:10" x14ac:dyDescent="0.2">
      <c r="I3090">
        <v>4059</v>
      </c>
      <c r="J3090" t="s">
        <v>8221</v>
      </c>
    </row>
    <row r="3091" spans="9:10" x14ac:dyDescent="0.2">
      <c r="I3091">
        <v>25000</v>
      </c>
      <c r="J3091" t="s">
        <v>8221</v>
      </c>
    </row>
    <row r="3092" spans="9:10" x14ac:dyDescent="0.2">
      <c r="I3092">
        <v>20000</v>
      </c>
      <c r="J3092" t="s">
        <v>8221</v>
      </c>
    </row>
    <row r="3093" spans="9:10" x14ac:dyDescent="0.2">
      <c r="I3093">
        <v>20000</v>
      </c>
      <c r="J3093" t="s">
        <v>8221</v>
      </c>
    </row>
    <row r="3094" spans="9:10" x14ac:dyDescent="0.2">
      <c r="I3094">
        <v>65000</v>
      </c>
      <c r="J3094" t="s">
        <v>8221</v>
      </c>
    </row>
    <row r="3095" spans="9:10" x14ac:dyDescent="0.2">
      <c r="I3095">
        <v>25000</v>
      </c>
      <c r="J3095" t="s">
        <v>8221</v>
      </c>
    </row>
    <row r="3096" spans="9:10" x14ac:dyDescent="0.2">
      <c r="I3096">
        <v>225000</v>
      </c>
      <c r="J3096" t="s">
        <v>8221</v>
      </c>
    </row>
    <row r="3097" spans="9:10" x14ac:dyDescent="0.2">
      <c r="I3097">
        <v>5000</v>
      </c>
      <c r="J3097" t="s">
        <v>8221</v>
      </c>
    </row>
    <row r="3098" spans="9:10" x14ac:dyDescent="0.2">
      <c r="I3098">
        <v>100000</v>
      </c>
      <c r="J3098" t="s">
        <v>8221</v>
      </c>
    </row>
    <row r="3099" spans="9:10" x14ac:dyDescent="0.2">
      <c r="I3099">
        <v>4000</v>
      </c>
      <c r="J3099" t="s">
        <v>8221</v>
      </c>
    </row>
    <row r="3100" spans="9:10" x14ac:dyDescent="0.2">
      <c r="I3100">
        <v>100000</v>
      </c>
      <c r="J3100" t="s">
        <v>8221</v>
      </c>
    </row>
    <row r="3101" spans="9:10" x14ac:dyDescent="0.2">
      <c r="I3101">
        <v>14920</v>
      </c>
      <c r="J3101" t="s">
        <v>8221</v>
      </c>
    </row>
    <row r="3102" spans="9:10" x14ac:dyDescent="0.2">
      <c r="I3102">
        <v>20000</v>
      </c>
      <c r="J3102" t="s">
        <v>8221</v>
      </c>
    </row>
    <row r="3103" spans="9:10" x14ac:dyDescent="0.2">
      <c r="I3103">
        <v>10000</v>
      </c>
      <c r="J3103" t="s">
        <v>8221</v>
      </c>
    </row>
    <row r="3104" spans="9:10" x14ac:dyDescent="0.2">
      <c r="I3104">
        <v>48725</v>
      </c>
      <c r="J3104" t="s">
        <v>8221</v>
      </c>
    </row>
    <row r="3105" spans="9:10" x14ac:dyDescent="0.2">
      <c r="I3105">
        <v>2000</v>
      </c>
      <c r="J3105" t="s">
        <v>8221</v>
      </c>
    </row>
    <row r="3106" spans="9:10" x14ac:dyDescent="0.2">
      <c r="I3106">
        <v>12000</v>
      </c>
      <c r="J3106" t="s">
        <v>8221</v>
      </c>
    </row>
    <row r="3107" spans="9:10" x14ac:dyDescent="0.2">
      <c r="I3107">
        <v>2500</v>
      </c>
      <c r="J3107" t="s">
        <v>8221</v>
      </c>
    </row>
    <row r="3108" spans="9:10" x14ac:dyDescent="0.2">
      <c r="I3108">
        <v>16000</v>
      </c>
      <c r="J3108" t="s">
        <v>8221</v>
      </c>
    </row>
    <row r="3109" spans="9:10" x14ac:dyDescent="0.2">
      <c r="I3109">
        <v>4100</v>
      </c>
      <c r="J3109" t="s">
        <v>8221</v>
      </c>
    </row>
    <row r="3110" spans="9:10" x14ac:dyDescent="0.2">
      <c r="I3110">
        <v>4000</v>
      </c>
      <c r="J3110" t="s">
        <v>8221</v>
      </c>
    </row>
    <row r="3111" spans="9:10" x14ac:dyDescent="0.2">
      <c r="I3111">
        <v>5845</v>
      </c>
      <c r="J3111" t="s">
        <v>8221</v>
      </c>
    </row>
    <row r="3112" spans="9:10" x14ac:dyDescent="0.2">
      <c r="I3112">
        <v>1000</v>
      </c>
      <c r="J3112" t="s">
        <v>8221</v>
      </c>
    </row>
    <row r="3113" spans="9:10" x14ac:dyDescent="0.2">
      <c r="I3113">
        <v>40000</v>
      </c>
      <c r="J3113" t="s">
        <v>8221</v>
      </c>
    </row>
    <row r="3114" spans="9:10" x14ac:dyDescent="0.2">
      <c r="I3114">
        <v>50000</v>
      </c>
      <c r="J3114" t="s">
        <v>8221</v>
      </c>
    </row>
    <row r="3115" spans="9:10" x14ac:dyDescent="0.2">
      <c r="I3115">
        <v>26500</v>
      </c>
      <c r="J3115" t="s">
        <v>8221</v>
      </c>
    </row>
    <row r="3116" spans="9:10" x14ac:dyDescent="0.2">
      <c r="I3116">
        <v>25000</v>
      </c>
      <c r="J3116" t="s">
        <v>8221</v>
      </c>
    </row>
    <row r="3117" spans="9:10" x14ac:dyDescent="0.2">
      <c r="I3117">
        <v>20000</v>
      </c>
      <c r="J3117" t="s">
        <v>8221</v>
      </c>
    </row>
    <row r="3118" spans="9:10" x14ac:dyDescent="0.2">
      <c r="I3118">
        <v>11000</v>
      </c>
      <c r="J3118" t="s">
        <v>8221</v>
      </c>
    </row>
    <row r="3119" spans="9:10" x14ac:dyDescent="0.2">
      <c r="I3119">
        <v>109225</v>
      </c>
      <c r="J3119" t="s">
        <v>8221</v>
      </c>
    </row>
    <row r="3120" spans="9:10" x14ac:dyDescent="0.2">
      <c r="I3120">
        <v>75000</v>
      </c>
      <c r="J3120" t="s">
        <v>8221</v>
      </c>
    </row>
    <row r="3121" spans="9:10" x14ac:dyDescent="0.2">
      <c r="I3121">
        <v>10000</v>
      </c>
      <c r="J3121" t="s">
        <v>8221</v>
      </c>
    </row>
    <row r="3122" spans="9:10" x14ac:dyDescent="0.2">
      <c r="I3122">
        <v>750</v>
      </c>
      <c r="J3122" t="s">
        <v>8221</v>
      </c>
    </row>
    <row r="3123" spans="9:10" x14ac:dyDescent="0.2">
      <c r="I3123">
        <v>1000</v>
      </c>
      <c r="J3123" t="s">
        <v>8221</v>
      </c>
    </row>
    <row r="3124" spans="9:10" x14ac:dyDescent="0.2">
      <c r="I3124">
        <v>500000</v>
      </c>
      <c r="J3124" t="s">
        <v>8221</v>
      </c>
    </row>
    <row r="3125" spans="9:10" x14ac:dyDescent="0.2">
      <c r="I3125">
        <v>10000</v>
      </c>
      <c r="J3125" t="s">
        <v>8221</v>
      </c>
    </row>
    <row r="3126" spans="9:10" x14ac:dyDescent="0.2">
      <c r="I3126">
        <v>1300000</v>
      </c>
      <c r="J3126" t="s">
        <v>8221</v>
      </c>
    </row>
    <row r="3127" spans="9:10" x14ac:dyDescent="0.2">
      <c r="I3127">
        <v>1500</v>
      </c>
      <c r="J3127" t="s">
        <v>8220</v>
      </c>
    </row>
    <row r="3128" spans="9:10" x14ac:dyDescent="0.2">
      <c r="I3128">
        <v>199</v>
      </c>
      <c r="J3128" t="s">
        <v>8220</v>
      </c>
    </row>
    <row r="3129" spans="9:10" x14ac:dyDescent="0.2">
      <c r="I3129">
        <v>125000</v>
      </c>
      <c r="J3129" t="s">
        <v>8220</v>
      </c>
    </row>
    <row r="3130" spans="9:10" x14ac:dyDescent="0.2">
      <c r="I3130">
        <v>800000</v>
      </c>
      <c r="J3130" t="s">
        <v>8220</v>
      </c>
    </row>
    <row r="3131" spans="9:10" x14ac:dyDescent="0.2">
      <c r="I3131">
        <v>1500000</v>
      </c>
      <c r="J3131" t="s">
        <v>8220</v>
      </c>
    </row>
    <row r="3132" spans="9:10" x14ac:dyDescent="0.2">
      <c r="I3132">
        <v>25000</v>
      </c>
      <c r="J3132" t="s">
        <v>8220</v>
      </c>
    </row>
    <row r="3133" spans="9:10" x14ac:dyDescent="0.2">
      <c r="I3133">
        <v>100000</v>
      </c>
      <c r="J3133" t="s">
        <v>8220</v>
      </c>
    </row>
    <row r="3134" spans="9:10" x14ac:dyDescent="0.2">
      <c r="I3134">
        <v>15000</v>
      </c>
      <c r="J3134" t="s">
        <v>8222</v>
      </c>
    </row>
    <row r="3135" spans="9:10" x14ac:dyDescent="0.2">
      <c r="I3135">
        <v>1250</v>
      </c>
      <c r="J3135" t="s">
        <v>8222</v>
      </c>
    </row>
    <row r="3136" spans="9:10" x14ac:dyDescent="0.2">
      <c r="I3136">
        <v>10000</v>
      </c>
      <c r="J3136" t="s">
        <v>8222</v>
      </c>
    </row>
    <row r="3137" spans="9:10" x14ac:dyDescent="0.2">
      <c r="I3137">
        <v>4100</v>
      </c>
      <c r="J3137" t="s">
        <v>8222</v>
      </c>
    </row>
    <row r="3138" spans="9:10" x14ac:dyDescent="0.2">
      <c r="I3138">
        <v>30000</v>
      </c>
      <c r="J3138" t="s">
        <v>8222</v>
      </c>
    </row>
    <row r="3139" spans="9:10" x14ac:dyDescent="0.2">
      <c r="I3139">
        <v>500</v>
      </c>
      <c r="J3139" t="s">
        <v>8222</v>
      </c>
    </row>
    <row r="3140" spans="9:10" x14ac:dyDescent="0.2">
      <c r="I3140">
        <v>1000</v>
      </c>
      <c r="J3140" t="s">
        <v>8222</v>
      </c>
    </row>
    <row r="3141" spans="9:10" x14ac:dyDescent="0.2">
      <c r="I3141">
        <v>777</v>
      </c>
      <c r="J3141" t="s">
        <v>8222</v>
      </c>
    </row>
    <row r="3142" spans="9:10" x14ac:dyDescent="0.2">
      <c r="I3142">
        <v>500</v>
      </c>
      <c r="J3142" t="s">
        <v>8222</v>
      </c>
    </row>
    <row r="3143" spans="9:10" x14ac:dyDescent="0.2">
      <c r="I3143">
        <v>1500</v>
      </c>
      <c r="J3143" t="s">
        <v>8222</v>
      </c>
    </row>
    <row r="3144" spans="9:10" x14ac:dyDescent="0.2">
      <c r="I3144">
        <v>200</v>
      </c>
      <c r="J3144" t="s">
        <v>8222</v>
      </c>
    </row>
    <row r="3145" spans="9:10" x14ac:dyDescent="0.2">
      <c r="I3145">
        <v>50000</v>
      </c>
      <c r="J3145" t="s">
        <v>8222</v>
      </c>
    </row>
    <row r="3146" spans="9:10" x14ac:dyDescent="0.2">
      <c r="I3146">
        <v>10000</v>
      </c>
      <c r="J3146" t="s">
        <v>8222</v>
      </c>
    </row>
    <row r="3147" spans="9:10" x14ac:dyDescent="0.2">
      <c r="I3147">
        <v>500</v>
      </c>
      <c r="J3147" t="s">
        <v>8222</v>
      </c>
    </row>
    <row r="3148" spans="9:10" x14ac:dyDescent="0.2">
      <c r="I3148">
        <v>2750</v>
      </c>
      <c r="J3148" t="s">
        <v>8222</v>
      </c>
    </row>
    <row r="3149" spans="9:10" x14ac:dyDescent="0.2">
      <c r="I3149">
        <v>700</v>
      </c>
      <c r="J3149" t="s">
        <v>8222</v>
      </c>
    </row>
    <row r="3150" spans="9:10" x14ac:dyDescent="0.2">
      <c r="I3150">
        <v>10000</v>
      </c>
      <c r="J3150" t="s">
        <v>8222</v>
      </c>
    </row>
    <row r="3151" spans="9:10" x14ac:dyDescent="0.2">
      <c r="I3151">
        <v>25000</v>
      </c>
      <c r="J3151" t="s">
        <v>8222</v>
      </c>
    </row>
    <row r="3152" spans="9:10" x14ac:dyDescent="0.2">
      <c r="I3152">
        <v>50000</v>
      </c>
      <c r="J3152" t="s">
        <v>8222</v>
      </c>
    </row>
    <row r="3153" spans="9:10" x14ac:dyDescent="0.2">
      <c r="I3153">
        <v>20000</v>
      </c>
      <c r="J3153" t="s">
        <v>8219</v>
      </c>
    </row>
    <row r="3154" spans="9:10" x14ac:dyDescent="0.2">
      <c r="I3154">
        <v>1800</v>
      </c>
      <c r="J3154" t="s">
        <v>8219</v>
      </c>
    </row>
    <row r="3155" spans="9:10" x14ac:dyDescent="0.2">
      <c r="I3155">
        <v>1250</v>
      </c>
      <c r="J3155" t="s">
        <v>8219</v>
      </c>
    </row>
    <row r="3156" spans="9:10" x14ac:dyDescent="0.2">
      <c r="I3156">
        <v>3500</v>
      </c>
      <c r="J3156" t="s">
        <v>8219</v>
      </c>
    </row>
    <row r="3157" spans="9:10" x14ac:dyDescent="0.2">
      <c r="I3157">
        <v>3500</v>
      </c>
      <c r="J3157" t="s">
        <v>8219</v>
      </c>
    </row>
    <row r="3158" spans="9:10" x14ac:dyDescent="0.2">
      <c r="I3158">
        <v>2200</v>
      </c>
      <c r="J3158" t="s">
        <v>8219</v>
      </c>
    </row>
    <row r="3159" spans="9:10" x14ac:dyDescent="0.2">
      <c r="I3159">
        <v>3000</v>
      </c>
      <c r="J3159" t="s">
        <v>8219</v>
      </c>
    </row>
    <row r="3160" spans="9:10" x14ac:dyDescent="0.2">
      <c r="I3160">
        <v>7000</v>
      </c>
      <c r="J3160" t="s">
        <v>8219</v>
      </c>
    </row>
    <row r="3161" spans="9:10" x14ac:dyDescent="0.2">
      <c r="I3161">
        <v>5000</v>
      </c>
      <c r="J3161" t="s">
        <v>8219</v>
      </c>
    </row>
    <row r="3162" spans="9:10" x14ac:dyDescent="0.2">
      <c r="I3162">
        <v>5500</v>
      </c>
      <c r="J3162" t="s">
        <v>8219</v>
      </c>
    </row>
    <row r="3163" spans="9:10" x14ac:dyDescent="0.2">
      <c r="I3163">
        <v>4000</v>
      </c>
      <c r="J3163" t="s">
        <v>8219</v>
      </c>
    </row>
    <row r="3164" spans="9:10" x14ac:dyDescent="0.2">
      <c r="I3164">
        <v>5000</v>
      </c>
      <c r="J3164" t="s">
        <v>8219</v>
      </c>
    </row>
    <row r="3165" spans="9:10" x14ac:dyDescent="0.2">
      <c r="I3165">
        <v>1500</v>
      </c>
      <c r="J3165" t="s">
        <v>8219</v>
      </c>
    </row>
    <row r="3166" spans="9:10" x14ac:dyDescent="0.2">
      <c r="I3166">
        <v>4500</v>
      </c>
      <c r="J3166" t="s">
        <v>8219</v>
      </c>
    </row>
    <row r="3167" spans="9:10" x14ac:dyDescent="0.2">
      <c r="I3167">
        <v>2000</v>
      </c>
      <c r="J3167" t="s">
        <v>8219</v>
      </c>
    </row>
    <row r="3168" spans="9:10" x14ac:dyDescent="0.2">
      <c r="I3168">
        <v>4000</v>
      </c>
      <c r="J3168" t="s">
        <v>8219</v>
      </c>
    </row>
    <row r="3169" spans="9:10" x14ac:dyDescent="0.2">
      <c r="I3169">
        <v>13000</v>
      </c>
      <c r="J3169" t="s">
        <v>8219</v>
      </c>
    </row>
    <row r="3170" spans="9:10" x14ac:dyDescent="0.2">
      <c r="I3170">
        <v>2500</v>
      </c>
      <c r="J3170" t="s">
        <v>8219</v>
      </c>
    </row>
    <row r="3171" spans="9:10" x14ac:dyDescent="0.2">
      <c r="I3171">
        <v>750</v>
      </c>
      <c r="J3171" t="s">
        <v>8219</v>
      </c>
    </row>
    <row r="3172" spans="9:10" x14ac:dyDescent="0.2">
      <c r="I3172">
        <v>35000</v>
      </c>
      <c r="J3172" t="s">
        <v>8219</v>
      </c>
    </row>
    <row r="3173" spans="9:10" x14ac:dyDescent="0.2">
      <c r="I3173">
        <v>3000</v>
      </c>
      <c r="J3173" t="s">
        <v>8219</v>
      </c>
    </row>
    <row r="3174" spans="9:10" x14ac:dyDescent="0.2">
      <c r="I3174">
        <v>2500</v>
      </c>
      <c r="J3174" t="s">
        <v>8219</v>
      </c>
    </row>
    <row r="3175" spans="9:10" x14ac:dyDescent="0.2">
      <c r="I3175">
        <v>8000</v>
      </c>
      <c r="J3175" t="s">
        <v>8219</v>
      </c>
    </row>
    <row r="3176" spans="9:10" x14ac:dyDescent="0.2">
      <c r="I3176">
        <v>2000</v>
      </c>
      <c r="J3176" t="s">
        <v>8219</v>
      </c>
    </row>
    <row r="3177" spans="9:10" x14ac:dyDescent="0.2">
      <c r="I3177">
        <v>7000</v>
      </c>
      <c r="J3177" t="s">
        <v>8219</v>
      </c>
    </row>
    <row r="3178" spans="9:10" x14ac:dyDescent="0.2">
      <c r="I3178">
        <v>2000</v>
      </c>
      <c r="J3178" t="s">
        <v>8219</v>
      </c>
    </row>
    <row r="3179" spans="9:10" x14ac:dyDescent="0.2">
      <c r="I3179">
        <v>10000</v>
      </c>
      <c r="J3179" t="s">
        <v>8219</v>
      </c>
    </row>
    <row r="3180" spans="9:10" x14ac:dyDescent="0.2">
      <c r="I3180">
        <v>3000</v>
      </c>
      <c r="J3180" t="s">
        <v>8219</v>
      </c>
    </row>
    <row r="3181" spans="9:10" x14ac:dyDescent="0.2">
      <c r="I3181">
        <v>5000</v>
      </c>
      <c r="J3181" t="s">
        <v>8219</v>
      </c>
    </row>
    <row r="3182" spans="9:10" x14ac:dyDescent="0.2">
      <c r="I3182">
        <v>1900</v>
      </c>
      <c r="J3182" t="s">
        <v>8219</v>
      </c>
    </row>
    <row r="3183" spans="9:10" x14ac:dyDescent="0.2">
      <c r="I3183">
        <v>2500</v>
      </c>
      <c r="J3183" t="s">
        <v>8219</v>
      </c>
    </row>
    <row r="3184" spans="9:10" x14ac:dyDescent="0.2">
      <c r="I3184">
        <v>1500</v>
      </c>
      <c r="J3184" t="s">
        <v>8219</v>
      </c>
    </row>
    <row r="3185" spans="9:10" x14ac:dyDescent="0.2">
      <c r="I3185">
        <v>4200</v>
      </c>
      <c r="J3185" t="s">
        <v>8219</v>
      </c>
    </row>
    <row r="3186" spans="9:10" x14ac:dyDescent="0.2">
      <c r="I3186">
        <v>1200</v>
      </c>
      <c r="J3186" t="s">
        <v>8219</v>
      </c>
    </row>
    <row r="3187" spans="9:10" x14ac:dyDescent="0.2">
      <c r="I3187">
        <v>500</v>
      </c>
      <c r="J3187" t="s">
        <v>8219</v>
      </c>
    </row>
    <row r="3188" spans="9:10" x14ac:dyDescent="0.2">
      <c r="I3188">
        <v>7000</v>
      </c>
      <c r="J3188" t="s">
        <v>8219</v>
      </c>
    </row>
    <row r="3189" spans="9:10" x14ac:dyDescent="0.2">
      <c r="I3189">
        <v>2500</v>
      </c>
      <c r="J3189" t="s">
        <v>8219</v>
      </c>
    </row>
    <row r="3190" spans="9:10" x14ac:dyDescent="0.2">
      <c r="I3190">
        <v>4300</v>
      </c>
      <c r="J3190" t="s">
        <v>8219</v>
      </c>
    </row>
    <row r="3191" spans="9:10" x14ac:dyDescent="0.2">
      <c r="I3191">
        <v>1000</v>
      </c>
      <c r="J3191" t="s">
        <v>8219</v>
      </c>
    </row>
    <row r="3192" spans="9:10" x14ac:dyDescent="0.2">
      <c r="I3192">
        <v>3200</v>
      </c>
      <c r="J3192" t="s">
        <v>8219</v>
      </c>
    </row>
    <row r="3193" spans="9:10" x14ac:dyDescent="0.2">
      <c r="I3193">
        <v>15000</v>
      </c>
      <c r="J3193" t="s">
        <v>8219</v>
      </c>
    </row>
    <row r="3194" spans="9:10" x14ac:dyDescent="0.2">
      <c r="I3194">
        <v>200</v>
      </c>
      <c r="J3194" t="s">
        <v>8221</v>
      </c>
    </row>
    <row r="3195" spans="9:10" x14ac:dyDescent="0.2">
      <c r="I3195">
        <v>55000</v>
      </c>
      <c r="J3195" t="s">
        <v>8221</v>
      </c>
    </row>
    <row r="3196" spans="9:10" x14ac:dyDescent="0.2">
      <c r="I3196">
        <v>4000</v>
      </c>
      <c r="J3196" t="s">
        <v>8221</v>
      </c>
    </row>
    <row r="3197" spans="9:10" x14ac:dyDescent="0.2">
      <c r="I3197">
        <v>3750</v>
      </c>
      <c r="J3197" t="s">
        <v>8221</v>
      </c>
    </row>
    <row r="3198" spans="9:10" x14ac:dyDescent="0.2">
      <c r="I3198">
        <v>10000</v>
      </c>
      <c r="J3198" t="s">
        <v>8221</v>
      </c>
    </row>
    <row r="3199" spans="9:10" x14ac:dyDescent="0.2">
      <c r="I3199">
        <v>5000</v>
      </c>
      <c r="J3199" t="s">
        <v>8221</v>
      </c>
    </row>
    <row r="3200" spans="9:10" x14ac:dyDescent="0.2">
      <c r="I3200">
        <v>11000</v>
      </c>
      <c r="J3200" t="s">
        <v>8221</v>
      </c>
    </row>
    <row r="3201" spans="9:10" x14ac:dyDescent="0.2">
      <c r="I3201">
        <v>3500</v>
      </c>
      <c r="J3201" t="s">
        <v>8221</v>
      </c>
    </row>
    <row r="3202" spans="9:10" x14ac:dyDescent="0.2">
      <c r="I3202">
        <v>3000000</v>
      </c>
      <c r="J3202" t="s">
        <v>8221</v>
      </c>
    </row>
    <row r="3203" spans="9:10" x14ac:dyDescent="0.2">
      <c r="I3203">
        <v>10000</v>
      </c>
      <c r="J3203" t="s">
        <v>8221</v>
      </c>
    </row>
    <row r="3204" spans="9:10" x14ac:dyDescent="0.2">
      <c r="I3204">
        <v>30000</v>
      </c>
      <c r="J3204" t="s">
        <v>8221</v>
      </c>
    </row>
    <row r="3205" spans="9:10" x14ac:dyDescent="0.2">
      <c r="I3205">
        <v>5000</v>
      </c>
      <c r="J3205" t="s">
        <v>8221</v>
      </c>
    </row>
    <row r="3206" spans="9:10" x14ac:dyDescent="0.2">
      <c r="I3206">
        <v>50000</v>
      </c>
      <c r="J3206" t="s">
        <v>8221</v>
      </c>
    </row>
    <row r="3207" spans="9:10" x14ac:dyDescent="0.2">
      <c r="I3207">
        <v>2000</v>
      </c>
      <c r="J3207" t="s">
        <v>8221</v>
      </c>
    </row>
    <row r="3208" spans="9:10" x14ac:dyDescent="0.2">
      <c r="I3208">
        <v>5000</v>
      </c>
      <c r="J3208" t="s">
        <v>8221</v>
      </c>
    </row>
    <row r="3209" spans="9:10" x14ac:dyDescent="0.2">
      <c r="I3209">
        <v>1000</v>
      </c>
      <c r="J3209" t="s">
        <v>8221</v>
      </c>
    </row>
    <row r="3210" spans="9:10" x14ac:dyDescent="0.2">
      <c r="I3210">
        <v>500</v>
      </c>
      <c r="J3210" t="s">
        <v>8221</v>
      </c>
    </row>
    <row r="3211" spans="9:10" x14ac:dyDescent="0.2">
      <c r="I3211">
        <v>8000</v>
      </c>
      <c r="J3211" t="s">
        <v>8221</v>
      </c>
    </row>
    <row r="3212" spans="9:10" x14ac:dyDescent="0.2">
      <c r="I3212">
        <v>5000</v>
      </c>
      <c r="J3212" t="s">
        <v>8221</v>
      </c>
    </row>
    <row r="3213" spans="9:10" x14ac:dyDescent="0.2">
      <c r="I3213">
        <v>5500</v>
      </c>
      <c r="J3213" t="s">
        <v>8221</v>
      </c>
    </row>
    <row r="3214" spans="9:10" x14ac:dyDescent="0.2">
      <c r="I3214">
        <v>5000</v>
      </c>
      <c r="J3214" t="s">
        <v>8219</v>
      </c>
    </row>
    <row r="3215" spans="9:10" x14ac:dyDescent="0.2">
      <c r="I3215">
        <v>9500</v>
      </c>
      <c r="J3215" t="s">
        <v>8219</v>
      </c>
    </row>
    <row r="3216" spans="9:10" x14ac:dyDescent="0.2">
      <c r="I3216">
        <v>3000</v>
      </c>
      <c r="J3216" t="s">
        <v>8219</v>
      </c>
    </row>
    <row r="3217" spans="9:10" x14ac:dyDescent="0.2">
      <c r="I3217">
        <v>23000</v>
      </c>
      <c r="J3217" t="s">
        <v>8219</v>
      </c>
    </row>
    <row r="3218" spans="9:10" x14ac:dyDescent="0.2">
      <c r="I3218">
        <v>4000</v>
      </c>
      <c r="J3218" t="s">
        <v>8219</v>
      </c>
    </row>
    <row r="3219" spans="9:10" x14ac:dyDescent="0.2">
      <c r="I3219">
        <v>6000</v>
      </c>
      <c r="J3219" t="s">
        <v>8219</v>
      </c>
    </row>
    <row r="3220" spans="9:10" x14ac:dyDescent="0.2">
      <c r="I3220">
        <v>12000</v>
      </c>
      <c r="J3220" t="s">
        <v>8219</v>
      </c>
    </row>
    <row r="3221" spans="9:10" x14ac:dyDescent="0.2">
      <c r="I3221">
        <v>35000</v>
      </c>
      <c r="J3221" t="s">
        <v>8219</v>
      </c>
    </row>
    <row r="3222" spans="9:10" x14ac:dyDescent="0.2">
      <c r="I3222">
        <v>2000</v>
      </c>
      <c r="J3222" t="s">
        <v>8219</v>
      </c>
    </row>
    <row r="3223" spans="9:10" x14ac:dyDescent="0.2">
      <c r="I3223">
        <v>4500</v>
      </c>
      <c r="J3223" t="s">
        <v>8219</v>
      </c>
    </row>
    <row r="3224" spans="9:10" x14ac:dyDescent="0.2">
      <c r="I3224">
        <v>12000</v>
      </c>
      <c r="J3224" t="s">
        <v>8219</v>
      </c>
    </row>
    <row r="3225" spans="9:10" x14ac:dyDescent="0.2">
      <c r="I3225">
        <v>20000</v>
      </c>
      <c r="J3225" t="s">
        <v>8219</v>
      </c>
    </row>
    <row r="3226" spans="9:10" x14ac:dyDescent="0.2">
      <c r="I3226">
        <v>15000</v>
      </c>
      <c r="J3226" t="s">
        <v>8219</v>
      </c>
    </row>
    <row r="3227" spans="9:10" x14ac:dyDescent="0.2">
      <c r="I3227">
        <v>4000</v>
      </c>
      <c r="J3227" t="s">
        <v>8219</v>
      </c>
    </row>
    <row r="3228" spans="9:10" x14ac:dyDescent="0.2">
      <c r="I3228">
        <v>2500</v>
      </c>
      <c r="J3228" t="s">
        <v>8219</v>
      </c>
    </row>
    <row r="3229" spans="9:10" x14ac:dyDescent="0.2">
      <c r="I3229">
        <v>3100</v>
      </c>
      <c r="J3229" t="s">
        <v>8219</v>
      </c>
    </row>
    <row r="3230" spans="9:10" x14ac:dyDescent="0.2">
      <c r="I3230">
        <v>30000</v>
      </c>
      <c r="J3230" t="s">
        <v>8219</v>
      </c>
    </row>
    <row r="3231" spans="9:10" x14ac:dyDescent="0.2">
      <c r="I3231">
        <v>2000</v>
      </c>
      <c r="J3231" t="s">
        <v>8219</v>
      </c>
    </row>
    <row r="3232" spans="9:10" x14ac:dyDescent="0.2">
      <c r="I3232">
        <v>1200</v>
      </c>
      <c r="J3232" t="s">
        <v>8219</v>
      </c>
    </row>
    <row r="3233" spans="9:10" x14ac:dyDescent="0.2">
      <c r="I3233">
        <v>1200</v>
      </c>
      <c r="J3233" t="s">
        <v>8219</v>
      </c>
    </row>
    <row r="3234" spans="9:10" x14ac:dyDescent="0.2">
      <c r="I3234">
        <v>7000</v>
      </c>
      <c r="J3234" t="s">
        <v>8219</v>
      </c>
    </row>
    <row r="3235" spans="9:10" x14ac:dyDescent="0.2">
      <c r="I3235">
        <v>20000</v>
      </c>
      <c r="J3235" t="s">
        <v>8219</v>
      </c>
    </row>
    <row r="3236" spans="9:10" x14ac:dyDescent="0.2">
      <c r="I3236">
        <v>2600</v>
      </c>
      <c r="J3236" t="s">
        <v>8219</v>
      </c>
    </row>
    <row r="3237" spans="9:10" x14ac:dyDescent="0.2">
      <c r="I3237">
        <v>1000</v>
      </c>
      <c r="J3237" t="s">
        <v>8219</v>
      </c>
    </row>
    <row r="3238" spans="9:10" x14ac:dyDescent="0.2">
      <c r="I3238">
        <v>1000</v>
      </c>
      <c r="J3238" t="s">
        <v>8219</v>
      </c>
    </row>
    <row r="3239" spans="9:10" x14ac:dyDescent="0.2">
      <c r="I3239">
        <v>5000</v>
      </c>
      <c r="J3239" t="s">
        <v>8219</v>
      </c>
    </row>
    <row r="3240" spans="9:10" x14ac:dyDescent="0.2">
      <c r="I3240">
        <v>4000</v>
      </c>
      <c r="J3240" t="s">
        <v>8219</v>
      </c>
    </row>
    <row r="3241" spans="9:10" x14ac:dyDescent="0.2">
      <c r="I3241">
        <v>15000</v>
      </c>
      <c r="J3241" t="s">
        <v>8219</v>
      </c>
    </row>
    <row r="3242" spans="9:10" x14ac:dyDescent="0.2">
      <c r="I3242">
        <v>20000</v>
      </c>
      <c r="J3242" t="s">
        <v>8219</v>
      </c>
    </row>
    <row r="3243" spans="9:10" x14ac:dyDescent="0.2">
      <c r="I3243">
        <v>35000</v>
      </c>
      <c r="J3243" t="s">
        <v>8219</v>
      </c>
    </row>
    <row r="3244" spans="9:10" x14ac:dyDescent="0.2">
      <c r="I3244">
        <v>2800</v>
      </c>
      <c r="J3244" t="s">
        <v>8219</v>
      </c>
    </row>
    <row r="3245" spans="9:10" x14ac:dyDescent="0.2">
      <c r="I3245">
        <v>5862</v>
      </c>
      <c r="J3245" t="s">
        <v>8219</v>
      </c>
    </row>
    <row r="3246" spans="9:10" x14ac:dyDescent="0.2">
      <c r="I3246">
        <v>3000</v>
      </c>
      <c r="J3246" t="s">
        <v>8219</v>
      </c>
    </row>
    <row r="3247" spans="9:10" x14ac:dyDescent="0.2">
      <c r="I3247">
        <v>8500</v>
      </c>
      <c r="J3247" t="s">
        <v>8219</v>
      </c>
    </row>
    <row r="3248" spans="9:10" x14ac:dyDescent="0.2">
      <c r="I3248">
        <v>10000</v>
      </c>
      <c r="J3248" t="s">
        <v>8219</v>
      </c>
    </row>
    <row r="3249" spans="9:10" x14ac:dyDescent="0.2">
      <c r="I3249">
        <v>8000</v>
      </c>
      <c r="J3249" t="s">
        <v>8219</v>
      </c>
    </row>
    <row r="3250" spans="9:10" x14ac:dyDescent="0.2">
      <c r="I3250">
        <v>1600</v>
      </c>
      <c r="J3250" t="s">
        <v>8219</v>
      </c>
    </row>
    <row r="3251" spans="9:10" x14ac:dyDescent="0.2">
      <c r="I3251">
        <v>21000</v>
      </c>
      <c r="J3251" t="s">
        <v>8219</v>
      </c>
    </row>
    <row r="3252" spans="9:10" x14ac:dyDescent="0.2">
      <c r="I3252">
        <v>10000</v>
      </c>
      <c r="J3252" t="s">
        <v>8219</v>
      </c>
    </row>
    <row r="3253" spans="9:10" x14ac:dyDescent="0.2">
      <c r="I3253">
        <v>2500</v>
      </c>
      <c r="J3253" t="s">
        <v>8219</v>
      </c>
    </row>
    <row r="3254" spans="9:10" x14ac:dyDescent="0.2">
      <c r="I3254">
        <v>12000</v>
      </c>
      <c r="J3254" t="s">
        <v>8219</v>
      </c>
    </row>
    <row r="3255" spans="9:10" x14ac:dyDescent="0.2">
      <c r="I3255">
        <v>5500</v>
      </c>
      <c r="J3255" t="s">
        <v>8219</v>
      </c>
    </row>
    <row r="3256" spans="9:10" x14ac:dyDescent="0.2">
      <c r="I3256">
        <v>25000</v>
      </c>
      <c r="J3256" t="s">
        <v>8219</v>
      </c>
    </row>
    <row r="3257" spans="9:10" x14ac:dyDescent="0.2">
      <c r="I3257">
        <v>1500</v>
      </c>
      <c r="J3257" t="s">
        <v>8219</v>
      </c>
    </row>
    <row r="3258" spans="9:10" x14ac:dyDescent="0.2">
      <c r="I3258">
        <v>2250</v>
      </c>
      <c r="J3258" t="s">
        <v>8219</v>
      </c>
    </row>
    <row r="3259" spans="9:10" x14ac:dyDescent="0.2">
      <c r="I3259">
        <v>20000</v>
      </c>
      <c r="J3259" t="s">
        <v>8219</v>
      </c>
    </row>
    <row r="3260" spans="9:10" x14ac:dyDescent="0.2">
      <c r="I3260">
        <v>13000</v>
      </c>
      <c r="J3260" t="s">
        <v>8219</v>
      </c>
    </row>
    <row r="3261" spans="9:10" x14ac:dyDescent="0.2">
      <c r="I3261">
        <v>300</v>
      </c>
      <c r="J3261" t="s">
        <v>8219</v>
      </c>
    </row>
    <row r="3262" spans="9:10" x14ac:dyDescent="0.2">
      <c r="I3262">
        <v>10000</v>
      </c>
      <c r="J3262" t="s">
        <v>8219</v>
      </c>
    </row>
    <row r="3263" spans="9:10" x14ac:dyDescent="0.2">
      <c r="I3263">
        <v>2000</v>
      </c>
      <c r="J3263" t="s">
        <v>8219</v>
      </c>
    </row>
    <row r="3264" spans="9:10" x14ac:dyDescent="0.2">
      <c r="I3264">
        <v>7000</v>
      </c>
      <c r="J3264" t="s">
        <v>8219</v>
      </c>
    </row>
    <row r="3265" spans="9:10" x14ac:dyDescent="0.2">
      <c r="I3265">
        <v>23000</v>
      </c>
      <c r="J3265" t="s">
        <v>8219</v>
      </c>
    </row>
    <row r="3266" spans="9:10" x14ac:dyDescent="0.2">
      <c r="I3266">
        <v>5000</v>
      </c>
      <c r="J3266" t="s">
        <v>8219</v>
      </c>
    </row>
    <row r="3267" spans="9:10" x14ac:dyDescent="0.2">
      <c r="I3267">
        <v>3300</v>
      </c>
      <c r="J3267" t="s">
        <v>8219</v>
      </c>
    </row>
    <row r="3268" spans="9:10" x14ac:dyDescent="0.2">
      <c r="I3268">
        <v>12200</v>
      </c>
      <c r="J3268" t="s">
        <v>8219</v>
      </c>
    </row>
    <row r="3269" spans="9:10" x14ac:dyDescent="0.2">
      <c r="I3269">
        <v>2500</v>
      </c>
      <c r="J3269" t="s">
        <v>8219</v>
      </c>
    </row>
    <row r="3270" spans="9:10" x14ac:dyDescent="0.2">
      <c r="I3270">
        <v>2500</v>
      </c>
      <c r="J3270" t="s">
        <v>8219</v>
      </c>
    </row>
    <row r="3271" spans="9:10" x14ac:dyDescent="0.2">
      <c r="I3271">
        <v>2700</v>
      </c>
      <c r="J3271" t="s">
        <v>8219</v>
      </c>
    </row>
    <row r="3272" spans="9:10" x14ac:dyDescent="0.2">
      <c r="I3272">
        <v>6000</v>
      </c>
      <c r="J3272" t="s">
        <v>8219</v>
      </c>
    </row>
    <row r="3273" spans="9:10" x14ac:dyDescent="0.2">
      <c r="I3273">
        <v>15000</v>
      </c>
      <c r="J3273" t="s">
        <v>8219</v>
      </c>
    </row>
    <row r="3274" spans="9:10" x14ac:dyDescent="0.2">
      <c r="I3274">
        <v>2000</v>
      </c>
      <c r="J3274" t="s">
        <v>8219</v>
      </c>
    </row>
    <row r="3275" spans="9:10" x14ac:dyDescent="0.2">
      <c r="I3275">
        <v>8000</v>
      </c>
      <c r="J3275" t="s">
        <v>8219</v>
      </c>
    </row>
    <row r="3276" spans="9:10" x14ac:dyDescent="0.2">
      <c r="I3276">
        <v>1800</v>
      </c>
      <c r="J3276" t="s">
        <v>8219</v>
      </c>
    </row>
    <row r="3277" spans="9:10" x14ac:dyDescent="0.2">
      <c r="I3277">
        <v>1500</v>
      </c>
      <c r="J3277" t="s">
        <v>8219</v>
      </c>
    </row>
    <row r="3278" spans="9:10" x14ac:dyDescent="0.2">
      <c r="I3278">
        <v>10000</v>
      </c>
      <c r="J3278" t="s">
        <v>8219</v>
      </c>
    </row>
    <row r="3279" spans="9:10" x14ac:dyDescent="0.2">
      <c r="I3279">
        <v>4000</v>
      </c>
      <c r="J3279" t="s">
        <v>8219</v>
      </c>
    </row>
    <row r="3280" spans="9:10" x14ac:dyDescent="0.2">
      <c r="I3280">
        <v>15500</v>
      </c>
      <c r="J3280" t="s">
        <v>8219</v>
      </c>
    </row>
    <row r="3281" spans="9:10" x14ac:dyDescent="0.2">
      <c r="I3281">
        <v>1800</v>
      </c>
      <c r="J3281" t="s">
        <v>8219</v>
      </c>
    </row>
    <row r="3282" spans="9:10" x14ac:dyDescent="0.2">
      <c r="I3282">
        <v>4500</v>
      </c>
      <c r="J3282" t="s">
        <v>8219</v>
      </c>
    </row>
    <row r="3283" spans="9:10" x14ac:dyDescent="0.2">
      <c r="I3283">
        <v>5000</v>
      </c>
      <c r="J3283" t="s">
        <v>8219</v>
      </c>
    </row>
    <row r="3284" spans="9:10" x14ac:dyDescent="0.2">
      <c r="I3284">
        <v>2500</v>
      </c>
      <c r="J3284" t="s">
        <v>8219</v>
      </c>
    </row>
    <row r="3285" spans="9:10" x14ac:dyDescent="0.2">
      <c r="I3285">
        <v>5800</v>
      </c>
      <c r="J3285" t="s">
        <v>8219</v>
      </c>
    </row>
    <row r="3286" spans="9:10" x14ac:dyDescent="0.2">
      <c r="I3286">
        <v>2000</v>
      </c>
      <c r="J3286" t="s">
        <v>8219</v>
      </c>
    </row>
    <row r="3287" spans="9:10" x14ac:dyDescent="0.2">
      <c r="I3287">
        <v>5000</v>
      </c>
      <c r="J3287" t="s">
        <v>8219</v>
      </c>
    </row>
    <row r="3288" spans="9:10" x14ac:dyDescent="0.2">
      <c r="I3288">
        <v>31000</v>
      </c>
      <c r="J3288" t="s">
        <v>8219</v>
      </c>
    </row>
    <row r="3289" spans="9:10" x14ac:dyDescent="0.2">
      <c r="I3289">
        <v>800</v>
      </c>
      <c r="J3289" t="s">
        <v>8219</v>
      </c>
    </row>
    <row r="3290" spans="9:10" x14ac:dyDescent="0.2">
      <c r="I3290">
        <v>3000</v>
      </c>
      <c r="J3290" t="s">
        <v>8219</v>
      </c>
    </row>
    <row r="3291" spans="9:10" x14ac:dyDescent="0.2">
      <c r="I3291">
        <v>4999</v>
      </c>
      <c r="J3291" t="s">
        <v>8219</v>
      </c>
    </row>
    <row r="3292" spans="9:10" x14ac:dyDescent="0.2">
      <c r="I3292">
        <v>15000</v>
      </c>
      <c r="J3292" t="s">
        <v>8219</v>
      </c>
    </row>
    <row r="3293" spans="9:10" x14ac:dyDescent="0.2">
      <c r="I3293">
        <v>2500</v>
      </c>
      <c r="J3293" t="s">
        <v>8219</v>
      </c>
    </row>
    <row r="3294" spans="9:10" x14ac:dyDescent="0.2">
      <c r="I3294">
        <v>10000</v>
      </c>
      <c r="J3294" t="s">
        <v>8219</v>
      </c>
    </row>
    <row r="3295" spans="9:10" x14ac:dyDescent="0.2">
      <c r="I3295">
        <v>500</v>
      </c>
      <c r="J3295" t="s">
        <v>8219</v>
      </c>
    </row>
    <row r="3296" spans="9:10" x14ac:dyDescent="0.2">
      <c r="I3296">
        <v>2000</v>
      </c>
      <c r="J3296" t="s">
        <v>8219</v>
      </c>
    </row>
    <row r="3297" spans="9:10" x14ac:dyDescent="0.2">
      <c r="I3297">
        <v>500</v>
      </c>
      <c r="J3297" t="s">
        <v>8219</v>
      </c>
    </row>
    <row r="3298" spans="9:10" x14ac:dyDescent="0.2">
      <c r="I3298">
        <v>101</v>
      </c>
      <c r="J3298" t="s">
        <v>8219</v>
      </c>
    </row>
    <row r="3299" spans="9:10" x14ac:dyDescent="0.2">
      <c r="I3299">
        <v>4500</v>
      </c>
      <c r="J3299" t="s">
        <v>8219</v>
      </c>
    </row>
    <row r="3300" spans="9:10" x14ac:dyDescent="0.2">
      <c r="I3300">
        <v>600</v>
      </c>
      <c r="J3300" t="s">
        <v>8219</v>
      </c>
    </row>
    <row r="3301" spans="9:10" x14ac:dyDescent="0.2">
      <c r="I3301">
        <v>700</v>
      </c>
      <c r="J3301" t="s">
        <v>8219</v>
      </c>
    </row>
    <row r="3302" spans="9:10" x14ac:dyDescent="0.2">
      <c r="I3302">
        <v>1500</v>
      </c>
      <c r="J3302" t="s">
        <v>8219</v>
      </c>
    </row>
    <row r="3303" spans="9:10" x14ac:dyDescent="0.2">
      <c r="I3303">
        <v>5500</v>
      </c>
      <c r="J3303" t="s">
        <v>8219</v>
      </c>
    </row>
    <row r="3304" spans="9:10" x14ac:dyDescent="0.2">
      <c r="I3304">
        <v>10000</v>
      </c>
      <c r="J3304" t="s">
        <v>8219</v>
      </c>
    </row>
    <row r="3305" spans="9:10" x14ac:dyDescent="0.2">
      <c r="I3305">
        <v>3000</v>
      </c>
      <c r="J3305" t="s">
        <v>8219</v>
      </c>
    </row>
    <row r="3306" spans="9:10" x14ac:dyDescent="0.2">
      <c r="I3306">
        <v>3000</v>
      </c>
      <c r="J3306" t="s">
        <v>8219</v>
      </c>
    </row>
    <row r="3307" spans="9:10" x14ac:dyDescent="0.2">
      <c r="I3307">
        <v>3000</v>
      </c>
      <c r="J3307" t="s">
        <v>8219</v>
      </c>
    </row>
    <row r="3308" spans="9:10" x14ac:dyDescent="0.2">
      <c r="I3308">
        <v>8400</v>
      </c>
      <c r="J3308" t="s">
        <v>8219</v>
      </c>
    </row>
    <row r="3309" spans="9:10" x14ac:dyDescent="0.2">
      <c r="I3309">
        <v>1800</v>
      </c>
      <c r="J3309" t="s">
        <v>8219</v>
      </c>
    </row>
    <row r="3310" spans="9:10" x14ac:dyDescent="0.2">
      <c r="I3310">
        <v>15000</v>
      </c>
      <c r="J3310" t="s">
        <v>8219</v>
      </c>
    </row>
    <row r="3311" spans="9:10" x14ac:dyDescent="0.2">
      <c r="I3311">
        <v>4000</v>
      </c>
      <c r="J3311" t="s">
        <v>8219</v>
      </c>
    </row>
    <row r="3312" spans="9:10" x14ac:dyDescent="0.2">
      <c r="I3312">
        <v>1500</v>
      </c>
      <c r="J3312" t="s">
        <v>8219</v>
      </c>
    </row>
    <row r="3313" spans="9:10" x14ac:dyDescent="0.2">
      <c r="I3313">
        <v>1000</v>
      </c>
      <c r="J3313" t="s">
        <v>8219</v>
      </c>
    </row>
    <row r="3314" spans="9:10" x14ac:dyDescent="0.2">
      <c r="I3314">
        <v>3500</v>
      </c>
      <c r="J3314" t="s">
        <v>8219</v>
      </c>
    </row>
    <row r="3315" spans="9:10" x14ac:dyDescent="0.2">
      <c r="I3315">
        <v>350</v>
      </c>
      <c r="J3315" t="s">
        <v>8219</v>
      </c>
    </row>
    <row r="3316" spans="9:10" x14ac:dyDescent="0.2">
      <c r="I3316">
        <v>6500</v>
      </c>
      <c r="J3316" t="s">
        <v>8219</v>
      </c>
    </row>
    <row r="3317" spans="9:10" x14ac:dyDescent="0.2">
      <c r="I3317">
        <v>2500</v>
      </c>
      <c r="J3317" t="s">
        <v>8219</v>
      </c>
    </row>
    <row r="3318" spans="9:10" x14ac:dyDescent="0.2">
      <c r="I3318">
        <v>2500</v>
      </c>
      <c r="J3318" t="s">
        <v>8219</v>
      </c>
    </row>
    <row r="3319" spans="9:10" x14ac:dyDescent="0.2">
      <c r="I3319">
        <v>2000</v>
      </c>
      <c r="J3319" t="s">
        <v>8219</v>
      </c>
    </row>
    <row r="3320" spans="9:10" x14ac:dyDescent="0.2">
      <c r="I3320">
        <v>800</v>
      </c>
      <c r="J3320" t="s">
        <v>8219</v>
      </c>
    </row>
    <row r="3321" spans="9:10" x14ac:dyDescent="0.2">
      <c r="I3321">
        <v>4000</v>
      </c>
      <c r="J3321" t="s">
        <v>8219</v>
      </c>
    </row>
    <row r="3322" spans="9:10" x14ac:dyDescent="0.2">
      <c r="I3322">
        <v>11737</v>
      </c>
      <c r="J3322" t="s">
        <v>8219</v>
      </c>
    </row>
    <row r="3323" spans="9:10" x14ac:dyDescent="0.2">
      <c r="I3323">
        <v>1050</v>
      </c>
      <c r="J3323" t="s">
        <v>8219</v>
      </c>
    </row>
    <row r="3324" spans="9:10" x14ac:dyDescent="0.2">
      <c r="I3324">
        <v>2000</v>
      </c>
      <c r="J3324" t="s">
        <v>8219</v>
      </c>
    </row>
    <row r="3325" spans="9:10" x14ac:dyDescent="0.2">
      <c r="I3325">
        <v>500</v>
      </c>
      <c r="J3325" t="s">
        <v>8219</v>
      </c>
    </row>
    <row r="3326" spans="9:10" x14ac:dyDescent="0.2">
      <c r="I3326">
        <v>2500</v>
      </c>
      <c r="J3326" t="s">
        <v>8219</v>
      </c>
    </row>
    <row r="3327" spans="9:10" x14ac:dyDescent="0.2">
      <c r="I3327">
        <v>500</v>
      </c>
      <c r="J3327" t="s">
        <v>8219</v>
      </c>
    </row>
    <row r="3328" spans="9:10" x14ac:dyDescent="0.2">
      <c r="I3328">
        <v>3300</v>
      </c>
      <c r="J3328" t="s">
        <v>8219</v>
      </c>
    </row>
    <row r="3329" spans="9:10" x14ac:dyDescent="0.2">
      <c r="I3329">
        <v>1000</v>
      </c>
      <c r="J3329" t="s">
        <v>8219</v>
      </c>
    </row>
    <row r="3330" spans="9:10" x14ac:dyDescent="0.2">
      <c r="I3330">
        <v>1500</v>
      </c>
      <c r="J3330" t="s">
        <v>8219</v>
      </c>
    </row>
    <row r="3331" spans="9:10" x14ac:dyDescent="0.2">
      <c r="I3331">
        <v>400</v>
      </c>
      <c r="J3331" t="s">
        <v>8219</v>
      </c>
    </row>
    <row r="3332" spans="9:10" x14ac:dyDescent="0.2">
      <c r="I3332">
        <v>8000</v>
      </c>
      <c r="J3332" t="s">
        <v>8219</v>
      </c>
    </row>
    <row r="3333" spans="9:10" x14ac:dyDescent="0.2">
      <c r="I3333">
        <v>800</v>
      </c>
      <c r="J3333" t="s">
        <v>8219</v>
      </c>
    </row>
    <row r="3334" spans="9:10" x14ac:dyDescent="0.2">
      <c r="I3334">
        <v>1800</v>
      </c>
      <c r="J3334" t="s">
        <v>8219</v>
      </c>
    </row>
    <row r="3335" spans="9:10" x14ac:dyDescent="0.2">
      <c r="I3335">
        <v>1000</v>
      </c>
      <c r="J3335" t="s">
        <v>8219</v>
      </c>
    </row>
    <row r="3336" spans="9:10" x14ac:dyDescent="0.2">
      <c r="I3336">
        <v>1500</v>
      </c>
      <c r="J3336" t="s">
        <v>8219</v>
      </c>
    </row>
    <row r="3337" spans="9:10" x14ac:dyDescent="0.2">
      <c r="I3337">
        <v>5000</v>
      </c>
      <c r="J3337" t="s">
        <v>8219</v>
      </c>
    </row>
    <row r="3338" spans="9:10" x14ac:dyDescent="0.2">
      <c r="I3338">
        <v>6000</v>
      </c>
      <c r="J3338" t="s">
        <v>8219</v>
      </c>
    </row>
    <row r="3339" spans="9:10" x14ac:dyDescent="0.2">
      <c r="I3339">
        <v>3500</v>
      </c>
      <c r="J3339" t="s">
        <v>8219</v>
      </c>
    </row>
    <row r="3340" spans="9:10" x14ac:dyDescent="0.2">
      <c r="I3340">
        <v>3871</v>
      </c>
      <c r="J3340" t="s">
        <v>8219</v>
      </c>
    </row>
    <row r="3341" spans="9:10" x14ac:dyDescent="0.2">
      <c r="I3341">
        <v>5000</v>
      </c>
      <c r="J3341" t="s">
        <v>8219</v>
      </c>
    </row>
    <row r="3342" spans="9:10" x14ac:dyDescent="0.2">
      <c r="I3342">
        <v>250</v>
      </c>
      <c r="J3342" t="s">
        <v>8219</v>
      </c>
    </row>
    <row r="3343" spans="9:10" x14ac:dyDescent="0.2">
      <c r="I3343">
        <v>2500</v>
      </c>
      <c r="J3343" t="s">
        <v>8219</v>
      </c>
    </row>
    <row r="3344" spans="9:10" x14ac:dyDescent="0.2">
      <c r="I3344">
        <v>15000</v>
      </c>
      <c r="J3344" t="s">
        <v>8219</v>
      </c>
    </row>
    <row r="3345" spans="9:10" x14ac:dyDescent="0.2">
      <c r="I3345">
        <v>8000</v>
      </c>
      <c r="J3345" t="s">
        <v>8219</v>
      </c>
    </row>
    <row r="3346" spans="9:10" x14ac:dyDescent="0.2">
      <c r="I3346">
        <v>3000</v>
      </c>
      <c r="J3346" t="s">
        <v>8219</v>
      </c>
    </row>
    <row r="3347" spans="9:10" x14ac:dyDescent="0.2">
      <c r="I3347">
        <v>3350</v>
      </c>
      <c r="J3347" t="s">
        <v>8219</v>
      </c>
    </row>
    <row r="3348" spans="9:10" x14ac:dyDescent="0.2">
      <c r="I3348">
        <v>6000</v>
      </c>
      <c r="J3348" t="s">
        <v>8219</v>
      </c>
    </row>
    <row r="3349" spans="9:10" x14ac:dyDescent="0.2">
      <c r="I3349">
        <v>700</v>
      </c>
      <c r="J3349" t="s">
        <v>8219</v>
      </c>
    </row>
    <row r="3350" spans="9:10" x14ac:dyDescent="0.2">
      <c r="I3350">
        <v>4500</v>
      </c>
      <c r="J3350" t="s">
        <v>8219</v>
      </c>
    </row>
    <row r="3351" spans="9:10" x14ac:dyDescent="0.2">
      <c r="I3351">
        <v>500</v>
      </c>
      <c r="J3351" t="s">
        <v>8219</v>
      </c>
    </row>
    <row r="3352" spans="9:10" x14ac:dyDescent="0.2">
      <c r="I3352">
        <v>1500</v>
      </c>
      <c r="J3352" t="s">
        <v>8219</v>
      </c>
    </row>
    <row r="3353" spans="9:10" x14ac:dyDescent="0.2">
      <c r="I3353">
        <v>2000</v>
      </c>
      <c r="J3353" t="s">
        <v>8219</v>
      </c>
    </row>
    <row r="3354" spans="9:10" x14ac:dyDescent="0.2">
      <c r="I3354">
        <v>5500</v>
      </c>
      <c r="J3354" t="s">
        <v>8219</v>
      </c>
    </row>
    <row r="3355" spans="9:10" x14ac:dyDescent="0.2">
      <c r="I3355">
        <v>1000</v>
      </c>
      <c r="J3355" t="s">
        <v>8219</v>
      </c>
    </row>
    <row r="3356" spans="9:10" x14ac:dyDescent="0.2">
      <c r="I3356">
        <v>3500</v>
      </c>
      <c r="J3356" t="s">
        <v>8219</v>
      </c>
    </row>
    <row r="3357" spans="9:10" x14ac:dyDescent="0.2">
      <c r="I3357">
        <v>5000</v>
      </c>
      <c r="J3357" t="s">
        <v>8219</v>
      </c>
    </row>
    <row r="3358" spans="9:10" x14ac:dyDescent="0.2">
      <c r="I3358">
        <v>5000</v>
      </c>
      <c r="J3358" t="s">
        <v>8219</v>
      </c>
    </row>
    <row r="3359" spans="9:10" x14ac:dyDescent="0.2">
      <c r="I3359">
        <v>500</v>
      </c>
      <c r="J3359" t="s">
        <v>8219</v>
      </c>
    </row>
    <row r="3360" spans="9:10" x14ac:dyDescent="0.2">
      <c r="I3360">
        <v>3000</v>
      </c>
      <c r="J3360" t="s">
        <v>8219</v>
      </c>
    </row>
    <row r="3361" spans="9:10" x14ac:dyDescent="0.2">
      <c r="I3361">
        <v>1750</v>
      </c>
      <c r="J3361" t="s">
        <v>8219</v>
      </c>
    </row>
    <row r="3362" spans="9:10" x14ac:dyDescent="0.2">
      <c r="I3362">
        <v>1500</v>
      </c>
      <c r="J3362" t="s">
        <v>8219</v>
      </c>
    </row>
    <row r="3363" spans="9:10" x14ac:dyDescent="0.2">
      <c r="I3363">
        <v>2000</v>
      </c>
      <c r="J3363" t="s">
        <v>8219</v>
      </c>
    </row>
    <row r="3364" spans="9:10" x14ac:dyDescent="0.2">
      <c r="I3364">
        <v>10000</v>
      </c>
      <c r="J3364" t="s">
        <v>8219</v>
      </c>
    </row>
    <row r="3365" spans="9:10" x14ac:dyDescent="0.2">
      <c r="I3365">
        <v>4000</v>
      </c>
      <c r="J3365" t="s">
        <v>8219</v>
      </c>
    </row>
    <row r="3366" spans="9:10" x14ac:dyDescent="0.2">
      <c r="I3366">
        <v>9000</v>
      </c>
      <c r="J3366" t="s">
        <v>8219</v>
      </c>
    </row>
    <row r="3367" spans="9:10" x14ac:dyDescent="0.2">
      <c r="I3367">
        <v>5000</v>
      </c>
      <c r="J3367" t="s">
        <v>8219</v>
      </c>
    </row>
    <row r="3368" spans="9:10" x14ac:dyDescent="0.2">
      <c r="I3368">
        <v>500</v>
      </c>
      <c r="J3368" t="s">
        <v>8219</v>
      </c>
    </row>
    <row r="3369" spans="9:10" x14ac:dyDescent="0.2">
      <c r="I3369">
        <v>7750</v>
      </c>
      <c r="J3369" t="s">
        <v>8219</v>
      </c>
    </row>
    <row r="3370" spans="9:10" x14ac:dyDescent="0.2">
      <c r="I3370">
        <v>3000</v>
      </c>
      <c r="J3370" t="s">
        <v>8219</v>
      </c>
    </row>
    <row r="3371" spans="9:10" x14ac:dyDescent="0.2">
      <c r="I3371">
        <v>2500</v>
      </c>
      <c r="J3371" t="s">
        <v>8219</v>
      </c>
    </row>
    <row r="3372" spans="9:10" x14ac:dyDescent="0.2">
      <c r="I3372">
        <v>500</v>
      </c>
      <c r="J3372" t="s">
        <v>8219</v>
      </c>
    </row>
    <row r="3373" spans="9:10" x14ac:dyDescent="0.2">
      <c r="I3373">
        <v>750</v>
      </c>
      <c r="J3373" t="s">
        <v>8219</v>
      </c>
    </row>
    <row r="3374" spans="9:10" x14ac:dyDescent="0.2">
      <c r="I3374">
        <v>1000</v>
      </c>
      <c r="J3374" t="s">
        <v>8219</v>
      </c>
    </row>
    <row r="3375" spans="9:10" x14ac:dyDescent="0.2">
      <c r="I3375">
        <v>5000</v>
      </c>
      <c r="J3375" t="s">
        <v>8219</v>
      </c>
    </row>
    <row r="3376" spans="9:10" x14ac:dyDescent="0.2">
      <c r="I3376">
        <v>1500</v>
      </c>
      <c r="J3376" t="s">
        <v>8219</v>
      </c>
    </row>
    <row r="3377" spans="9:10" x14ac:dyDescent="0.2">
      <c r="I3377">
        <v>200</v>
      </c>
      <c r="J3377" t="s">
        <v>8219</v>
      </c>
    </row>
    <row r="3378" spans="9:10" x14ac:dyDescent="0.2">
      <c r="I3378">
        <v>1000</v>
      </c>
      <c r="J3378" t="s">
        <v>8219</v>
      </c>
    </row>
    <row r="3379" spans="9:10" x14ac:dyDescent="0.2">
      <c r="I3379">
        <v>2000</v>
      </c>
      <c r="J3379" t="s">
        <v>8219</v>
      </c>
    </row>
    <row r="3380" spans="9:10" x14ac:dyDescent="0.2">
      <c r="I3380">
        <v>3500</v>
      </c>
      <c r="J3380" t="s">
        <v>8219</v>
      </c>
    </row>
    <row r="3381" spans="9:10" x14ac:dyDescent="0.2">
      <c r="I3381">
        <v>3000</v>
      </c>
      <c r="J3381" t="s">
        <v>8219</v>
      </c>
    </row>
    <row r="3382" spans="9:10" x14ac:dyDescent="0.2">
      <c r="I3382">
        <v>8000</v>
      </c>
      <c r="J3382" t="s">
        <v>8219</v>
      </c>
    </row>
    <row r="3383" spans="9:10" x14ac:dyDescent="0.2">
      <c r="I3383">
        <v>8000</v>
      </c>
      <c r="J3383" t="s">
        <v>8219</v>
      </c>
    </row>
    <row r="3384" spans="9:10" x14ac:dyDescent="0.2">
      <c r="I3384">
        <v>550</v>
      </c>
      <c r="J3384" t="s">
        <v>8219</v>
      </c>
    </row>
    <row r="3385" spans="9:10" x14ac:dyDescent="0.2">
      <c r="I3385">
        <v>2000</v>
      </c>
      <c r="J3385" t="s">
        <v>8219</v>
      </c>
    </row>
    <row r="3386" spans="9:10" x14ac:dyDescent="0.2">
      <c r="I3386">
        <v>3000</v>
      </c>
      <c r="J3386" t="s">
        <v>8219</v>
      </c>
    </row>
    <row r="3387" spans="9:10" x14ac:dyDescent="0.2">
      <c r="I3387">
        <v>4000</v>
      </c>
      <c r="J3387" t="s">
        <v>8219</v>
      </c>
    </row>
    <row r="3388" spans="9:10" x14ac:dyDescent="0.2">
      <c r="I3388">
        <v>3500</v>
      </c>
      <c r="J3388" t="s">
        <v>8219</v>
      </c>
    </row>
    <row r="3389" spans="9:10" x14ac:dyDescent="0.2">
      <c r="I3389">
        <v>1750</v>
      </c>
      <c r="J3389" t="s">
        <v>8219</v>
      </c>
    </row>
    <row r="3390" spans="9:10" x14ac:dyDescent="0.2">
      <c r="I3390">
        <v>6000</v>
      </c>
      <c r="J3390" t="s">
        <v>8219</v>
      </c>
    </row>
    <row r="3391" spans="9:10" x14ac:dyDescent="0.2">
      <c r="I3391">
        <v>2000</v>
      </c>
      <c r="J3391" t="s">
        <v>8219</v>
      </c>
    </row>
    <row r="3392" spans="9:10" x14ac:dyDescent="0.2">
      <c r="I3392">
        <v>2000</v>
      </c>
      <c r="J3392" t="s">
        <v>8219</v>
      </c>
    </row>
    <row r="3393" spans="9:10" x14ac:dyDescent="0.2">
      <c r="I3393">
        <v>3000</v>
      </c>
      <c r="J3393" t="s">
        <v>8219</v>
      </c>
    </row>
    <row r="3394" spans="9:10" x14ac:dyDescent="0.2">
      <c r="I3394">
        <v>1500</v>
      </c>
      <c r="J3394" t="s">
        <v>8219</v>
      </c>
    </row>
    <row r="3395" spans="9:10" x14ac:dyDescent="0.2">
      <c r="I3395">
        <v>10000</v>
      </c>
      <c r="J3395" t="s">
        <v>8219</v>
      </c>
    </row>
    <row r="3396" spans="9:10" x14ac:dyDescent="0.2">
      <c r="I3396">
        <v>1500</v>
      </c>
      <c r="J3396" t="s">
        <v>8219</v>
      </c>
    </row>
    <row r="3397" spans="9:10" x14ac:dyDescent="0.2">
      <c r="I3397">
        <v>500</v>
      </c>
      <c r="J3397" t="s">
        <v>8219</v>
      </c>
    </row>
    <row r="3398" spans="9:10" x14ac:dyDescent="0.2">
      <c r="I3398">
        <v>500</v>
      </c>
      <c r="J3398" t="s">
        <v>8219</v>
      </c>
    </row>
    <row r="3399" spans="9:10" x14ac:dyDescent="0.2">
      <c r="I3399">
        <v>1500</v>
      </c>
      <c r="J3399" t="s">
        <v>8219</v>
      </c>
    </row>
    <row r="3400" spans="9:10" x14ac:dyDescent="0.2">
      <c r="I3400">
        <v>550</v>
      </c>
      <c r="J3400" t="s">
        <v>8219</v>
      </c>
    </row>
    <row r="3401" spans="9:10" x14ac:dyDescent="0.2">
      <c r="I3401">
        <v>500</v>
      </c>
      <c r="J3401" t="s">
        <v>8219</v>
      </c>
    </row>
    <row r="3402" spans="9:10" x14ac:dyDescent="0.2">
      <c r="I3402">
        <v>1500</v>
      </c>
      <c r="J3402" t="s">
        <v>8219</v>
      </c>
    </row>
    <row r="3403" spans="9:10" x14ac:dyDescent="0.2">
      <c r="I3403">
        <v>250</v>
      </c>
      <c r="J3403" t="s">
        <v>8219</v>
      </c>
    </row>
    <row r="3404" spans="9:10" x14ac:dyDescent="0.2">
      <c r="I3404">
        <v>4000</v>
      </c>
      <c r="J3404" t="s">
        <v>8219</v>
      </c>
    </row>
    <row r="3405" spans="9:10" x14ac:dyDescent="0.2">
      <c r="I3405">
        <v>1200</v>
      </c>
      <c r="J3405" t="s">
        <v>8219</v>
      </c>
    </row>
    <row r="3406" spans="9:10" x14ac:dyDescent="0.2">
      <c r="I3406">
        <v>10000</v>
      </c>
      <c r="J3406" t="s">
        <v>8219</v>
      </c>
    </row>
    <row r="3407" spans="9:10" x14ac:dyDescent="0.2">
      <c r="I3407">
        <v>2900</v>
      </c>
      <c r="J3407" t="s">
        <v>8219</v>
      </c>
    </row>
    <row r="3408" spans="9:10" x14ac:dyDescent="0.2">
      <c r="I3408">
        <v>15000</v>
      </c>
      <c r="J3408" t="s">
        <v>8219</v>
      </c>
    </row>
    <row r="3409" spans="9:10" x14ac:dyDescent="0.2">
      <c r="I3409">
        <v>2000</v>
      </c>
      <c r="J3409" t="s">
        <v>8219</v>
      </c>
    </row>
    <row r="3410" spans="9:10" x14ac:dyDescent="0.2">
      <c r="I3410">
        <v>500</v>
      </c>
      <c r="J3410" t="s">
        <v>8219</v>
      </c>
    </row>
    <row r="3411" spans="9:10" x14ac:dyDescent="0.2">
      <c r="I3411">
        <v>350</v>
      </c>
      <c r="J3411" t="s">
        <v>8219</v>
      </c>
    </row>
    <row r="3412" spans="9:10" x14ac:dyDescent="0.2">
      <c r="I3412">
        <v>10000</v>
      </c>
      <c r="J3412" t="s">
        <v>8219</v>
      </c>
    </row>
    <row r="3413" spans="9:10" x14ac:dyDescent="0.2">
      <c r="I3413">
        <v>2000</v>
      </c>
      <c r="J3413" t="s">
        <v>8219</v>
      </c>
    </row>
    <row r="3414" spans="9:10" x14ac:dyDescent="0.2">
      <c r="I3414">
        <v>500</v>
      </c>
      <c r="J3414" t="s">
        <v>8219</v>
      </c>
    </row>
    <row r="3415" spans="9:10" x14ac:dyDescent="0.2">
      <c r="I3415">
        <v>500</v>
      </c>
      <c r="J3415" t="s">
        <v>8219</v>
      </c>
    </row>
    <row r="3416" spans="9:10" x14ac:dyDescent="0.2">
      <c r="I3416">
        <v>3000</v>
      </c>
      <c r="J3416" t="s">
        <v>8219</v>
      </c>
    </row>
    <row r="3417" spans="9:10" x14ac:dyDescent="0.2">
      <c r="I3417">
        <v>15000</v>
      </c>
      <c r="J3417" t="s">
        <v>8219</v>
      </c>
    </row>
    <row r="3418" spans="9:10" x14ac:dyDescent="0.2">
      <c r="I3418">
        <v>3000</v>
      </c>
      <c r="J3418" t="s">
        <v>8219</v>
      </c>
    </row>
    <row r="3419" spans="9:10" x14ac:dyDescent="0.2">
      <c r="I3419">
        <v>500</v>
      </c>
      <c r="J3419" t="s">
        <v>8219</v>
      </c>
    </row>
    <row r="3420" spans="9:10" x14ac:dyDescent="0.2">
      <c r="I3420">
        <v>3000</v>
      </c>
      <c r="J3420" t="s">
        <v>8219</v>
      </c>
    </row>
    <row r="3421" spans="9:10" x14ac:dyDescent="0.2">
      <c r="I3421">
        <v>200</v>
      </c>
      <c r="J3421" t="s">
        <v>8219</v>
      </c>
    </row>
    <row r="3422" spans="9:10" x14ac:dyDescent="0.2">
      <c r="I3422">
        <v>4000</v>
      </c>
      <c r="J3422" t="s">
        <v>8219</v>
      </c>
    </row>
    <row r="3423" spans="9:10" x14ac:dyDescent="0.2">
      <c r="I3423">
        <v>1700</v>
      </c>
      <c r="J3423" t="s">
        <v>8219</v>
      </c>
    </row>
    <row r="3424" spans="9:10" x14ac:dyDescent="0.2">
      <c r="I3424">
        <v>4000</v>
      </c>
      <c r="J3424" t="s">
        <v>8219</v>
      </c>
    </row>
    <row r="3425" spans="9:10" x14ac:dyDescent="0.2">
      <c r="I3425">
        <v>2750</v>
      </c>
      <c r="J3425" t="s">
        <v>8219</v>
      </c>
    </row>
    <row r="3426" spans="9:10" x14ac:dyDescent="0.2">
      <c r="I3426">
        <v>700</v>
      </c>
      <c r="J3426" t="s">
        <v>8219</v>
      </c>
    </row>
    <row r="3427" spans="9:10" x14ac:dyDescent="0.2">
      <c r="I3427">
        <v>10000</v>
      </c>
      <c r="J3427" t="s">
        <v>8219</v>
      </c>
    </row>
    <row r="3428" spans="9:10" x14ac:dyDescent="0.2">
      <c r="I3428">
        <v>3000</v>
      </c>
      <c r="J3428" t="s">
        <v>8219</v>
      </c>
    </row>
    <row r="3429" spans="9:10" x14ac:dyDescent="0.2">
      <c r="I3429">
        <v>250</v>
      </c>
      <c r="J3429" t="s">
        <v>8219</v>
      </c>
    </row>
    <row r="3430" spans="9:10" x14ac:dyDescent="0.2">
      <c r="I3430">
        <v>6000</v>
      </c>
      <c r="J3430" t="s">
        <v>8219</v>
      </c>
    </row>
    <row r="3431" spans="9:10" x14ac:dyDescent="0.2">
      <c r="I3431">
        <v>30000</v>
      </c>
      <c r="J3431" t="s">
        <v>8219</v>
      </c>
    </row>
    <row r="3432" spans="9:10" x14ac:dyDescent="0.2">
      <c r="I3432">
        <v>3750</v>
      </c>
      <c r="J3432" t="s">
        <v>8219</v>
      </c>
    </row>
    <row r="3433" spans="9:10" x14ac:dyDescent="0.2">
      <c r="I3433">
        <v>1500</v>
      </c>
      <c r="J3433" t="s">
        <v>8219</v>
      </c>
    </row>
    <row r="3434" spans="9:10" x14ac:dyDescent="0.2">
      <c r="I3434">
        <v>2000</v>
      </c>
      <c r="J3434" t="s">
        <v>8219</v>
      </c>
    </row>
    <row r="3435" spans="9:10" x14ac:dyDescent="0.2">
      <c r="I3435">
        <v>150</v>
      </c>
      <c r="J3435" t="s">
        <v>8219</v>
      </c>
    </row>
    <row r="3436" spans="9:10" x14ac:dyDescent="0.2">
      <c r="I3436">
        <v>2000</v>
      </c>
      <c r="J3436" t="s">
        <v>8219</v>
      </c>
    </row>
    <row r="3437" spans="9:10" x14ac:dyDescent="0.2">
      <c r="I3437">
        <v>2000</v>
      </c>
      <c r="J3437" t="s">
        <v>8219</v>
      </c>
    </row>
    <row r="3438" spans="9:10" x14ac:dyDescent="0.2">
      <c r="I3438">
        <v>2000</v>
      </c>
      <c r="J3438" t="s">
        <v>8219</v>
      </c>
    </row>
    <row r="3439" spans="9:10" x14ac:dyDescent="0.2">
      <c r="I3439">
        <v>9500</v>
      </c>
      <c r="J3439" t="s">
        <v>8219</v>
      </c>
    </row>
    <row r="3440" spans="9:10" x14ac:dyDescent="0.2">
      <c r="I3440">
        <v>10000</v>
      </c>
      <c r="J3440" t="s">
        <v>8219</v>
      </c>
    </row>
    <row r="3441" spans="9:10" x14ac:dyDescent="0.2">
      <c r="I3441">
        <v>1000</v>
      </c>
      <c r="J3441" t="s">
        <v>8219</v>
      </c>
    </row>
    <row r="3442" spans="9:10" x14ac:dyDescent="0.2">
      <c r="I3442">
        <v>5000</v>
      </c>
      <c r="J3442" t="s">
        <v>8219</v>
      </c>
    </row>
    <row r="3443" spans="9:10" x14ac:dyDescent="0.2">
      <c r="I3443">
        <v>3000</v>
      </c>
      <c r="J3443" t="s">
        <v>8219</v>
      </c>
    </row>
    <row r="3444" spans="9:10" x14ac:dyDescent="0.2">
      <c r="I3444">
        <v>2500</v>
      </c>
      <c r="J3444" t="s">
        <v>8219</v>
      </c>
    </row>
    <row r="3445" spans="9:10" x14ac:dyDescent="0.2">
      <c r="I3445">
        <v>1200</v>
      </c>
      <c r="J3445" t="s">
        <v>8219</v>
      </c>
    </row>
    <row r="3446" spans="9:10" x14ac:dyDescent="0.2">
      <c r="I3446">
        <v>5000</v>
      </c>
      <c r="J3446" t="s">
        <v>8219</v>
      </c>
    </row>
    <row r="3447" spans="9:10" x14ac:dyDescent="0.2">
      <c r="I3447">
        <v>2500</v>
      </c>
      <c r="J3447" t="s">
        <v>8219</v>
      </c>
    </row>
    <row r="3448" spans="9:10" x14ac:dyDescent="0.2">
      <c r="I3448">
        <v>250</v>
      </c>
      <c r="J3448" t="s">
        <v>8219</v>
      </c>
    </row>
    <row r="3449" spans="9:10" x14ac:dyDescent="0.2">
      <c r="I3449">
        <v>1000</v>
      </c>
      <c r="J3449" t="s">
        <v>8219</v>
      </c>
    </row>
    <row r="3450" spans="9:10" x14ac:dyDescent="0.2">
      <c r="I3450">
        <v>300</v>
      </c>
      <c r="J3450" t="s">
        <v>8219</v>
      </c>
    </row>
    <row r="3451" spans="9:10" x14ac:dyDescent="0.2">
      <c r="I3451">
        <v>2000</v>
      </c>
      <c r="J3451" t="s">
        <v>8219</v>
      </c>
    </row>
    <row r="3452" spans="9:10" x14ac:dyDescent="0.2">
      <c r="I3452">
        <v>1000</v>
      </c>
      <c r="J3452" t="s">
        <v>8219</v>
      </c>
    </row>
    <row r="3453" spans="9:10" x14ac:dyDescent="0.2">
      <c r="I3453">
        <v>1000</v>
      </c>
      <c r="J3453" t="s">
        <v>8219</v>
      </c>
    </row>
    <row r="3454" spans="9:10" x14ac:dyDescent="0.2">
      <c r="I3454">
        <v>2100</v>
      </c>
      <c r="J3454" t="s">
        <v>8219</v>
      </c>
    </row>
    <row r="3455" spans="9:10" x14ac:dyDescent="0.2">
      <c r="I3455">
        <v>800</v>
      </c>
      <c r="J3455" t="s">
        <v>8219</v>
      </c>
    </row>
    <row r="3456" spans="9:10" x14ac:dyDescent="0.2">
      <c r="I3456">
        <v>500</v>
      </c>
      <c r="J3456" t="s">
        <v>8219</v>
      </c>
    </row>
    <row r="3457" spans="9:10" x14ac:dyDescent="0.2">
      <c r="I3457">
        <v>650</v>
      </c>
      <c r="J3457" t="s">
        <v>8219</v>
      </c>
    </row>
    <row r="3458" spans="9:10" x14ac:dyDescent="0.2">
      <c r="I3458">
        <v>1000</v>
      </c>
      <c r="J3458" t="s">
        <v>8219</v>
      </c>
    </row>
    <row r="3459" spans="9:10" x14ac:dyDescent="0.2">
      <c r="I3459">
        <v>300</v>
      </c>
      <c r="J3459" t="s">
        <v>8219</v>
      </c>
    </row>
    <row r="3460" spans="9:10" x14ac:dyDescent="0.2">
      <c r="I3460">
        <v>700</v>
      </c>
      <c r="J3460" t="s">
        <v>8219</v>
      </c>
    </row>
    <row r="3461" spans="9:10" x14ac:dyDescent="0.2">
      <c r="I3461">
        <v>10000</v>
      </c>
      <c r="J3461" t="s">
        <v>8219</v>
      </c>
    </row>
    <row r="3462" spans="9:10" x14ac:dyDescent="0.2">
      <c r="I3462">
        <v>3000</v>
      </c>
      <c r="J3462" t="s">
        <v>8219</v>
      </c>
    </row>
    <row r="3463" spans="9:10" x14ac:dyDescent="0.2">
      <c r="I3463">
        <v>2000</v>
      </c>
      <c r="J3463" t="s">
        <v>8219</v>
      </c>
    </row>
    <row r="3464" spans="9:10" x14ac:dyDescent="0.2">
      <c r="I3464">
        <v>978</v>
      </c>
      <c r="J3464" t="s">
        <v>8219</v>
      </c>
    </row>
    <row r="3465" spans="9:10" x14ac:dyDescent="0.2">
      <c r="I3465">
        <v>500</v>
      </c>
      <c r="J3465" t="s">
        <v>8219</v>
      </c>
    </row>
    <row r="3466" spans="9:10" x14ac:dyDescent="0.2">
      <c r="I3466">
        <v>500</v>
      </c>
      <c r="J3466" t="s">
        <v>8219</v>
      </c>
    </row>
    <row r="3467" spans="9:10" x14ac:dyDescent="0.2">
      <c r="I3467">
        <v>500</v>
      </c>
      <c r="J3467" t="s">
        <v>8219</v>
      </c>
    </row>
    <row r="3468" spans="9:10" x14ac:dyDescent="0.2">
      <c r="I3468">
        <v>250</v>
      </c>
      <c r="J3468" t="s">
        <v>8219</v>
      </c>
    </row>
    <row r="3469" spans="9:10" x14ac:dyDescent="0.2">
      <c r="I3469">
        <v>10000</v>
      </c>
      <c r="J3469" t="s">
        <v>8219</v>
      </c>
    </row>
    <row r="3470" spans="9:10" x14ac:dyDescent="0.2">
      <c r="I3470">
        <v>5000</v>
      </c>
      <c r="J3470" t="s">
        <v>8219</v>
      </c>
    </row>
    <row r="3471" spans="9:10" x14ac:dyDescent="0.2">
      <c r="I3471">
        <v>2000</v>
      </c>
      <c r="J3471" t="s">
        <v>8219</v>
      </c>
    </row>
    <row r="3472" spans="9:10" x14ac:dyDescent="0.2">
      <c r="I3472">
        <v>3500</v>
      </c>
      <c r="J3472" t="s">
        <v>8219</v>
      </c>
    </row>
    <row r="3473" spans="9:10" x14ac:dyDescent="0.2">
      <c r="I3473">
        <v>3000</v>
      </c>
      <c r="J3473" t="s">
        <v>8219</v>
      </c>
    </row>
    <row r="3474" spans="9:10" x14ac:dyDescent="0.2">
      <c r="I3474">
        <v>10000</v>
      </c>
      <c r="J3474" t="s">
        <v>8219</v>
      </c>
    </row>
    <row r="3475" spans="9:10" x14ac:dyDescent="0.2">
      <c r="I3475">
        <v>2800</v>
      </c>
      <c r="J3475" t="s">
        <v>8219</v>
      </c>
    </row>
    <row r="3476" spans="9:10" x14ac:dyDescent="0.2">
      <c r="I3476">
        <v>250</v>
      </c>
      <c r="J3476" t="s">
        <v>8219</v>
      </c>
    </row>
    <row r="3477" spans="9:10" x14ac:dyDescent="0.2">
      <c r="I3477">
        <v>500</v>
      </c>
      <c r="J3477" t="s">
        <v>8219</v>
      </c>
    </row>
    <row r="3478" spans="9:10" x14ac:dyDescent="0.2">
      <c r="I3478">
        <v>2000</v>
      </c>
      <c r="J3478" t="s">
        <v>8219</v>
      </c>
    </row>
    <row r="3479" spans="9:10" x14ac:dyDescent="0.2">
      <c r="I3479">
        <v>4900</v>
      </c>
      <c r="J3479" t="s">
        <v>8219</v>
      </c>
    </row>
    <row r="3480" spans="9:10" x14ac:dyDescent="0.2">
      <c r="I3480">
        <v>2000</v>
      </c>
      <c r="J3480" t="s">
        <v>8219</v>
      </c>
    </row>
    <row r="3481" spans="9:10" x14ac:dyDescent="0.2">
      <c r="I3481">
        <v>300</v>
      </c>
      <c r="J3481" t="s">
        <v>8219</v>
      </c>
    </row>
    <row r="3482" spans="9:10" x14ac:dyDescent="0.2">
      <c r="I3482">
        <v>300</v>
      </c>
      <c r="J3482" t="s">
        <v>8219</v>
      </c>
    </row>
    <row r="3483" spans="9:10" x14ac:dyDescent="0.2">
      <c r="I3483">
        <v>1800</v>
      </c>
      <c r="J3483" t="s">
        <v>8219</v>
      </c>
    </row>
    <row r="3484" spans="9:10" x14ac:dyDescent="0.2">
      <c r="I3484">
        <v>2000</v>
      </c>
      <c r="J3484" t="s">
        <v>8219</v>
      </c>
    </row>
    <row r="3485" spans="9:10" x14ac:dyDescent="0.2">
      <c r="I3485">
        <v>1500</v>
      </c>
      <c r="J3485" t="s">
        <v>8219</v>
      </c>
    </row>
    <row r="3486" spans="9:10" x14ac:dyDescent="0.2">
      <c r="I3486">
        <v>1500</v>
      </c>
      <c r="J3486" t="s">
        <v>8219</v>
      </c>
    </row>
    <row r="3487" spans="9:10" x14ac:dyDescent="0.2">
      <c r="I3487">
        <v>10000</v>
      </c>
      <c r="J3487" t="s">
        <v>8219</v>
      </c>
    </row>
    <row r="3488" spans="9:10" x14ac:dyDescent="0.2">
      <c r="I3488">
        <v>3000</v>
      </c>
      <c r="J3488" t="s">
        <v>8219</v>
      </c>
    </row>
    <row r="3489" spans="9:10" x14ac:dyDescent="0.2">
      <c r="I3489">
        <v>3350</v>
      </c>
      <c r="J3489" t="s">
        <v>8219</v>
      </c>
    </row>
    <row r="3490" spans="9:10" x14ac:dyDescent="0.2">
      <c r="I3490">
        <v>2500</v>
      </c>
      <c r="J3490" t="s">
        <v>8219</v>
      </c>
    </row>
    <row r="3491" spans="9:10" x14ac:dyDescent="0.2">
      <c r="I3491">
        <v>1650</v>
      </c>
      <c r="J3491" t="s">
        <v>8219</v>
      </c>
    </row>
    <row r="3492" spans="9:10" x14ac:dyDescent="0.2">
      <c r="I3492">
        <v>3000</v>
      </c>
      <c r="J3492" t="s">
        <v>8219</v>
      </c>
    </row>
    <row r="3493" spans="9:10" x14ac:dyDescent="0.2">
      <c r="I3493">
        <v>2000</v>
      </c>
      <c r="J3493" t="s">
        <v>8219</v>
      </c>
    </row>
    <row r="3494" spans="9:10" x14ac:dyDescent="0.2">
      <c r="I3494">
        <v>3000</v>
      </c>
      <c r="J3494" t="s">
        <v>8219</v>
      </c>
    </row>
    <row r="3495" spans="9:10" x14ac:dyDescent="0.2">
      <c r="I3495">
        <v>5000</v>
      </c>
      <c r="J3495" t="s">
        <v>8219</v>
      </c>
    </row>
    <row r="3496" spans="9:10" x14ac:dyDescent="0.2">
      <c r="I3496">
        <v>1000</v>
      </c>
      <c r="J3496" t="s">
        <v>8219</v>
      </c>
    </row>
    <row r="3497" spans="9:10" x14ac:dyDescent="0.2">
      <c r="I3497">
        <v>500</v>
      </c>
      <c r="J3497" t="s">
        <v>8219</v>
      </c>
    </row>
    <row r="3498" spans="9:10" x14ac:dyDescent="0.2">
      <c r="I3498">
        <v>3800</v>
      </c>
      <c r="J3498" t="s">
        <v>8219</v>
      </c>
    </row>
    <row r="3499" spans="9:10" x14ac:dyDescent="0.2">
      <c r="I3499">
        <v>1500</v>
      </c>
      <c r="J3499" t="s">
        <v>8219</v>
      </c>
    </row>
    <row r="3500" spans="9:10" x14ac:dyDescent="0.2">
      <c r="I3500">
        <v>400</v>
      </c>
      <c r="J3500" t="s">
        <v>8219</v>
      </c>
    </row>
    <row r="3501" spans="9:10" x14ac:dyDescent="0.2">
      <c r="I3501">
        <v>5000</v>
      </c>
      <c r="J3501" t="s">
        <v>8219</v>
      </c>
    </row>
    <row r="3502" spans="9:10" x14ac:dyDescent="0.2">
      <c r="I3502">
        <v>3000</v>
      </c>
      <c r="J3502" t="s">
        <v>8219</v>
      </c>
    </row>
    <row r="3503" spans="9:10" x14ac:dyDescent="0.2">
      <c r="I3503">
        <v>1551</v>
      </c>
      <c r="J3503" t="s">
        <v>8219</v>
      </c>
    </row>
    <row r="3504" spans="9:10" x14ac:dyDescent="0.2">
      <c r="I3504">
        <v>1650</v>
      </c>
      <c r="J3504" t="s">
        <v>8219</v>
      </c>
    </row>
    <row r="3505" spans="9:10" x14ac:dyDescent="0.2">
      <c r="I3505">
        <v>2000</v>
      </c>
      <c r="J3505" t="s">
        <v>8219</v>
      </c>
    </row>
    <row r="3506" spans="9:10" x14ac:dyDescent="0.2">
      <c r="I3506">
        <v>1000</v>
      </c>
      <c r="J3506" t="s">
        <v>8219</v>
      </c>
    </row>
    <row r="3507" spans="9:10" x14ac:dyDescent="0.2">
      <c r="I3507">
        <v>1500</v>
      </c>
      <c r="J3507" t="s">
        <v>8219</v>
      </c>
    </row>
    <row r="3508" spans="9:10" x14ac:dyDescent="0.2">
      <c r="I3508">
        <v>4000</v>
      </c>
      <c r="J3508" t="s">
        <v>8219</v>
      </c>
    </row>
    <row r="3509" spans="9:10" x14ac:dyDescent="0.2">
      <c r="I3509">
        <v>2500</v>
      </c>
      <c r="J3509" t="s">
        <v>8219</v>
      </c>
    </row>
    <row r="3510" spans="9:10" x14ac:dyDescent="0.2">
      <c r="I3510">
        <v>1000</v>
      </c>
      <c r="J3510" t="s">
        <v>8219</v>
      </c>
    </row>
    <row r="3511" spans="9:10" x14ac:dyDescent="0.2">
      <c r="I3511">
        <v>2500</v>
      </c>
      <c r="J3511" t="s">
        <v>8219</v>
      </c>
    </row>
    <row r="3512" spans="9:10" x14ac:dyDescent="0.2">
      <c r="I3512">
        <v>3000</v>
      </c>
      <c r="J3512" t="s">
        <v>8219</v>
      </c>
    </row>
    <row r="3513" spans="9:10" x14ac:dyDescent="0.2">
      <c r="I3513">
        <v>10000</v>
      </c>
      <c r="J3513" t="s">
        <v>8219</v>
      </c>
    </row>
    <row r="3514" spans="9:10" x14ac:dyDescent="0.2">
      <c r="I3514">
        <v>100</v>
      </c>
      <c r="J3514" t="s">
        <v>8219</v>
      </c>
    </row>
    <row r="3515" spans="9:10" x14ac:dyDescent="0.2">
      <c r="I3515">
        <v>3000</v>
      </c>
      <c r="J3515" t="s">
        <v>8219</v>
      </c>
    </row>
    <row r="3516" spans="9:10" x14ac:dyDescent="0.2">
      <c r="I3516">
        <v>900</v>
      </c>
      <c r="J3516" t="s">
        <v>8219</v>
      </c>
    </row>
    <row r="3517" spans="9:10" x14ac:dyDescent="0.2">
      <c r="I3517">
        <v>1500</v>
      </c>
      <c r="J3517" t="s">
        <v>8219</v>
      </c>
    </row>
    <row r="3518" spans="9:10" x14ac:dyDescent="0.2">
      <c r="I3518">
        <v>1000</v>
      </c>
      <c r="J3518" t="s">
        <v>8219</v>
      </c>
    </row>
    <row r="3519" spans="9:10" x14ac:dyDescent="0.2">
      <c r="I3519">
        <v>2800</v>
      </c>
      <c r="J3519" t="s">
        <v>8219</v>
      </c>
    </row>
    <row r="3520" spans="9:10" x14ac:dyDescent="0.2">
      <c r="I3520">
        <v>500</v>
      </c>
      <c r="J3520" t="s">
        <v>8219</v>
      </c>
    </row>
    <row r="3521" spans="9:10" x14ac:dyDescent="0.2">
      <c r="I3521">
        <v>3000</v>
      </c>
      <c r="J3521" t="s">
        <v>8219</v>
      </c>
    </row>
    <row r="3522" spans="9:10" x14ac:dyDescent="0.2">
      <c r="I3522">
        <v>2500</v>
      </c>
      <c r="J3522" t="s">
        <v>8219</v>
      </c>
    </row>
    <row r="3523" spans="9:10" x14ac:dyDescent="0.2">
      <c r="I3523">
        <v>4000</v>
      </c>
      <c r="J3523" t="s">
        <v>8219</v>
      </c>
    </row>
    <row r="3524" spans="9:10" x14ac:dyDescent="0.2">
      <c r="I3524">
        <v>1500</v>
      </c>
      <c r="J3524" t="s">
        <v>8219</v>
      </c>
    </row>
    <row r="3525" spans="9:10" x14ac:dyDescent="0.2">
      <c r="I3525">
        <v>2000</v>
      </c>
      <c r="J3525" t="s">
        <v>8219</v>
      </c>
    </row>
    <row r="3526" spans="9:10" x14ac:dyDescent="0.2">
      <c r="I3526">
        <v>2000</v>
      </c>
      <c r="J3526" t="s">
        <v>8219</v>
      </c>
    </row>
    <row r="3527" spans="9:10" x14ac:dyDescent="0.2">
      <c r="I3527">
        <v>350</v>
      </c>
      <c r="J3527" t="s">
        <v>8219</v>
      </c>
    </row>
    <row r="3528" spans="9:10" x14ac:dyDescent="0.2">
      <c r="I3528">
        <v>1395</v>
      </c>
      <c r="J3528" t="s">
        <v>8219</v>
      </c>
    </row>
    <row r="3529" spans="9:10" x14ac:dyDescent="0.2">
      <c r="I3529">
        <v>4000</v>
      </c>
      <c r="J3529" t="s">
        <v>8219</v>
      </c>
    </row>
    <row r="3530" spans="9:10" x14ac:dyDescent="0.2">
      <c r="I3530">
        <v>10000</v>
      </c>
      <c r="J3530" t="s">
        <v>8219</v>
      </c>
    </row>
    <row r="3531" spans="9:10" x14ac:dyDescent="0.2">
      <c r="I3531">
        <v>500</v>
      </c>
      <c r="J3531" t="s">
        <v>8219</v>
      </c>
    </row>
    <row r="3532" spans="9:10" x14ac:dyDescent="0.2">
      <c r="I3532">
        <v>3300</v>
      </c>
      <c r="J3532" t="s">
        <v>8219</v>
      </c>
    </row>
    <row r="3533" spans="9:10" x14ac:dyDescent="0.2">
      <c r="I3533">
        <v>6000</v>
      </c>
      <c r="J3533" t="s">
        <v>8219</v>
      </c>
    </row>
    <row r="3534" spans="9:10" x14ac:dyDescent="0.2">
      <c r="I3534">
        <v>1650</v>
      </c>
      <c r="J3534" t="s">
        <v>8219</v>
      </c>
    </row>
    <row r="3535" spans="9:10" x14ac:dyDescent="0.2">
      <c r="I3535">
        <v>500</v>
      </c>
      <c r="J3535" t="s">
        <v>8219</v>
      </c>
    </row>
    <row r="3536" spans="9:10" x14ac:dyDescent="0.2">
      <c r="I3536">
        <v>2750</v>
      </c>
      <c r="J3536" t="s">
        <v>8219</v>
      </c>
    </row>
    <row r="3537" spans="9:10" x14ac:dyDescent="0.2">
      <c r="I3537">
        <v>1000</v>
      </c>
      <c r="J3537" t="s">
        <v>8219</v>
      </c>
    </row>
    <row r="3538" spans="9:10" x14ac:dyDescent="0.2">
      <c r="I3538">
        <v>960</v>
      </c>
      <c r="J3538" t="s">
        <v>8219</v>
      </c>
    </row>
    <row r="3539" spans="9:10" x14ac:dyDescent="0.2">
      <c r="I3539">
        <v>500</v>
      </c>
      <c r="J3539" t="s">
        <v>8219</v>
      </c>
    </row>
    <row r="3540" spans="9:10" x14ac:dyDescent="0.2">
      <c r="I3540">
        <v>5000</v>
      </c>
      <c r="J3540" t="s">
        <v>8219</v>
      </c>
    </row>
    <row r="3541" spans="9:10" x14ac:dyDescent="0.2">
      <c r="I3541">
        <v>2000</v>
      </c>
      <c r="J3541" t="s">
        <v>8219</v>
      </c>
    </row>
    <row r="3542" spans="9:10" x14ac:dyDescent="0.2">
      <c r="I3542">
        <v>150</v>
      </c>
      <c r="J3542" t="s">
        <v>8219</v>
      </c>
    </row>
    <row r="3543" spans="9:10" x14ac:dyDescent="0.2">
      <c r="I3543">
        <v>675</v>
      </c>
      <c r="J3543" t="s">
        <v>8219</v>
      </c>
    </row>
    <row r="3544" spans="9:10" x14ac:dyDescent="0.2">
      <c r="I3544">
        <v>2000</v>
      </c>
      <c r="J3544" t="s">
        <v>8219</v>
      </c>
    </row>
    <row r="3545" spans="9:10" x14ac:dyDescent="0.2">
      <c r="I3545">
        <v>600</v>
      </c>
      <c r="J3545" t="s">
        <v>8219</v>
      </c>
    </row>
    <row r="3546" spans="9:10" x14ac:dyDescent="0.2">
      <c r="I3546">
        <v>300</v>
      </c>
      <c r="J3546" t="s">
        <v>8219</v>
      </c>
    </row>
    <row r="3547" spans="9:10" x14ac:dyDescent="0.2">
      <c r="I3547">
        <v>1200</v>
      </c>
      <c r="J3547" t="s">
        <v>8219</v>
      </c>
    </row>
    <row r="3548" spans="9:10" x14ac:dyDescent="0.2">
      <c r="I3548">
        <v>5500</v>
      </c>
      <c r="J3548" t="s">
        <v>8219</v>
      </c>
    </row>
    <row r="3549" spans="9:10" x14ac:dyDescent="0.2">
      <c r="I3549">
        <v>1500</v>
      </c>
      <c r="J3549" t="s">
        <v>8219</v>
      </c>
    </row>
    <row r="3550" spans="9:10" x14ac:dyDescent="0.2">
      <c r="I3550">
        <v>2500</v>
      </c>
      <c r="J3550" t="s">
        <v>8219</v>
      </c>
    </row>
    <row r="3551" spans="9:10" x14ac:dyDescent="0.2">
      <c r="I3551">
        <v>250</v>
      </c>
      <c r="J3551" t="s">
        <v>8219</v>
      </c>
    </row>
    <row r="3552" spans="9:10" x14ac:dyDescent="0.2">
      <c r="I3552">
        <v>1100</v>
      </c>
      <c r="J3552" t="s">
        <v>8219</v>
      </c>
    </row>
    <row r="3553" spans="9:10" x14ac:dyDescent="0.2">
      <c r="I3553">
        <v>35000</v>
      </c>
      <c r="J3553" t="s">
        <v>8219</v>
      </c>
    </row>
    <row r="3554" spans="9:10" x14ac:dyDescent="0.2">
      <c r="I3554">
        <v>2100</v>
      </c>
      <c r="J3554" t="s">
        <v>8219</v>
      </c>
    </row>
    <row r="3555" spans="9:10" x14ac:dyDescent="0.2">
      <c r="I3555">
        <v>1000</v>
      </c>
      <c r="J3555" t="s">
        <v>8219</v>
      </c>
    </row>
    <row r="3556" spans="9:10" x14ac:dyDescent="0.2">
      <c r="I3556">
        <v>2500</v>
      </c>
      <c r="J3556" t="s">
        <v>8219</v>
      </c>
    </row>
    <row r="3557" spans="9:10" x14ac:dyDescent="0.2">
      <c r="I3557">
        <v>1500</v>
      </c>
      <c r="J3557" t="s">
        <v>8219</v>
      </c>
    </row>
    <row r="3558" spans="9:10" x14ac:dyDescent="0.2">
      <c r="I3558">
        <v>773</v>
      </c>
      <c r="J3558" t="s">
        <v>8219</v>
      </c>
    </row>
    <row r="3559" spans="9:10" x14ac:dyDescent="0.2">
      <c r="I3559">
        <v>5500</v>
      </c>
      <c r="J3559" t="s">
        <v>8219</v>
      </c>
    </row>
    <row r="3560" spans="9:10" x14ac:dyDescent="0.2">
      <c r="I3560">
        <v>5000</v>
      </c>
      <c r="J3560" t="s">
        <v>8219</v>
      </c>
    </row>
    <row r="3561" spans="9:10" x14ac:dyDescent="0.2">
      <c r="I3561">
        <v>2400</v>
      </c>
      <c r="J3561" t="s">
        <v>8219</v>
      </c>
    </row>
    <row r="3562" spans="9:10" x14ac:dyDescent="0.2">
      <c r="I3562">
        <v>2200</v>
      </c>
      <c r="J3562" t="s">
        <v>8219</v>
      </c>
    </row>
    <row r="3563" spans="9:10" x14ac:dyDescent="0.2">
      <c r="I3563">
        <v>100000</v>
      </c>
      <c r="J3563" t="s">
        <v>8219</v>
      </c>
    </row>
    <row r="3564" spans="9:10" x14ac:dyDescent="0.2">
      <c r="I3564">
        <v>350</v>
      </c>
      <c r="J3564" t="s">
        <v>8219</v>
      </c>
    </row>
    <row r="3565" spans="9:10" x14ac:dyDescent="0.2">
      <c r="I3565">
        <v>1000</v>
      </c>
      <c r="J3565" t="s">
        <v>8219</v>
      </c>
    </row>
    <row r="3566" spans="9:10" x14ac:dyDescent="0.2">
      <c r="I3566">
        <v>3200</v>
      </c>
      <c r="J3566" t="s">
        <v>8219</v>
      </c>
    </row>
    <row r="3567" spans="9:10" x14ac:dyDescent="0.2">
      <c r="I3567">
        <v>2500</v>
      </c>
      <c r="J3567" t="s">
        <v>8219</v>
      </c>
    </row>
    <row r="3568" spans="9:10" x14ac:dyDescent="0.2">
      <c r="I3568">
        <v>315</v>
      </c>
      <c r="J3568" t="s">
        <v>8219</v>
      </c>
    </row>
    <row r="3569" spans="9:10" x14ac:dyDescent="0.2">
      <c r="I3569">
        <v>500</v>
      </c>
      <c r="J3569" t="s">
        <v>8219</v>
      </c>
    </row>
    <row r="3570" spans="9:10" x14ac:dyDescent="0.2">
      <c r="I3570">
        <v>1000</v>
      </c>
      <c r="J3570" t="s">
        <v>8219</v>
      </c>
    </row>
    <row r="3571" spans="9:10" x14ac:dyDescent="0.2">
      <c r="I3571">
        <v>900</v>
      </c>
      <c r="J3571" t="s">
        <v>8219</v>
      </c>
    </row>
    <row r="3572" spans="9:10" x14ac:dyDescent="0.2">
      <c r="I3572">
        <v>2000</v>
      </c>
      <c r="J3572" t="s">
        <v>8219</v>
      </c>
    </row>
    <row r="3573" spans="9:10" x14ac:dyDescent="0.2">
      <c r="I3573">
        <v>1000</v>
      </c>
      <c r="J3573" t="s">
        <v>8219</v>
      </c>
    </row>
    <row r="3574" spans="9:10" x14ac:dyDescent="0.2">
      <c r="I3574">
        <v>1000</v>
      </c>
      <c r="J3574" t="s">
        <v>8219</v>
      </c>
    </row>
    <row r="3575" spans="9:10" x14ac:dyDescent="0.2">
      <c r="I3575">
        <v>5000</v>
      </c>
      <c r="J3575" t="s">
        <v>8219</v>
      </c>
    </row>
    <row r="3576" spans="9:10" x14ac:dyDescent="0.2">
      <c r="I3576">
        <v>2000</v>
      </c>
      <c r="J3576" t="s">
        <v>8219</v>
      </c>
    </row>
    <row r="3577" spans="9:10" x14ac:dyDescent="0.2">
      <c r="I3577">
        <v>1500</v>
      </c>
      <c r="J3577" t="s">
        <v>8219</v>
      </c>
    </row>
    <row r="3578" spans="9:10" x14ac:dyDescent="0.2">
      <c r="I3578">
        <v>500</v>
      </c>
      <c r="J3578" t="s">
        <v>8219</v>
      </c>
    </row>
    <row r="3579" spans="9:10" x14ac:dyDescent="0.2">
      <c r="I3579">
        <v>3000</v>
      </c>
      <c r="J3579" t="s">
        <v>8219</v>
      </c>
    </row>
    <row r="3580" spans="9:10" x14ac:dyDescent="0.2">
      <c r="I3580">
        <v>5800</v>
      </c>
      <c r="J3580" t="s">
        <v>8219</v>
      </c>
    </row>
    <row r="3581" spans="9:10" x14ac:dyDescent="0.2">
      <c r="I3581">
        <v>10000</v>
      </c>
      <c r="J3581" t="s">
        <v>8219</v>
      </c>
    </row>
    <row r="3582" spans="9:10" x14ac:dyDescent="0.2">
      <c r="I3582">
        <v>100</v>
      </c>
      <c r="J3582" t="s">
        <v>8219</v>
      </c>
    </row>
    <row r="3583" spans="9:10" x14ac:dyDescent="0.2">
      <c r="I3583">
        <v>600</v>
      </c>
      <c r="J3583" t="s">
        <v>8219</v>
      </c>
    </row>
    <row r="3584" spans="9:10" x14ac:dyDescent="0.2">
      <c r="I3584">
        <v>1500</v>
      </c>
      <c r="J3584" t="s">
        <v>8219</v>
      </c>
    </row>
    <row r="3585" spans="9:10" x14ac:dyDescent="0.2">
      <c r="I3585">
        <v>500</v>
      </c>
      <c r="J3585" t="s">
        <v>8219</v>
      </c>
    </row>
    <row r="3586" spans="9:10" x14ac:dyDescent="0.2">
      <c r="I3586">
        <v>900</v>
      </c>
      <c r="J3586" t="s">
        <v>8219</v>
      </c>
    </row>
    <row r="3587" spans="9:10" x14ac:dyDescent="0.2">
      <c r="I3587">
        <v>1500</v>
      </c>
      <c r="J3587" t="s">
        <v>8219</v>
      </c>
    </row>
    <row r="3588" spans="9:10" x14ac:dyDescent="0.2">
      <c r="I3588">
        <v>1000</v>
      </c>
      <c r="J3588" t="s">
        <v>8219</v>
      </c>
    </row>
    <row r="3589" spans="9:10" x14ac:dyDescent="0.2">
      <c r="I3589">
        <v>3000</v>
      </c>
      <c r="J3589" t="s">
        <v>8219</v>
      </c>
    </row>
    <row r="3590" spans="9:10" x14ac:dyDescent="0.2">
      <c r="I3590">
        <v>3000</v>
      </c>
      <c r="J3590" t="s">
        <v>8219</v>
      </c>
    </row>
    <row r="3591" spans="9:10" x14ac:dyDescent="0.2">
      <c r="I3591">
        <v>3400</v>
      </c>
      <c r="J3591" t="s">
        <v>8219</v>
      </c>
    </row>
    <row r="3592" spans="9:10" x14ac:dyDescent="0.2">
      <c r="I3592">
        <v>7500</v>
      </c>
      <c r="J3592" t="s">
        <v>8219</v>
      </c>
    </row>
    <row r="3593" spans="9:10" x14ac:dyDescent="0.2">
      <c r="I3593">
        <v>500</v>
      </c>
      <c r="J3593" t="s">
        <v>8219</v>
      </c>
    </row>
    <row r="3594" spans="9:10" x14ac:dyDescent="0.2">
      <c r="I3594">
        <v>200</v>
      </c>
      <c r="J3594" t="s">
        <v>8219</v>
      </c>
    </row>
    <row r="3595" spans="9:10" x14ac:dyDescent="0.2">
      <c r="I3595">
        <v>4000</v>
      </c>
      <c r="J3595" t="s">
        <v>8219</v>
      </c>
    </row>
    <row r="3596" spans="9:10" x14ac:dyDescent="0.2">
      <c r="I3596">
        <v>5000</v>
      </c>
      <c r="J3596" t="s">
        <v>8219</v>
      </c>
    </row>
    <row r="3597" spans="9:10" x14ac:dyDescent="0.2">
      <c r="I3597">
        <v>700</v>
      </c>
      <c r="J3597" t="s">
        <v>8219</v>
      </c>
    </row>
    <row r="3598" spans="9:10" x14ac:dyDescent="0.2">
      <c r="I3598">
        <v>2000</v>
      </c>
      <c r="J3598" t="s">
        <v>8219</v>
      </c>
    </row>
    <row r="3599" spans="9:10" x14ac:dyDescent="0.2">
      <c r="I3599">
        <v>3000</v>
      </c>
      <c r="J3599" t="s">
        <v>8219</v>
      </c>
    </row>
    <row r="3600" spans="9:10" x14ac:dyDescent="0.2">
      <c r="I3600">
        <v>1600</v>
      </c>
      <c r="J3600" t="s">
        <v>8219</v>
      </c>
    </row>
    <row r="3601" spans="9:10" x14ac:dyDescent="0.2">
      <c r="I3601">
        <v>2600</v>
      </c>
      <c r="J3601" t="s">
        <v>8219</v>
      </c>
    </row>
    <row r="3602" spans="9:10" x14ac:dyDescent="0.2">
      <c r="I3602">
        <v>1100</v>
      </c>
      <c r="J3602" t="s">
        <v>8219</v>
      </c>
    </row>
    <row r="3603" spans="9:10" x14ac:dyDescent="0.2">
      <c r="I3603">
        <v>2500</v>
      </c>
      <c r="J3603" t="s">
        <v>8219</v>
      </c>
    </row>
    <row r="3604" spans="9:10" x14ac:dyDescent="0.2">
      <c r="I3604">
        <v>1000</v>
      </c>
      <c r="J3604" t="s">
        <v>8219</v>
      </c>
    </row>
    <row r="3605" spans="9:10" x14ac:dyDescent="0.2">
      <c r="I3605">
        <v>500</v>
      </c>
      <c r="J3605" t="s">
        <v>8219</v>
      </c>
    </row>
    <row r="3606" spans="9:10" x14ac:dyDescent="0.2">
      <c r="I3606">
        <v>10</v>
      </c>
      <c r="J3606" t="s">
        <v>8219</v>
      </c>
    </row>
    <row r="3607" spans="9:10" x14ac:dyDescent="0.2">
      <c r="I3607">
        <v>2000</v>
      </c>
      <c r="J3607" t="s">
        <v>8219</v>
      </c>
    </row>
    <row r="3608" spans="9:10" x14ac:dyDescent="0.2">
      <c r="I3608">
        <v>4000</v>
      </c>
      <c r="J3608" t="s">
        <v>8219</v>
      </c>
    </row>
    <row r="3609" spans="9:10" x14ac:dyDescent="0.2">
      <c r="I3609">
        <v>1500</v>
      </c>
      <c r="J3609" t="s">
        <v>8219</v>
      </c>
    </row>
    <row r="3610" spans="9:10" x14ac:dyDescent="0.2">
      <c r="I3610">
        <v>3000</v>
      </c>
      <c r="J3610" t="s">
        <v>8219</v>
      </c>
    </row>
    <row r="3611" spans="9:10" x14ac:dyDescent="0.2">
      <c r="I3611">
        <v>250</v>
      </c>
      <c r="J3611" t="s">
        <v>8219</v>
      </c>
    </row>
    <row r="3612" spans="9:10" x14ac:dyDescent="0.2">
      <c r="I3612">
        <v>3000</v>
      </c>
      <c r="J3612" t="s">
        <v>8219</v>
      </c>
    </row>
    <row r="3613" spans="9:10" x14ac:dyDescent="0.2">
      <c r="I3613">
        <v>550</v>
      </c>
      <c r="J3613" t="s">
        <v>8219</v>
      </c>
    </row>
    <row r="3614" spans="9:10" x14ac:dyDescent="0.2">
      <c r="I3614">
        <v>800</v>
      </c>
      <c r="J3614" t="s">
        <v>8219</v>
      </c>
    </row>
    <row r="3615" spans="9:10" x14ac:dyDescent="0.2">
      <c r="I3615">
        <v>1960</v>
      </c>
      <c r="J3615" t="s">
        <v>8219</v>
      </c>
    </row>
    <row r="3616" spans="9:10" x14ac:dyDescent="0.2">
      <c r="I3616">
        <v>1000</v>
      </c>
      <c r="J3616" t="s">
        <v>8219</v>
      </c>
    </row>
    <row r="3617" spans="9:10" x14ac:dyDescent="0.2">
      <c r="I3617">
        <v>2500</v>
      </c>
      <c r="J3617" t="s">
        <v>8219</v>
      </c>
    </row>
    <row r="3618" spans="9:10" x14ac:dyDescent="0.2">
      <c r="I3618">
        <v>5000</v>
      </c>
      <c r="J3618" t="s">
        <v>8219</v>
      </c>
    </row>
    <row r="3619" spans="9:10" x14ac:dyDescent="0.2">
      <c r="I3619">
        <v>1250</v>
      </c>
      <c r="J3619" t="s">
        <v>8219</v>
      </c>
    </row>
    <row r="3620" spans="9:10" x14ac:dyDescent="0.2">
      <c r="I3620">
        <v>2500</v>
      </c>
      <c r="J3620" t="s">
        <v>8219</v>
      </c>
    </row>
    <row r="3621" spans="9:10" x14ac:dyDescent="0.2">
      <c r="I3621">
        <v>2500</v>
      </c>
      <c r="J3621" t="s">
        <v>8219</v>
      </c>
    </row>
    <row r="3622" spans="9:10" x14ac:dyDescent="0.2">
      <c r="I3622">
        <v>2500</v>
      </c>
      <c r="J3622" t="s">
        <v>8219</v>
      </c>
    </row>
    <row r="3623" spans="9:10" x14ac:dyDescent="0.2">
      <c r="I3623">
        <v>740</v>
      </c>
      <c r="J3623" t="s">
        <v>8219</v>
      </c>
    </row>
    <row r="3624" spans="9:10" x14ac:dyDescent="0.2">
      <c r="I3624">
        <v>2000</v>
      </c>
      <c r="J3624" t="s">
        <v>8219</v>
      </c>
    </row>
    <row r="3625" spans="9:10" x14ac:dyDescent="0.2">
      <c r="I3625">
        <v>1000</v>
      </c>
      <c r="J3625" t="s">
        <v>8219</v>
      </c>
    </row>
    <row r="3626" spans="9:10" x14ac:dyDescent="0.2">
      <c r="I3626">
        <v>10500</v>
      </c>
      <c r="J3626" t="s">
        <v>8219</v>
      </c>
    </row>
    <row r="3627" spans="9:10" x14ac:dyDescent="0.2">
      <c r="I3627">
        <v>3000</v>
      </c>
      <c r="J3627" t="s">
        <v>8219</v>
      </c>
    </row>
    <row r="3628" spans="9:10" x14ac:dyDescent="0.2">
      <c r="I3628">
        <v>1000</v>
      </c>
      <c r="J3628" t="s">
        <v>8219</v>
      </c>
    </row>
    <row r="3629" spans="9:10" x14ac:dyDescent="0.2">
      <c r="I3629">
        <v>2500</v>
      </c>
      <c r="J3629" t="s">
        <v>8219</v>
      </c>
    </row>
    <row r="3630" spans="9:10" x14ac:dyDescent="0.2">
      <c r="I3630">
        <v>3000</v>
      </c>
      <c r="J3630" t="s">
        <v>8219</v>
      </c>
    </row>
    <row r="3631" spans="9:10" x14ac:dyDescent="0.2">
      <c r="I3631">
        <v>3000</v>
      </c>
      <c r="J3631" t="s">
        <v>8219</v>
      </c>
    </row>
    <row r="3632" spans="9:10" x14ac:dyDescent="0.2">
      <c r="I3632">
        <v>4000</v>
      </c>
      <c r="J3632" t="s">
        <v>8219</v>
      </c>
    </row>
    <row r="3633" spans="9:10" x14ac:dyDescent="0.2">
      <c r="I3633">
        <v>2000</v>
      </c>
      <c r="J3633" t="s">
        <v>8219</v>
      </c>
    </row>
    <row r="3634" spans="9:10" x14ac:dyDescent="0.2">
      <c r="I3634">
        <v>100000</v>
      </c>
      <c r="J3634" t="s">
        <v>8221</v>
      </c>
    </row>
    <row r="3635" spans="9:10" x14ac:dyDescent="0.2">
      <c r="I3635">
        <v>1000000</v>
      </c>
      <c r="J3635" t="s">
        <v>8221</v>
      </c>
    </row>
    <row r="3636" spans="9:10" x14ac:dyDescent="0.2">
      <c r="I3636">
        <v>3000</v>
      </c>
      <c r="J3636" t="s">
        <v>8221</v>
      </c>
    </row>
    <row r="3637" spans="9:10" x14ac:dyDescent="0.2">
      <c r="I3637">
        <v>17100</v>
      </c>
      <c r="J3637" t="s">
        <v>8221</v>
      </c>
    </row>
    <row r="3638" spans="9:10" x14ac:dyDescent="0.2">
      <c r="I3638">
        <v>500</v>
      </c>
      <c r="J3638" t="s">
        <v>8221</v>
      </c>
    </row>
    <row r="3639" spans="9:10" x14ac:dyDescent="0.2">
      <c r="I3639">
        <v>5000</v>
      </c>
      <c r="J3639" t="s">
        <v>8221</v>
      </c>
    </row>
    <row r="3640" spans="9:10" x14ac:dyDescent="0.2">
      <c r="I3640">
        <v>75000</v>
      </c>
      <c r="J3640" t="s">
        <v>8221</v>
      </c>
    </row>
    <row r="3641" spans="9:10" x14ac:dyDescent="0.2">
      <c r="I3641">
        <v>3500</v>
      </c>
      <c r="J3641" t="s">
        <v>8221</v>
      </c>
    </row>
    <row r="3642" spans="9:10" x14ac:dyDescent="0.2">
      <c r="I3642">
        <v>150000</v>
      </c>
      <c r="J3642" t="s">
        <v>8221</v>
      </c>
    </row>
    <row r="3643" spans="9:10" x14ac:dyDescent="0.2">
      <c r="I3643">
        <v>3000</v>
      </c>
      <c r="J3643" t="s">
        <v>8221</v>
      </c>
    </row>
    <row r="3644" spans="9:10" x14ac:dyDescent="0.2">
      <c r="I3644">
        <v>3300</v>
      </c>
      <c r="J3644" t="s">
        <v>8221</v>
      </c>
    </row>
    <row r="3645" spans="9:10" x14ac:dyDescent="0.2">
      <c r="I3645">
        <v>25000</v>
      </c>
      <c r="J3645" t="s">
        <v>8221</v>
      </c>
    </row>
    <row r="3646" spans="9:10" x14ac:dyDescent="0.2">
      <c r="I3646">
        <v>1000</v>
      </c>
      <c r="J3646" t="s">
        <v>8221</v>
      </c>
    </row>
    <row r="3647" spans="9:10" x14ac:dyDescent="0.2">
      <c r="I3647">
        <v>3000</v>
      </c>
      <c r="J3647" t="s">
        <v>8221</v>
      </c>
    </row>
    <row r="3648" spans="9:10" x14ac:dyDescent="0.2">
      <c r="I3648">
        <v>700</v>
      </c>
      <c r="J3648" t="s">
        <v>8221</v>
      </c>
    </row>
    <row r="3649" spans="9:10" x14ac:dyDescent="0.2">
      <c r="I3649">
        <v>25000</v>
      </c>
      <c r="J3649" t="s">
        <v>8221</v>
      </c>
    </row>
    <row r="3650" spans="9:10" x14ac:dyDescent="0.2">
      <c r="I3650">
        <v>5000</v>
      </c>
      <c r="J3650" t="s">
        <v>8221</v>
      </c>
    </row>
    <row r="3651" spans="9:10" x14ac:dyDescent="0.2">
      <c r="I3651">
        <v>1000</v>
      </c>
      <c r="J3651" t="s">
        <v>8221</v>
      </c>
    </row>
    <row r="3652" spans="9:10" x14ac:dyDescent="0.2">
      <c r="I3652">
        <v>10000</v>
      </c>
      <c r="J3652" t="s">
        <v>8221</v>
      </c>
    </row>
    <row r="3653" spans="9:10" x14ac:dyDescent="0.2">
      <c r="I3653">
        <v>500</v>
      </c>
      <c r="J3653" t="s">
        <v>8221</v>
      </c>
    </row>
    <row r="3654" spans="9:10" x14ac:dyDescent="0.2">
      <c r="I3654">
        <v>40000</v>
      </c>
      <c r="J3654" t="s">
        <v>8219</v>
      </c>
    </row>
    <row r="3655" spans="9:10" x14ac:dyDescent="0.2">
      <c r="I3655">
        <v>750</v>
      </c>
      <c r="J3655" t="s">
        <v>8219</v>
      </c>
    </row>
    <row r="3656" spans="9:10" x14ac:dyDescent="0.2">
      <c r="I3656">
        <v>500</v>
      </c>
      <c r="J3656" t="s">
        <v>8219</v>
      </c>
    </row>
    <row r="3657" spans="9:10" x14ac:dyDescent="0.2">
      <c r="I3657">
        <v>500</v>
      </c>
      <c r="J3657" t="s">
        <v>8219</v>
      </c>
    </row>
    <row r="3658" spans="9:10" x14ac:dyDescent="0.2">
      <c r="I3658">
        <v>300</v>
      </c>
      <c r="J3658" t="s">
        <v>8219</v>
      </c>
    </row>
    <row r="3659" spans="9:10" x14ac:dyDescent="0.2">
      <c r="I3659">
        <v>2000</v>
      </c>
      <c r="J3659" t="s">
        <v>8219</v>
      </c>
    </row>
    <row r="3660" spans="9:10" x14ac:dyDescent="0.2">
      <c r="I3660">
        <v>1500</v>
      </c>
      <c r="J3660" t="s">
        <v>8219</v>
      </c>
    </row>
    <row r="3661" spans="9:10" x14ac:dyDescent="0.2">
      <c r="I3661">
        <v>5000</v>
      </c>
      <c r="J3661" t="s">
        <v>8219</v>
      </c>
    </row>
    <row r="3662" spans="9:10" x14ac:dyDescent="0.2">
      <c r="I3662">
        <v>5000</v>
      </c>
      <c r="J3662" t="s">
        <v>8219</v>
      </c>
    </row>
    <row r="3663" spans="9:10" x14ac:dyDescent="0.2">
      <c r="I3663">
        <v>2000</v>
      </c>
      <c r="J3663" t="s">
        <v>8219</v>
      </c>
    </row>
    <row r="3664" spans="9:10" x14ac:dyDescent="0.2">
      <c r="I3664">
        <v>1500</v>
      </c>
      <c r="J3664" t="s">
        <v>8219</v>
      </c>
    </row>
    <row r="3665" spans="9:10" x14ac:dyDescent="0.2">
      <c r="I3665">
        <v>3000</v>
      </c>
      <c r="J3665" t="s">
        <v>8219</v>
      </c>
    </row>
    <row r="3666" spans="9:10" x14ac:dyDescent="0.2">
      <c r="I3666">
        <v>250</v>
      </c>
      <c r="J3666" t="s">
        <v>8219</v>
      </c>
    </row>
    <row r="3667" spans="9:10" x14ac:dyDescent="0.2">
      <c r="I3667">
        <v>3000</v>
      </c>
      <c r="J3667" t="s">
        <v>8219</v>
      </c>
    </row>
    <row r="3668" spans="9:10" x14ac:dyDescent="0.2">
      <c r="I3668">
        <v>8000</v>
      </c>
      <c r="J3668" t="s">
        <v>8219</v>
      </c>
    </row>
    <row r="3669" spans="9:10" x14ac:dyDescent="0.2">
      <c r="I3669">
        <v>225</v>
      </c>
      <c r="J3669" t="s">
        <v>8219</v>
      </c>
    </row>
    <row r="3670" spans="9:10" x14ac:dyDescent="0.2">
      <c r="I3670">
        <v>800</v>
      </c>
      <c r="J3670" t="s">
        <v>8219</v>
      </c>
    </row>
    <row r="3671" spans="9:10" x14ac:dyDescent="0.2">
      <c r="I3671">
        <v>620</v>
      </c>
      <c r="J3671" t="s">
        <v>8219</v>
      </c>
    </row>
    <row r="3672" spans="9:10" x14ac:dyDescent="0.2">
      <c r="I3672">
        <v>1200</v>
      </c>
      <c r="J3672" t="s">
        <v>8219</v>
      </c>
    </row>
    <row r="3673" spans="9:10" x14ac:dyDescent="0.2">
      <c r="I3673">
        <v>3000</v>
      </c>
      <c r="J3673" t="s">
        <v>8219</v>
      </c>
    </row>
    <row r="3674" spans="9:10" x14ac:dyDescent="0.2">
      <c r="I3674">
        <v>1000</v>
      </c>
      <c r="J3674" t="s">
        <v>8219</v>
      </c>
    </row>
    <row r="3675" spans="9:10" x14ac:dyDescent="0.2">
      <c r="I3675">
        <v>1000</v>
      </c>
      <c r="J3675" t="s">
        <v>8219</v>
      </c>
    </row>
    <row r="3676" spans="9:10" x14ac:dyDescent="0.2">
      <c r="I3676">
        <v>220</v>
      </c>
      <c r="J3676" t="s">
        <v>8219</v>
      </c>
    </row>
    <row r="3677" spans="9:10" x14ac:dyDescent="0.2">
      <c r="I3677">
        <v>3500</v>
      </c>
      <c r="J3677" t="s">
        <v>8219</v>
      </c>
    </row>
    <row r="3678" spans="9:10" x14ac:dyDescent="0.2">
      <c r="I3678">
        <v>3000</v>
      </c>
      <c r="J3678" t="s">
        <v>8219</v>
      </c>
    </row>
    <row r="3679" spans="9:10" x14ac:dyDescent="0.2">
      <c r="I3679">
        <v>4000</v>
      </c>
      <c r="J3679" t="s">
        <v>8219</v>
      </c>
    </row>
    <row r="3680" spans="9:10" x14ac:dyDescent="0.2">
      <c r="I3680">
        <v>4500</v>
      </c>
      <c r="J3680" t="s">
        <v>8219</v>
      </c>
    </row>
    <row r="3681" spans="9:10" x14ac:dyDescent="0.2">
      <c r="I3681">
        <v>50</v>
      </c>
      <c r="J3681" t="s">
        <v>8219</v>
      </c>
    </row>
    <row r="3682" spans="9:10" x14ac:dyDescent="0.2">
      <c r="I3682">
        <v>800</v>
      </c>
      <c r="J3682" t="s">
        <v>8219</v>
      </c>
    </row>
    <row r="3683" spans="9:10" x14ac:dyDescent="0.2">
      <c r="I3683">
        <v>12000</v>
      </c>
      <c r="J3683" t="s">
        <v>8219</v>
      </c>
    </row>
    <row r="3684" spans="9:10" x14ac:dyDescent="0.2">
      <c r="I3684">
        <v>2000</v>
      </c>
      <c r="J3684" t="s">
        <v>8219</v>
      </c>
    </row>
    <row r="3685" spans="9:10" x14ac:dyDescent="0.2">
      <c r="I3685">
        <v>2000</v>
      </c>
      <c r="J3685" t="s">
        <v>8219</v>
      </c>
    </row>
    <row r="3686" spans="9:10" x14ac:dyDescent="0.2">
      <c r="I3686">
        <v>3000</v>
      </c>
      <c r="J3686" t="s">
        <v>8219</v>
      </c>
    </row>
    <row r="3687" spans="9:10" x14ac:dyDescent="0.2">
      <c r="I3687">
        <v>1000</v>
      </c>
      <c r="J3687" t="s">
        <v>8219</v>
      </c>
    </row>
    <row r="3688" spans="9:10" x14ac:dyDescent="0.2">
      <c r="I3688">
        <v>3000</v>
      </c>
      <c r="J3688" t="s">
        <v>8219</v>
      </c>
    </row>
    <row r="3689" spans="9:10" x14ac:dyDescent="0.2">
      <c r="I3689">
        <v>3500</v>
      </c>
      <c r="J3689" t="s">
        <v>8219</v>
      </c>
    </row>
    <row r="3690" spans="9:10" x14ac:dyDescent="0.2">
      <c r="I3690">
        <v>750</v>
      </c>
      <c r="J3690" t="s">
        <v>8219</v>
      </c>
    </row>
    <row r="3691" spans="9:10" x14ac:dyDescent="0.2">
      <c r="I3691">
        <v>5000</v>
      </c>
      <c r="J3691" t="s">
        <v>8219</v>
      </c>
    </row>
    <row r="3692" spans="9:10" x14ac:dyDescent="0.2">
      <c r="I3692">
        <v>350</v>
      </c>
      <c r="J3692" t="s">
        <v>8219</v>
      </c>
    </row>
    <row r="3693" spans="9:10" x14ac:dyDescent="0.2">
      <c r="I3693">
        <v>5000</v>
      </c>
      <c r="J3693" t="s">
        <v>8219</v>
      </c>
    </row>
    <row r="3694" spans="9:10" x14ac:dyDescent="0.2">
      <c r="I3694">
        <v>3000</v>
      </c>
      <c r="J3694" t="s">
        <v>8219</v>
      </c>
    </row>
    <row r="3695" spans="9:10" x14ac:dyDescent="0.2">
      <c r="I3695">
        <v>3000</v>
      </c>
      <c r="J3695" t="s">
        <v>8219</v>
      </c>
    </row>
    <row r="3696" spans="9:10" x14ac:dyDescent="0.2">
      <c r="I3696">
        <v>1500</v>
      </c>
      <c r="J3696" t="s">
        <v>8219</v>
      </c>
    </row>
    <row r="3697" spans="9:10" x14ac:dyDescent="0.2">
      <c r="I3697">
        <v>40000</v>
      </c>
      <c r="J3697" t="s">
        <v>8219</v>
      </c>
    </row>
    <row r="3698" spans="9:10" x14ac:dyDescent="0.2">
      <c r="I3698">
        <v>1000</v>
      </c>
      <c r="J3698" t="s">
        <v>8219</v>
      </c>
    </row>
    <row r="3699" spans="9:10" x14ac:dyDescent="0.2">
      <c r="I3699">
        <v>333</v>
      </c>
      <c r="J3699" t="s">
        <v>8219</v>
      </c>
    </row>
    <row r="3700" spans="9:10" x14ac:dyDescent="0.2">
      <c r="I3700">
        <v>3500</v>
      </c>
      <c r="J3700" t="s">
        <v>8219</v>
      </c>
    </row>
    <row r="3701" spans="9:10" x14ac:dyDescent="0.2">
      <c r="I3701">
        <v>4000</v>
      </c>
      <c r="J3701" t="s">
        <v>8219</v>
      </c>
    </row>
    <row r="3702" spans="9:10" x14ac:dyDescent="0.2">
      <c r="I3702">
        <v>2000</v>
      </c>
      <c r="J3702" t="s">
        <v>8219</v>
      </c>
    </row>
    <row r="3703" spans="9:10" x14ac:dyDescent="0.2">
      <c r="I3703">
        <v>2000</v>
      </c>
      <c r="J3703" t="s">
        <v>8219</v>
      </c>
    </row>
    <row r="3704" spans="9:10" x14ac:dyDescent="0.2">
      <c r="I3704">
        <v>5000</v>
      </c>
      <c r="J3704" t="s">
        <v>8219</v>
      </c>
    </row>
    <row r="3705" spans="9:10" x14ac:dyDescent="0.2">
      <c r="I3705">
        <v>2500</v>
      </c>
      <c r="J3705" t="s">
        <v>8219</v>
      </c>
    </row>
    <row r="3706" spans="9:10" x14ac:dyDescent="0.2">
      <c r="I3706">
        <v>500</v>
      </c>
      <c r="J3706" t="s">
        <v>8219</v>
      </c>
    </row>
    <row r="3707" spans="9:10" x14ac:dyDescent="0.2">
      <c r="I3707">
        <v>1500</v>
      </c>
      <c r="J3707" t="s">
        <v>8219</v>
      </c>
    </row>
    <row r="3708" spans="9:10" x14ac:dyDescent="0.2">
      <c r="I3708">
        <v>3000</v>
      </c>
      <c r="J3708" t="s">
        <v>8219</v>
      </c>
    </row>
    <row r="3709" spans="9:10" x14ac:dyDescent="0.2">
      <c r="I3709">
        <v>1050</v>
      </c>
      <c r="J3709" t="s">
        <v>8219</v>
      </c>
    </row>
    <row r="3710" spans="9:10" x14ac:dyDescent="0.2">
      <c r="I3710">
        <v>300</v>
      </c>
      <c r="J3710" t="s">
        <v>8219</v>
      </c>
    </row>
    <row r="3711" spans="9:10" x14ac:dyDescent="0.2">
      <c r="I3711">
        <v>2827</v>
      </c>
      <c r="J3711" t="s">
        <v>8219</v>
      </c>
    </row>
    <row r="3712" spans="9:10" x14ac:dyDescent="0.2">
      <c r="I3712">
        <v>1500</v>
      </c>
      <c r="J3712" t="s">
        <v>8219</v>
      </c>
    </row>
    <row r="3713" spans="9:10" x14ac:dyDescent="0.2">
      <c r="I3713">
        <v>1000</v>
      </c>
      <c r="J3713" t="s">
        <v>8219</v>
      </c>
    </row>
    <row r="3714" spans="9:10" x14ac:dyDescent="0.2">
      <c r="I3714">
        <v>700</v>
      </c>
      <c r="J3714" t="s">
        <v>8219</v>
      </c>
    </row>
    <row r="3715" spans="9:10" x14ac:dyDescent="0.2">
      <c r="I3715">
        <v>1000</v>
      </c>
      <c r="J3715" t="s">
        <v>8219</v>
      </c>
    </row>
    <row r="3716" spans="9:10" x14ac:dyDescent="0.2">
      <c r="I3716">
        <v>1300</v>
      </c>
      <c r="J3716" t="s">
        <v>8219</v>
      </c>
    </row>
    <row r="3717" spans="9:10" x14ac:dyDescent="0.2">
      <c r="I3717">
        <v>500</v>
      </c>
      <c r="J3717" t="s">
        <v>8219</v>
      </c>
    </row>
    <row r="3718" spans="9:10" x14ac:dyDescent="0.2">
      <c r="I3718">
        <v>7500</v>
      </c>
      <c r="J3718" t="s">
        <v>8219</v>
      </c>
    </row>
    <row r="3719" spans="9:10" x14ac:dyDescent="0.2">
      <c r="I3719">
        <v>2000</v>
      </c>
      <c r="J3719" t="s">
        <v>8219</v>
      </c>
    </row>
    <row r="3720" spans="9:10" x14ac:dyDescent="0.2">
      <c r="I3720">
        <v>10000</v>
      </c>
      <c r="J3720" t="s">
        <v>8219</v>
      </c>
    </row>
    <row r="3721" spans="9:10" x14ac:dyDescent="0.2">
      <c r="I3721">
        <v>3500</v>
      </c>
      <c r="J3721" t="s">
        <v>8219</v>
      </c>
    </row>
    <row r="3722" spans="9:10" x14ac:dyDescent="0.2">
      <c r="I3722">
        <v>800</v>
      </c>
      <c r="J3722" t="s">
        <v>8219</v>
      </c>
    </row>
    <row r="3723" spans="9:10" x14ac:dyDescent="0.2">
      <c r="I3723">
        <v>4000</v>
      </c>
      <c r="J3723" t="s">
        <v>8219</v>
      </c>
    </row>
    <row r="3724" spans="9:10" x14ac:dyDescent="0.2">
      <c r="I3724">
        <v>500</v>
      </c>
      <c r="J3724" t="s">
        <v>8219</v>
      </c>
    </row>
    <row r="3725" spans="9:10" x14ac:dyDescent="0.2">
      <c r="I3725">
        <v>200</v>
      </c>
      <c r="J3725" t="s">
        <v>8219</v>
      </c>
    </row>
    <row r="3726" spans="9:10" x14ac:dyDescent="0.2">
      <c r="I3726">
        <v>3300</v>
      </c>
      <c r="J3726" t="s">
        <v>8219</v>
      </c>
    </row>
    <row r="3727" spans="9:10" x14ac:dyDescent="0.2">
      <c r="I3727">
        <v>5000</v>
      </c>
      <c r="J3727" t="s">
        <v>8219</v>
      </c>
    </row>
    <row r="3728" spans="9:10" x14ac:dyDescent="0.2">
      <c r="I3728">
        <v>1500</v>
      </c>
      <c r="J3728" t="s">
        <v>8219</v>
      </c>
    </row>
    <row r="3729" spans="9:10" x14ac:dyDescent="0.2">
      <c r="I3729">
        <v>4500</v>
      </c>
      <c r="J3729" t="s">
        <v>8219</v>
      </c>
    </row>
    <row r="3730" spans="9:10" x14ac:dyDescent="0.2">
      <c r="I3730">
        <v>4300</v>
      </c>
      <c r="J3730" t="s">
        <v>8219</v>
      </c>
    </row>
    <row r="3731" spans="9:10" x14ac:dyDescent="0.2">
      <c r="I3731">
        <v>300</v>
      </c>
      <c r="J3731" t="s">
        <v>8219</v>
      </c>
    </row>
    <row r="3732" spans="9:10" x14ac:dyDescent="0.2">
      <c r="I3732">
        <v>850</v>
      </c>
      <c r="J3732" t="s">
        <v>8219</v>
      </c>
    </row>
    <row r="3733" spans="9:10" x14ac:dyDescent="0.2">
      <c r="I3733">
        <v>2000</v>
      </c>
      <c r="J3733" t="s">
        <v>8219</v>
      </c>
    </row>
    <row r="3734" spans="9:10" x14ac:dyDescent="0.2">
      <c r="I3734">
        <v>20000</v>
      </c>
      <c r="J3734" t="s">
        <v>8221</v>
      </c>
    </row>
    <row r="3735" spans="9:10" x14ac:dyDescent="0.2">
      <c r="I3735">
        <v>5000</v>
      </c>
      <c r="J3735" t="s">
        <v>8221</v>
      </c>
    </row>
    <row r="3736" spans="9:10" x14ac:dyDescent="0.2">
      <c r="I3736">
        <v>1000</v>
      </c>
      <c r="J3736" t="s">
        <v>8221</v>
      </c>
    </row>
    <row r="3737" spans="9:10" x14ac:dyDescent="0.2">
      <c r="I3737">
        <v>5500</v>
      </c>
      <c r="J3737" t="s">
        <v>8221</v>
      </c>
    </row>
    <row r="3738" spans="9:10" x14ac:dyDescent="0.2">
      <c r="I3738">
        <v>850</v>
      </c>
      <c r="J3738" t="s">
        <v>8221</v>
      </c>
    </row>
    <row r="3739" spans="9:10" x14ac:dyDescent="0.2">
      <c r="I3739">
        <v>1500</v>
      </c>
      <c r="J3739" t="s">
        <v>8221</v>
      </c>
    </row>
    <row r="3740" spans="9:10" x14ac:dyDescent="0.2">
      <c r="I3740">
        <v>1500</v>
      </c>
      <c r="J3740" t="s">
        <v>8221</v>
      </c>
    </row>
    <row r="3741" spans="9:10" x14ac:dyDescent="0.2">
      <c r="I3741">
        <v>150</v>
      </c>
      <c r="J3741" t="s">
        <v>8221</v>
      </c>
    </row>
    <row r="3742" spans="9:10" x14ac:dyDescent="0.2">
      <c r="I3742">
        <v>1500</v>
      </c>
      <c r="J3742" t="s">
        <v>8221</v>
      </c>
    </row>
    <row r="3743" spans="9:10" x14ac:dyDescent="0.2">
      <c r="I3743">
        <v>700</v>
      </c>
      <c r="J3743" t="s">
        <v>8221</v>
      </c>
    </row>
    <row r="3744" spans="9:10" x14ac:dyDescent="0.2">
      <c r="I3744">
        <v>1500</v>
      </c>
      <c r="J3744" t="s">
        <v>8221</v>
      </c>
    </row>
    <row r="3745" spans="9:10" x14ac:dyDescent="0.2">
      <c r="I3745">
        <v>4000</v>
      </c>
      <c r="J3745" t="s">
        <v>8221</v>
      </c>
    </row>
    <row r="3746" spans="9:10" x14ac:dyDescent="0.2">
      <c r="I3746">
        <v>2000</v>
      </c>
      <c r="J3746" t="s">
        <v>8221</v>
      </c>
    </row>
    <row r="3747" spans="9:10" x14ac:dyDescent="0.2">
      <c r="I3747">
        <v>20000</v>
      </c>
      <c r="J3747" t="s">
        <v>8221</v>
      </c>
    </row>
    <row r="3748" spans="9:10" x14ac:dyDescent="0.2">
      <c r="I3748">
        <v>5000</v>
      </c>
      <c r="J3748" t="s">
        <v>8221</v>
      </c>
    </row>
    <row r="3749" spans="9:10" x14ac:dyDescent="0.2">
      <c r="I3749">
        <v>2200</v>
      </c>
      <c r="J3749" t="s">
        <v>8221</v>
      </c>
    </row>
    <row r="3750" spans="9:10" x14ac:dyDescent="0.2">
      <c r="I3750">
        <v>1200</v>
      </c>
      <c r="J3750" t="s">
        <v>8221</v>
      </c>
    </row>
    <row r="3751" spans="9:10" x14ac:dyDescent="0.2">
      <c r="I3751">
        <v>100</v>
      </c>
      <c r="J3751" t="s">
        <v>8221</v>
      </c>
    </row>
    <row r="3752" spans="9:10" x14ac:dyDescent="0.2">
      <c r="I3752">
        <v>8500</v>
      </c>
      <c r="J3752" t="s">
        <v>8221</v>
      </c>
    </row>
    <row r="3753" spans="9:10" x14ac:dyDescent="0.2">
      <c r="I3753">
        <v>2500</v>
      </c>
      <c r="J3753" t="s">
        <v>8221</v>
      </c>
    </row>
    <row r="3754" spans="9:10" x14ac:dyDescent="0.2">
      <c r="I3754">
        <v>5000</v>
      </c>
      <c r="J3754" t="s">
        <v>8219</v>
      </c>
    </row>
    <row r="3755" spans="9:10" x14ac:dyDescent="0.2">
      <c r="I3755">
        <v>500</v>
      </c>
      <c r="J3755" t="s">
        <v>8219</v>
      </c>
    </row>
    <row r="3756" spans="9:10" x14ac:dyDescent="0.2">
      <c r="I3756">
        <v>6000</v>
      </c>
      <c r="J3756" t="s">
        <v>8219</v>
      </c>
    </row>
    <row r="3757" spans="9:10" x14ac:dyDescent="0.2">
      <c r="I3757">
        <v>1000</v>
      </c>
      <c r="J3757" t="s">
        <v>8219</v>
      </c>
    </row>
    <row r="3758" spans="9:10" x14ac:dyDescent="0.2">
      <c r="I3758">
        <v>500</v>
      </c>
      <c r="J3758" t="s">
        <v>8219</v>
      </c>
    </row>
    <row r="3759" spans="9:10" x14ac:dyDescent="0.2">
      <c r="I3759">
        <v>5000</v>
      </c>
      <c r="J3759" t="s">
        <v>8219</v>
      </c>
    </row>
    <row r="3760" spans="9:10" x14ac:dyDescent="0.2">
      <c r="I3760">
        <v>2500</v>
      </c>
      <c r="J3760" t="s">
        <v>8219</v>
      </c>
    </row>
    <row r="3761" spans="9:10" x14ac:dyDescent="0.2">
      <c r="I3761">
        <v>550</v>
      </c>
      <c r="J3761" t="s">
        <v>8219</v>
      </c>
    </row>
    <row r="3762" spans="9:10" x14ac:dyDescent="0.2">
      <c r="I3762">
        <v>4500</v>
      </c>
      <c r="J3762" t="s">
        <v>8219</v>
      </c>
    </row>
    <row r="3763" spans="9:10" x14ac:dyDescent="0.2">
      <c r="I3763">
        <v>3500</v>
      </c>
      <c r="J3763" t="s">
        <v>8219</v>
      </c>
    </row>
    <row r="3764" spans="9:10" x14ac:dyDescent="0.2">
      <c r="I3764">
        <v>1500</v>
      </c>
      <c r="J3764" t="s">
        <v>8219</v>
      </c>
    </row>
    <row r="3765" spans="9:10" x14ac:dyDescent="0.2">
      <c r="I3765">
        <v>4000</v>
      </c>
      <c r="J3765" t="s">
        <v>8219</v>
      </c>
    </row>
    <row r="3766" spans="9:10" x14ac:dyDescent="0.2">
      <c r="I3766">
        <v>5000</v>
      </c>
      <c r="J3766" t="s">
        <v>8219</v>
      </c>
    </row>
    <row r="3767" spans="9:10" x14ac:dyDescent="0.2">
      <c r="I3767">
        <v>500</v>
      </c>
      <c r="J3767" t="s">
        <v>8219</v>
      </c>
    </row>
    <row r="3768" spans="9:10" x14ac:dyDescent="0.2">
      <c r="I3768">
        <v>1250</v>
      </c>
      <c r="J3768" t="s">
        <v>8219</v>
      </c>
    </row>
    <row r="3769" spans="9:10" x14ac:dyDescent="0.2">
      <c r="I3769">
        <v>5000</v>
      </c>
      <c r="J3769" t="s">
        <v>8219</v>
      </c>
    </row>
    <row r="3770" spans="9:10" x14ac:dyDescent="0.2">
      <c r="I3770">
        <v>1500</v>
      </c>
      <c r="J3770" t="s">
        <v>8219</v>
      </c>
    </row>
    <row r="3771" spans="9:10" x14ac:dyDescent="0.2">
      <c r="I3771">
        <v>7000</v>
      </c>
      <c r="J3771" t="s">
        <v>8219</v>
      </c>
    </row>
    <row r="3772" spans="9:10" x14ac:dyDescent="0.2">
      <c r="I3772">
        <v>10000</v>
      </c>
      <c r="J3772" t="s">
        <v>8219</v>
      </c>
    </row>
    <row r="3773" spans="9:10" x14ac:dyDescent="0.2">
      <c r="I3773">
        <v>2000</v>
      </c>
      <c r="J3773" t="s">
        <v>8219</v>
      </c>
    </row>
    <row r="3774" spans="9:10" x14ac:dyDescent="0.2">
      <c r="I3774">
        <v>4000</v>
      </c>
      <c r="J3774" t="s">
        <v>8219</v>
      </c>
    </row>
    <row r="3775" spans="9:10" x14ac:dyDescent="0.2">
      <c r="I3775">
        <v>1100</v>
      </c>
      <c r="J3775" t="s">
        <v>8219</v>
      </c>
    </row>
    <row r="3776" spans="9:10" x14ac:dyDescent="0.2">
      <c r="I3776">
        <v>2000</v>
      </c>
      <c r="J3776" t="s">
        <v>8219</v>
      </c>
    </row>
    <row r="3777" spans="9:10" x14ac:dyDescent="0.2">
      <c r="I3777">
        <v>1000</v>
      </c>
      <c r="J3777" t="s">
        <v>8219</v>
      </c>
    </row>
    <row r="3778" spans="9:10" x14ac:dyDescent="0.2">
      <c r="I3778">
        <v>5000</v>
      </c>
      <c r="J3778" t="s">
        <v>8219</v>
      </c>
    </row>
    <row r="3779" spans="9:10" x14ac:dyDescent="0.2">
      <c r="I3779">
        <v>5000</v>
      </c>
      <c r="J3779" t="s">
        <v>8219</v>
      </c>
    </row>
    <row r="3780" spans="9:10" x14ac:dyDescent="0.2">
      <c r="I3780">
        <v>2500</v>
      </c>
      <c r="J3780" t="s">
        <v>8219</v>
      </c>
    </row>
    <row r="3781" spans="9:10" x14ac:dyDescent="0.2">
      <c r="I3781">
        <v>2000</v>
      </c>
      <c r="J3781" t="s">
        <v>8219</v>
      </c>
    </row>
    <row r="3782" spans="9:10" x14ac:dyDescent="0.2">
      <c r="I3782">
        <v>8000</v>
      </c>
      <c r="J3782" t="s">
        <v>8219</v>
      </c>
    </row>
    <row r="3783" spans="9:10" x14ac:dyDescent="0.2">
      <c r="I3783">
        <v>2000</v>
      </c>
      <c r="J3783" t="s">
        <v>8219</v>
      </c>
    </row>
    <row r="3784" spans="9:10" x14ac:dyDescent="0.2">
      <c r="I3784">
        <v>2400</v>
      </c>
      <c r="J3784" t="s">
        <v>8219</v>
      </c>
    </row>
    <row r="3785" spans="9:10" x14ac:dyDescent="0.2">
      <c r="I3785">
        <v>15000</v>
      </c>
      <c r="J3785" t="s">
        <v>8219</v>
      </c>
    </row>
    <row r="3786" spans="9:10" x14ac:dyDescent="0.2">
      <c r="I3786">
        <v>2500</v>
      </c>
      <c r="J3786" t="s">
        <v>8219</v>
      </c>
    </row>
    <row r="3787" spans="9:10" x14ac:dyDescent="0.2">
      <c r="I3787">
        <v>4500</v>
      </c>
      <c r="J3787" t="s">
        <v>8219</v>
      </c>
    </row>
    <row r="3788" spans="9:10" x14ac:dyDescent="0.2">
      <c r="I3788">
        <v>2000</v>
      </c>
      <c r="J3788" t="s">
        <v>8219</v>
      </c>
    </row>
    <row r="3789" spans="9:10" x14ac:dyDescent="0.2">
      <c r="I3789">
        <v>1200</v>
      </c>
      <c r="J3789" t="s">
        <v>8219</v>
      </c>
    </row>
    <row r="3790" spans="9:10" x14ac:dyDescent="0.2">
      <c r="I3790">
        <v>1000</v>
      </c>
      <c r="J3790" t="s">
        <v>8219</v>
      </c>
    </row>
    <row r="3791" spans="9:10" x14ac:dyDescent="0.2">
      <c r="I3791">
        <v>2000</v>
      </c>
      <c r="J3791" t="s">
        <v>8219</v>
      </c>
    </row>
    <row r="3792" spans="9:10" x14ac:dyDescent="0.2">
      <c r="I3792">
        <v>6000</v>
      </c>
      <c r="J3792" t="s">
        <v>8219</v>
      </c>
    </row>
    <row r="3793" spans="9:10" x14ac:dyDescent="0.2">
      <c r="I3793">
        <v>350</v>
      </c>
      <c r="J3793" t="s">
        <v>8219</v>
      </c>
    </row>
    <row r="3794" spans="9:10" x14ac:dyDescent="0.2">
      <c r="I3794">
        <v>75000</v>
      </c>
      <c r="J3794" t="s">
        <v>8221</v>
      </c>
    </row>
    <row r="3795" spans="9:10" x14ac:dyDescent="0.2">
      <c r="I3795">
        <v>3550</v>
      </c>
      <c r="J3795" t="s">
        <v>8221</v>
      </c>
    </row>
    <row r="3796" spans="9:10" x14ac:dyDescent="0.2">
      <c r="I3796">
        <v>15000</v>
      </c>
      <c r="J3796" t="s">
        <v>8221</v>
      </c>
    </row>
    <row r="3797" spans="9:10" x14ac:dyDescent="0.2">
      <c r="I3797">
        <v>1500</v>
      </c>
      <c r="J3797" t="s">
        <v>8221</v>
      </c>
    </row>
    <row r="3798" spans="9:10" x14ac:dyDescent="0.2">
      <c r="I3798">
        <v>12500</v>
      </c>
      <c r="J3798" t="s">
        <v>8221</v>
      </c>
    </row>
    <row r="3799" spans="9:10" x14ac:dyDescent="0.2">
      <c r="I3799">
        <v>7000</v>
      </c>
      <c r="J3799" t="s">
        <v>8221</v>
      </c>
    </row>
    <row r="3800" spans="9:10" x14ac:dyDescent="0.2">
      <c r="I3800">
        <v>5000</v>
      </c>
      <c r="J3800" t="s">
        <v>8221</v>
      </c>
    </row>
    <row r="3801" spans="9:10" x14ac:dyDescent="0.2">
      <c r="I3801">
        <v>600</v>
      </c>
      <c r="J3801" t="s">
        <v>8221</v>
      </c>
    </row>
    <row r="3802" spans="9:10" x14ac:dyDescent="0.2">
      <c r="I3802">
        <v>22500</v>
      </c>
      <c r="J3802" t="s">
        <v>8221</v>
      </c>
    </row>
    <row r="3803" spans="9:10" x14ac:dyDescent="0.2">
      <c r="I3803">
        <v>6000</v>
      </c>
      <c r="J3803" t="s">
        <v>8221</v>
      </c>
    </row>
    <row r="3804" spans="9:10" x14ac:dyDescent="0.2">
      <c r="I3804">
        <v>70000</v>
      </c>
      <c r="J3804" t="s">
        <v>8221</v>
      </c>
    </row>
    <row r="3805" spans="9:10" x14ac:dyDescent="0.2">
      <c r="I3805">
        <v>10000</v>
      </c>
      <c r="J3805" t="s">
        <v>8221</v>
      </c>
    </row>
    <row r="3806" spans="9:10" x14ac:dyDescent="0.2">
      <c r="I3806">
        <v>22000</v>
      </c>
      <c r="J3806" t="s">
        <v>8221</v>
      </c>
    </row>
    <row r="3807" spans="9:10" x14ac:dyDescent="0.2">
      <c r="I3807">
        <v>5000</v>
      </c>
      <c r="J3807" t="s">
        <v>8221</v>
      </c>
    </row>
    <row r="3808" spans="9:10" x14ac:dyDescent="0.2">
      <c r="I3808">
        <v>3000</v>
      </c>
      <c r="J3808" t="s">
        <v>8221</v>
      </c>
    </row>
    <row r="3809" spans="9:10" x14ac:dyDescent="0.2">
      <c r="I3809">
        <v>12000</v>
      </c>
      <c r="J3809" t="s">
        <v>8221</v>
      </c>
    </row>
    <row r="3810" spans="9:10" x14ac:dyDescent="0.2">
      <c r="I3810">
        <v>8000</v>
      </c>
      <c r="J3810" t="s">
        <v>8221</v>
      </c>
    </row>
    <row r="3811" spans="9:10" x14ac:dyDescent="0.2">
      <c r="I3811">
        <v>150000</v>
      </c>
      <c r="J3811" t="s">
        <v>8221</v>
      </c>
    </row>
    <row r="3812" spans="9:10" x14ac:dyDescent="0.2">
      <c r="I3812">
        <v>7500</v>
      </c>
      <c r="J3812" t="s">
        <v>8221</v>
      </c>
    </row>
    <row r="3813" spans="9:10" x14ac:dyDescent="0.2">
      <c r="I3813">
        <v>1500</v>
      </c>
      <c r="J3813" t="s">
        <v>8221</v>
      </c>
    </row>
    <row r="3814" spans="9:10" x14ac:dyDescent="0.2">
      <c r="I3814">
        <v>1000</v>
      </c>
      <c r="J3814" t="s">
        <v>8219</v>
      </c>
    </row>
    <row r="3815" spans="9:10" x14ac:dyDescent="0.2">
      <c r="I3815">
        <v>2000</v>
      </c>
      <c r="J3815" t="s">
        <v>8219</v>
      </c>
    </row>
    <row r="3816" spans="9:10" x14ac:dyDescent="0.2">
      <c r="I3816">
        <v>1500</v>
      </c>
      <c r="J3816" t="s">
        <v>8219</v>
      </c>
    </row>
    <row r="3817" spans="9:10" x14ac:dyDescent="0.2">
      <c r="I3817">
        <v>250</v>
      </c>
      <c r="J3817" t="s">
        <v>8219</v>
      </c>
    </row>
    <row r="3818" spans="9:10" x14ac:dyDescent="0.2">
      <c r="I3818">
        <v>2000</v>
      </c>
      <c r="J3818" t="s">
        <v>8219</v>
      </c>
    </row>
    <row r="3819" spans="9:10" x14ac:dyDescent="0.2">
      <c r="I3819">
        <v>2100</v>
      </c>
      <c r="J3819" t="s">
        <v>8219</v>
      </c>
    </row>
    <row r="3820" spans="9:10" x14ac:dyDescent="0.2">
      <c r="I3820">
        <v>1500</v>
      </c>
      <c r="J3820" t="s">
        <v>8219</v>
      </c>
    </row>
    <row r="3821" spans="9:10" x14ac:dyDescent="0.2">
      <c r="I3821">
        <v>1000</v>
      </c>
      <c r="J3821" t="s">
        <v>8219</v>
      </c>
    </row>
    <row r="3822" spans="9:10" x14ac:dyDescent="0.2">
      <c r="I3822">
        <v>1500</v>
      </c>
      <c r="J3822" t="s">
        <v>8219</v>
      </c>
    </row>
    <row r="3823" spans="9:10" x14ac:dyDescent="0.2">
      <c r="I3823">
        <v>2000</v>
      </c>
      <c r="J3823" t="s">
        <v>8219</v>
      </c>
    </row>
    <row r="3824" spans="9:10" x14ac:dyDescent="0.2">
      <c r="I3824">
        <v>250</v>
      </c>
      <c r="J3824" t="s">
        <v>8219</v>
      </c>
    </row>
    <row r="3825" spans="9:10" x14ac:dyDescent="0.2">
      <c r="I3825">
        <v>1000</v>
      </c>
      <c r="J3825" t="s">
        <v>8219</v>
      </c>
    </row>
    <row r="3826" spans="9:10" x14ac:dyDescent="0.2">
      <c r="I3826">
        <v>300</v>
      </c>
      <c r="J3826" t="s">
        <v>8219</v>
      </c>
    </row>
    <row r="3827" spans="9:10" x14ac:dyDescent="0.2">
      <c r="I3827">
        <v>3500</v>
      </c>
      <c r="J3827" t="s">
        <v>8219</v>
      </c>
    </row>
    <row r="3828" spans="9:10" x14ac:dyDescent="0.2">
      <c r="I3828">
        <v>5000</v>
      </c>
      <c r="J3828" t="s">
        <v>8219</v>
      </c>
    </row>
    <row r="3829" spans="9:10" x14ac:dyDescent="0.2">
      <c r="I3829">
        <v>2500</v>
      </c>
      <c r="J3829" t="s">
        <v>8219</v>
      </c>
    </row>
    <row r="3830" spans="9:10" x14ac:dyDescent="0.2">
      <c r="I3830">
        <v>250</v>
      </c>
      <c r="J3830" t="s">
        <v>8219</v>
      </c>
    </row>
    <row r="3831" spans="9:10" x14ac:dyDescent="0.2">
      <c r="I3831">
        <v>5000</v>
      </c>
      <c r="J3831" t="s">
        <v>8219</v>
      </c>
    </row>
    <row r="3832" spans="9:10" x14ac:dyDescent="0.2">
      <c r="I3832">
        <v>600</v>
      </c>
      <c r="J3832" t="s">
        <v>8219</v>
      </c>
    </row>
    <row r="3833" spans="9:10" x14ac:dyDescent="0.2">
      <c r="I3833">
        <v>3000</v>
      </c>
      <c r="J3833" t="s">
        <v>8219</v>
      </c>
    </row>
    <row r="3834" spans="9:10" x14ac:dyDescent="0.2">
      <c r="I3834">
        <v>5000</v>
      </c>
      <c r="J3834" t="s">
        <v>8219</v>
      </c>
    </row>
    <row r="3835" spans="9:10" x14ac:dyDescent="0.2">
      <c r="I3835">
        <v>500</v>
      </c>
      <c r="J3835" t="s">
        <v>8219</v>
      </c>
    </row>
    <row r="3836" spans="9:10" x14ac:dyDescent="0.2">
      <c r="I3836">
        <v>100</v>
      </c>
      <c r="J3836" t="s">
        <v>8219</v>
      </c>
    </row>
    <row r="3837" spans="9:10" x14ac:dyDescent="0.2">
      <c r="I3837">
        <v>500</v>
      </c>
      <c r="J3837" t="s">
        <v>8219</v>
      </c>
    </row>
    <row r="3838" spans="9:10" x14ac:dyDescent="0.2">
      <c r="I3838">
        <v>1200</v>
      </c>
      <c r="J3838" t="s">
        <v>8219</v>
      </c>
    </row>
    <row r="3839" spans="9:10" x14ac:dyDescent="0.2">
      <c r="I3839">
        <v>1200</v>
      </c>
      <c r="J3839" t="s">
        <v>8219</v>
      </c>
    </row>
    <row r="3840" spans="9:10" x14ac:dyDescent="0.2">
      <c r="I3840">
        <v>3000</v>
      </c>
      <c r="J3840" t="s">
        <v>8219</v>
      </c>
    </row>
    <row r="3841" spans="9:10" x14ac:dyDescent="0.2">
      <c r="I3841">
        <v>200</v>
      </c>
      <c r="J3841" t="s">
        <v>8219</v>
      </c>
    </row>
    <row r="3842" spans="9:10" x14ac:dyDescent="0.2">
      <c r="I3842">
        <v>800</v>
      </c>
      <c r="J3842" t="s">
        <v>8219</v>
      </c>
    </row>
    <row r="3843" spans="9:10" x14ac:dyDescent="0.2">
      <c r="I3843">
        <v>2000</v>
      </c>
      <c r="J3843" t="s">
        <v>8219</v>
      </c>
    </row>
    <row r="3844" spans="9:10" x14ac:dyDescent="0.2">
      <c r="I3844">
        <v>100000</v>
      </c>
      <c r="J3844" t="s">
        <v>8219</v>
      </c>
    </row>
    <row r="3845" spans="9:10" x14ac:dyDescent="0.2">
      <c r="I3845">
        <v>2000</v>
      </c>
      <c r="J3845" t="s">
        <v>8219</v>
      </c>
    </row>
    <row r="3846" spans="9:10" x14ac:dyDescent="0.2">
      <c r="I3846">
        <v>1</v>
      </c>
      <c r="J3846" t="s">
        <v>8219</v>
      </c>
    </row>
    <row r="3847" spans="9:10" x14ac:dyDescent="0.2">
      <c r="I3847">
        <v>10000</v>
      </c>
      <c r="J3847" t="s">
        <v>8221</v>
      </c>
    </row>
    <row r="3848" spans="9:10" x14ac:dyDescent="0.2">
      <c r="I3848">
        <v>5000</v>
      </c>
      <c r="J3848" t="s">
        <v>8221</v>
      </c>
    </row>
    <row r="3849" spans="9:10" x14ac:dyDescent="0.2">
      <c r="I3849">
        <v>5000</v>
      </c>
      <c r="J3849" t="s">
        <v>8221</v>
      </c>
    </row>
    <row r="3850" spans="9:10" x14ac:dyDescent="0.2">
      <c r="I3850">
        <v>9800</v>
      </c>
      <c r="J3850" t="s">
        <v>8221</v>
      </c>
    </row>
    <row r="3851" spans="9:10" x14ac:dyDescent="0.2">
      <c r="I3851">
        <v>40000</v>
      </c>
      <c r="J3851" t="s">
        <v>8221</v>
      </c>
    </row>
    <row r="3852" spans="9:10" x14ac:dyDescent="0.2">
      <c r="I3852">
        <v>7000</v>
      </c>
      <c r="J3852" t="s">
        <v>8221</v>
      </c>
    </row>
    <row r="3853" spans="9:10" x14ac:dyDescent="0.2">
      <c r="I3853">
        <v>10500</v>
      </c>
      <c r="J3853" t="s">
        <v>8221</v>
      </c>
    </row>
    <row r="3854" spans="9:10" x14ac:dyDescent="0.2">
      <c r="I3854">
        <v>13000</v>
      </c>
      <c r="J3854" t="s">
        <v>8221</v>
      </c>
    </row>
    <row r="3855" spans="9:10" x14ac:dyDescent="0.2">
      <c r="I3855">
        <v>30000</v>
      </c>
      <c r="J3855" t="s">
        <v>8221</v>
      </c>
    </row>
    <row r="3856" spans="9:10" x14ac:dyDescent="0.2">
      <c r="I3856">
        <v>1000</v>
      </c>
      <c r="J3856" t="s">
        <v>8221</v>
      </c>
    </row>
    <row r="3857" spans="9:10" x14ac:dyDescent="0.2">
      <c r="I3857">
        <v>2500</v>
      </c>
      <c r="J3857" t="s">
        <v>8221</v>
      </c>
    </row>
    <row r="3858" spans="9:10" x14ac:dyDescent="0.2">
      <c r="I3858">
        <v>10000</v>
      </c>
      <c r="J3858" t="s">
        <v>8221</v>
      </c>
    </row>
    <row r="3859" spans="9:10" x14ac:dyDescent="0.2">
      <c r="I3859">
        <v>100000</v>
      </c>
      <c r="J3859" t="s">
        <v>8221</v>
      </c>
    </row>
    <row r="3860" spans="9:10" x14ac:dyDescent="0.2">
      <c r="I3860">
        <v>11000</v>
      </c>
      <c r="J3860" t="s">
        <v>8221</v>
      </c>
    </row>
    <row r="3861" spans="9:10" x14ac:dyDescent="0.2">
      <c r="I3861">
        <v>1000</v>
      </c>
      <c r="J3861" t="s">
        <v>8221</v>
      </c>
    </row>
    <row r="3862" spans="9:10" x14ac:dyDescent="0.2">
      <c r="I3862">
        <v>5000</v>
      </c>
      <c r="J3862" t="s">
        <v>8221</v>
      </c>
    </row>
    <row r="3863" spans="9:10" x14ac:dyDescent="0.2">
      <c r="I3863">
        <v>5000</v>
      </c>
      <c r="J3863" t="s">
        <v>8221</v>
      </c>
    </row>
    <row r="3864" spans="9:10" x14ac:dyDescent="0.2">
      <c r="I3864">
        <v>500</v>
      </c>
      <c r="J3864" t="s">
        <v>8221</v>
      </c>
    </row>
    <row r="3865" spans="9:10" x14ac:dyDescent="0.2">
      <c r="I3865">
        <v>2500</v>
      </c>
      <c r="J3865" t="s">
        <v>8221</v>
      </c>
    </row>
    <row r="3866" spans="9:10" x14ac:dyDescent="0.2">
      <c r="I3866">
        <v>6000</v>
      </c>
      <c r="J3866" t="s">
        <v>8221</v>
      </c>
    </row>
    <row r="3867" spans="9:10" x14ac:dyDescent="0.2">
      <c r="I3867">
        <v>2000</v>
      </c>
      <c r="J3867" t="s">
        <v>8221</v>
      </c>
    </row>
    <row r="3868" spans="9:10" x14ac:dyDescent="0.2">
      <c r="I3868">
        <v>7500</v>
      </c>
      <c r="J3868" t="s">
        <v>8221</v>
      </c>
    </row>
    <row r="3869" spans="9:10" x14ac:dyDescent="0.2">
      <c r="I3869">
        <v>6000</v>
      </c>
      <c r="J3869" t="s">
        <v>8221</v>
      </c>
    </row>
    <row r="3870" spans="9:10" x14ac:dyDescent="0.2">
      <c r="I3870">
        <v>5000</v>
      </c>
      <c r="J3870" t="s">
        <v>8221</v>
      </c>
    </row>
    <row r="3871" spans="9:10" x14ac:dyDescent="0.2">
      <c r="I3871">
        <v>2413</v>
      </c>
      <c r="J3871" t="s">
        <v>8221</v>
      </c>
    </row>
    <row r="3872" spans="9:10" x14ac:dyDescent="0.2">
      <c r="I3872">
        <v>2000</v>
      </c>
      <c r="J3872" t="s">
        <v>8221</v>
      </c>
    </row>
    <row r="3873" spans="9:10" x14ac:dyDescent="0.2">
      <c r="I3873">
        <v>2000</v>
      </c>
      <c r="J3873" t="s">
        <v>8221</v>
      </c>
    </row>
    <row r="3874" spans="9:10" x14ac:dyDescent="0.2">
      <c r="I3874">
        <v>5000</v>
      </c>
      <c r="J3874" t="s">
        <v>8220</v>
      </c>
    </row>
    <row r="3875" spans="9:10" x14ac:dyDescent="0.2">
      <c r="I3875">
        <v>13111</v>
      </c>
      <c r="J3875" t="s">
        <v>8220</v>
      </c>
    </row>
    <row r="3876" spans="9:10" x14ac:dyDescent="0.2">
      <c r="I3876">
        <v>10000</v>
      </c>
      <c r="J3876" t="s">
        <v>8220</v>
      </c>
    </row>
    <row r="3877" spans="9:10" x14ac:dyDescent="0.2">
      <c r="I3877">
        <v>1500</v>
      </c>
      <c r="J3877" t="s">
        <v>8220</v>
      </c>
    </row>
    <row r="3878" spans="9:10" x14ac:dyDescent="0.2">
      <c r="I3878">
        <v>15000</v>
      </c>
      <c r="J3878" t="s">
        <v>8220</v>
      </c>
    </row>
    <row r="3879" spans="9:10" x14ac:dyDescent="0.2">
      <c r="I3879">
        <v>5500</v>
      </c>
      <c r="J3879" t="s">
        <v>8220</v>
      </c>
    </row>
    <row r="3880" spans="9:10" x14ac:dyDescent="0.2">
      <c r="I3880">
        <v>620</v>
      </c>
      <c r="J3880" t="s">
        <v>8220</v>
      </c>
    </row>
    <row r="3881" spans="9:10" x14ac:dyDescent="0.2">
      <c r="I3881">
        <v>30000</v>
      </c>
      <c r="J3881" t="s">
        <v>8220</v>
      </c>
    </row>
    <row r="3882" spans="9:10" x14ac:dyDescent="0.2">
      <c r="I3882">
        <v>3900</v>
      </c>
      <c r="J3882" t="s">
        <v>8220</v>
      </c>
    </row>
    <row r="3883" spans="9:10" x14ac:dyDescent="0.2">
      <c r="I3883">
        <v>25000</v>
      </c>
      <c r="J3883" t="s">
        <v>8220</v>
      </c>
    </row>
    <row r="3884" spans="9:10" x14ac:dyDescent="0.2">
      <c r="I3884">
        <v>18000</v>
      </c>
      <c r="J3884" t="s">
        <v>8220</v>
      </c>
    </row>
    <row r="3885" spans="9:10" x14ac:dyDescent="0.2">
      <c r="I3885">
        <v>15000</v>
      </c>
      <c r="J3885" t="s">
        <v>8220</v>
      </c>
    </row>
    <row r="3886" spans="9:10" x14ac:dyDescent="0.2">
      <c r="I3886">
        <v>7500</v>
      </c>
      <c r="J3886" t="s">
        <v>8220</v>
      </c>
    </row>
    <row r="3887" spans="9:10" x14ac:dyDescent="0.2">
      <c r="I3887">
        <v>500</v>
      </c>
      <c r="J3887" t="s">
        <v>8220</v>
      </c>
    </row>
    <row r="3888" spans="9:10" x14ac:dyDescent="0.2">
      <c r="I3888">
        <v>30000</v>
      </c>
      <c r="J3888" t="s">
        <v>8220</v>
      </c>
    </row>
    <row r="3889" spans="9:10" x14ac:dyDescent="0.2">
      <c r="I3889">
        <v>15000</v>
      </c>
      <c r="J3889" t="s">
        <v>8220</v>
      </c>
    </row>
    <row r="3890" spans="9:10" x14ac:dyDescent="0.2">
      <c r="I3890">
        <v>10000</v>
      </c>
      <c r="J3890" t="s">
        <v>8220</v>
      </c>
    </row>
    <row r="3891" spans="9:10" x14ac:dyDescent="0.2">
      <c r="I3891">
        <v>375000</v>
      </c>
      <c r="J3891" t="s">
        <v>8220</v>
      </c>
    </row>
    <row r="3892" spans="9:10" x14ac:dyDescent="0.2">
      <c r="I3892">
        <v>10000</v>
      </c>
      <c r="J3892" t="s">
        <v>8220</v>
      </c>
    </row>
    <row r="3893" spans="9:10" x14ac:dyDescent="0.2">
      <c r="I3893">
        <v>2000</v>
      </c>
      <c r="J3893" t="s">
        <v>8220</v>
      </c>
    </row>
    <row r="3894" spans="9:10" x14ac:dyDescent="0.2">
      <c r="I3894">
        <v>2000</v>
      </c>
      <c r="J3894" t="s">
        <v>8221</v>
      </c>
    </row>
    <row r="3895" spans="9:10" x14ac:dyDescent="0.2">
      <c r="I3895">
        <v>8000</v>
      </c>
      <c r="J3895" t="s">
        <v>8221</v>
      </c>
    </row>
    <row r="3896" spans="9:10" x14ac:dyDescent="0.2">
      <c r="I3896">
        <v>15000</v>
      </c>
      <c r="J3896" t="s">
        <v>8221</v>
      </c>
    </row>
    <row r="3897" spans="9:10" x14ac:dyDescent="0.2">
      <c r="I3897">
        <v>800</v>
      </c>
      <c r="J3897" t="s">
        <v>8221</v>
      </c>
    </row>
    <row r="3898" spans="9:10" x14ac:dyDescent="0.2">
      <c r="I3898">
        <v>1000</v>
      </c>
      <c r="J3898" t="s">
        <v>8221</v>
      </c>
    </row>
    <row r="3899" spans="9:10" x14ac:dyDescent="0.2">
      <c r="I3899">
        <v>50000</v>
      </c>
      <c r="J3899" t="s">
        <v>8221</v>
      </c>
    </row>
    <row r="3900" spans="9:10" x14ac:dyDescent="0.2">
      <c r="I3900">
        <v>15000</v>
      </c>
      <c r="J3900" t="s">
        <v>8221</v>
      </c>
    </row>
    <row r="3901" spans="9:10" x14ac:dyDescent="0.2">
      <c r="I3901">
        <v>1000</v>
      </c>
      <c r="J3901" t="s">
        <v>8221</v>
      </c>
    </row>
    <row r="3902" spans="9:10" x14ac:dyDescent="0.2">
      <c r="I3902">
        <v>1600</v>
      </c>
      <c r="J3902" t="s">
        <v>8221</v>
      </c>
    </row>
    <row r="3903" spans="9:10" x14ac:dyDescent="0.2">
      <c r="I3903">
        <v>2500</v>
      </c>
      <c r="J3903" t="s">
        <v>8221</v>
      </c>
    </row>
    <row r="3904" spans="9:10" x14ac:dyDescent="0.2">
      <c r="I3904">
        <v>2500</v>
      </c>
      <c r="J3904" t="s">
        <v>8221</v>
      </c>
    </row>
    <row r="3905" spans="9:10" x14ac:dyDescent="0.2">
      <c r="I3905">
        <v>10000</v>
      </c>
      <c r="J3905" t="s">
        <v>8221</v>
      </c>
    </row>
    <row r="3906" spans="9:10" x14ac:dyDescent="0.2">
      <c r="I3906">
        <v>2500</v>
      </c>
      <c r="J3906" t="s">
        <v>8221</v>
      </c>
    </row>
    <row r="3907" spans="9:10" x14ac:dyDescent="0.2">
      <c r="I3907">
        <v>3000</v>
      </c>
      <c r="J3907" t="s">
        <v>8221</v>
      </c>
    </row>
    <row r="3908" spans="9:10" x14ac:dyDescent="0.2">
      <c r="I3908">
        <v>3000</v>
      </c>
      <c r="J3908" t="s">
        <v>8221</v>
      </c>
    </row>
    <row r="3909" spans="9:10" x14ac:dyDescent="0.2">
      <c r="I3909">
        <v>1500</v>
      </c>
      <c r="J3909" t="s">
        <v>8221</v>
      </c>
    </row>
    <row r="3910" spans="9:10" x14ac:dyDescent="0.2">
      <c r="I3910">
        <v>10000</v>
      </c>
      <c r="J3910" t="s">
        <v>8221</v>
      </c>
    </row>
    <row r="3911" spans="9:10" x14ac:dyDescent="0.2">
      <c r="I3911">
        <v>1500</v>
      </c>
      <c r="J3911" t="s">
        <v>8221</v>
      </c>
    </row>
    <row r="3912" spans="9:10" x14ac:dyDescent="0.2">
      <c r="I3912">
        <v>1500</v>
      </c>
      <c r="J3912" t="s">
        <v>8221</v>
      </c>
    </row>
    <row r="3913" spans="9:10" x14ac:dyDescent="0.2">
      <c r="I3913">
        <v>1000</v>
      </c>
      <c r="J3913" t="s">
        <v>8221</v>
      </c>
    </row>
    <row r="3914" spans="9:10" x14ac:dyDescent="0.2">
      <c r="I3914">
        <v>750</v>
      </c>
      <c r="J3914" t="s">
        <v>8221</v>
      </c>
    </row>
    <row r="3915" spans="9:10" x14ac:dyDescent="0.2">
      <c r="I3915">
        <v>60000</v>
      </c>
      <c r="J3915" t="s">
        <v>8221</v>
      </c>
    </row>
    <row r="3916" spans="9:10" x14ac:dyDescent="0.2">
      <c r="I3916">
        <v>6000</v>
      </c>
      <c r="J3916" t="s">
        <v>8221</v>
      </c>
    </row>
    <row r="3917" spans="9:10" x14ac:dyDescent="0.2">
      <c r="I3917">
        <v>8000</v>
      </c>
      <c r="J3917" t="s">
        <v>8221</v>
      </c>
    </row>
    <row r="3918" spans="9:10" x14ac:dyDescent="0.2">
      <c r="I3918">
        <v>15000</v>
      </c>
      <c r="J3918" t="s">
        <v>8221</v>
      </c>
    </row>
    <row r="3919" spans="9:10" x14ac:dyDescent="0.2">
      <c r="I3919">
        <v>10000</v>
      </c>
      <c r="J3919" t="s">
        <v>8221</v>
      </c>
    </row>
    <row r="3920" spans="9:10" x14ac:dyDescent="0.2">
      <c r="I3920">
        <v>2500</v>
      </c>
      <c r="J3920" t="s">
        <v>8221</v>
      </c>
    </row>
    <row r="3921" spans="9:10" x14ac:dyDescent="0.2">
      <c r="I3921">
        <v>1500</v>
      </c>
      <c r="J3921" t="s">
        <v>8221</v>
      </c>
    </row>
    <row r="3922" spans="9:10" x14ac:dyDescent="0.2">
      <c r="I3922">
        <v>2000</v>
      </c>
      <c r="J3922" t="s">
        <v>8221</v>
      </c>
    </row>
    <row r="3923" spans="9:10" x14ac:dyDescent="0.2">
      <c r="I3923">
        <v>3500</v>
      </c>
      <c r="J3923" t="s">
        <v>8221</v>
      </c>
    </row>
    <row r="3924" spans="9:10" x14ac:dyDescent="0.2">
      <c r="I3924">
        <v>60000</v>
      </c>
      <c r="J3924" t="s">
        <v>8221</v>
      </c>
    </row>
    <row r="3925" spans="9:10" x14ac:dyDescent="0.2">
      <c r="I3925">
        <v>5000</v>
      </c>
      <c r="J3925" t="s">
        <v>8221</v>
      </c>
    </row>
    <row r="3926" spans="9:10" x14ac:dyDescent="0.2">
      <c r="I3926">
        <v>2500</v>
      </c>
      <c r="J3926" t="s">
        <v>8221</v>
      </c>
    </row>
    <row r="3927" spans="9:10" x14ac:dyDescent="0.2">
      <c r="I3927">
        <v>3000</v>
      </c>
      <c r="J3927" t="s">
        <v>8221</v>
      </c>
    </row>
    <row r="3928" spans="9:10" x14ac:dyDescent="0.2">
      <c r="I3928">
        <v>750</v>
      </c>
      <c r="J3928" t="s">
        <v>8221</v>
      </c>
    </row>
    <row r="3929" spans="9:10" x14ac:dyDescent="0.2">
      <c r="I3929">
        <v>11500</v>
      </c>
      <c r="J3929" t="s">
        <v>8221</v>
      </c>
    </row>
    <row r="3930" spans="9:10" x14ac:dyDescent="0.2">
      <c r="I3930">
        <v>15000</v>
      </c>
      <c r="J3930" t="s">
        <v>8221</v>
      </c>
    </row>
    <row r="3931" spans="9:10" x14ac:dyDescent="0.2">
      <c r="I3931">
        <v>150</v>
      </c>
      <c r="J3931" t="s">
        <v>8221</v>
      </c>
    </row>
    <row r="3932" spans="9:10" x14ac:dyDescent="0.2">
      <c r="I3932">
        <v>5000</v>
      </c>
      <c r="J3932" t="s">
        <v>8221</v>
      </c>
    </row>
    <row r="3933" spans="9:10" x14ac:dyDescent="0.2">
      <c r="I3933">
        <v>2500</v>
      </c>
      <c r="J3933" t="s">
        <v>8221</v>
      </c>
    </row>
    <row r="3934" spans="9:10" x14ac:dyDescent="0.2">
      <c r="I3934">
        <v>5000</v>
      </c>
      <c r="J3934" t="s">
        <v>8221</v>
      </c>
    </row>
    <row r="3935" spans="9:10" x14ac:dyDescent="0.2">
      <c r="I3935">
        <v>20000</v>
      </c>
      <c r="J3935" t="s">
        <v>8221</v>
      </c>
    </row>
    <row r="3936" spans="9:10" x14ac:dyDescent="0.2">
      <c r="I3936">
        <v>10000</v>
      </c>
      <c r="J3936" t="s">
        <v>8221</v>
      </c>
    </row>
    <row r="3937" spans="9:10" x14ac:dyDescent="0.2">
      <c r="I3937">
        <v>8000</v>
      </c>
      <c r="J3937" t="s">
        <v>8221</v>
      </c>
    </row>
    <row r="3938" spans="9:10" x14ac:dyDescent="0.2">
      <c r="I3938">
        <v>12000</v>
      </c>
      <c r="J3938" t="s">
        <v>8221</v>
      </c>
    </row>
    <row r="3939" spans="9:10" x14ac:dyDescent="0.2">
      <c r="I3939">
        <v>7000</v>
      </c>
      <c r="J3939" t="s">
        <v>8221</v>
      </c>
    </row>
    <row r="3940" spans="9:10" x14ac:dyDescent="0.2">
      <c r="I3940">
        <v>5000</v>
      </c>
      <c r="J3940" t="s">
        <v>8221</v>
      </c>
    </row>
    <row r="3941" spans="9:10" x14ac:dyDescent="0.2">
      <c r="I3941">
        <v>3000</v>
      </c>
      <c r="J3941" t="s">
        <v>8221</v>
      </c>
    </row>
    <row r="3942" spans="9:10" x14ac:dyDescent="0.2">
      <c r="I3942">
        <v>20000</v>
      </c>
      <c r="J3942" t="s">
        <v>8221</v>
      </c>
    </row>
    <row r="3943" spans="9:10" x14ac:dyDescent="0.2">
      <c r="I3943">
        <v>2885</v>
      </c>
      <c r="J3943" t="s">
        <v>8221</v>
      </c>
    </row>
    <row r="3944" spans="9:10" x14ac:dyDescent="0.2">
      <c r="I3944">
        <v>3255</v>
      </c>
      <c r="J3944" t="s">
        <v>8221</v>
      </c>
    </row>
    <row r="3945" spans="9:10" x14ac:dyDescent="0.2">
      <c r="I3945">
        <v>5000</v>
      </c>
      <c r="J3945" t="s">
        <v>8221</v>
      </c>
    </row>
    <row r="3946" spans="9:10" x14ac:dyDescent="0.2">
      <c r="I3946">
        <v>5000</v>
      </c>
      <c r="J3946" t="s">
        <v>8221</v>
      </c>
    </row>
    <row r="3947" spans="9:10" x14ac:dyDescent="0.2">
      <c r="I3947">
        <v>5500</v>
      </c>
      <c r="J3947" t="s">
        <v>8221</v>
      </c>
    </row>
    <row r="3948" spans="9:10" x14ac:dyDescent="0.2">
      <c r="I3948">
        <v>1200</v>
      </c>
      <c r="J3948" t="s">
        <v>8221</v>
      </c>
    </row>
    <row r="3949" spans="9:10" x14ac:dyDescent="0.2">
      <c r="I3949">
        <v>5000</v>
      </c>
      <c r="J3949" t="s">
        <v>8221</v>
      </c>
    </row>
    <row r="3950" spans="9:10" x14ac:dyDescent="0.2">
      <c r="I3950">
        <v>5000</v>
      </c>
      <c r="J3950" t="s">
        <v>8221</v>
      </c>
    </row>
    <row r="3951" spans="9:10" x14ac:dyDescent="0.2">
      <c r="I3951">
        <v>2000</v>
      </c>
      <c r="J3951" t="s">
        <v>8221</v>
      </c>
    </row>
    <row r="3952" spans="9:10" x14ac:dyDescent="0.2">
      <c r="I3952">
        <v>6000</v>
      </c>
      <c r="J3952" t="s">
        <v>8221</v>
      </c>
    </row>
    <row r="3953" spans="9:10" x14ac:dyDescent="0.2">
      <c r="I3953">
        <v>3000</v>
      </c>
      <c r="J3953" t="s">
        <v>8221</v>
      </c>
    </row>
    <row r="3954" spans="9:10" x14ac:dyDescent="0.2">
      <c r="I3954">
        <v>30000</v>
      </c>
      <c r="J3954" t="s">
        <v>8221</v>
      </c>
    </row>
    <row r="3955" spans="9:10" x14ac:dyDescent="0.2">
      <c r="I3955">
        <v>10000</v>
      </c>
      <c r="J3955" t="s">
        <v>8221</v>
      </c>
    </row>
    <row r="3956" spans="9:10" x14ac:dyDescent="0.2">
      <c r="I3956">
        <v>4000</v>
      </c>
      <c r="J3956" t="s">
        <v>8221</v>
      </c>
    </row>
    <row r="3957" spans="9:10" x14ac:dyDescent="0.2">
      <c r="I3957">
        <v>200000</v>
      </c>
      <c r="J3957" t="s">
        <v>8221</v>
      </c>
    </row>
    <row r="3958" spans="9:10" x14ac:dyDescent="0.2">
      <c r="I3958">
        <v>26000</v>
      </c>
      <c r="J3958" t="s">
        <v>8221</v>
      </c>
    </row>
    <row r="3959" spans="9:10" x14ac:dyDescent="0.2">
      <c r="I3959">
        <v>17600</v>
      </c>
      <c r="J3959" t="s">
        <v>8221</v>
      </c>
    </row>
    <row r="3960" spans="9:10" x14ac:dyDescent="0.2">
      <c r="I3960">
        <v>25000</v>
      </c>
      <c r="J3960" t="s">
        <v>8221</v>
      </c>
    </row>
    <row r="3961" spans="9:10" x14ac:dyDescent="0.2">
      <c r="I3961">
        <v>1750</v>
      </c>
      <c r="J3961" t="s">
        <v>8221</v>
      </c>
    </row>
    <row r="3962" spans="9:10" x14ac:dyDescent="0.2">
      <c r="I3962">
        <v>5500</v>
      </c>
      <c r="J3962" t="s">
        <v>8221</v>
      </c>
    </row>
    <row r="3963" spans="9:10" x14ac:dyDescent="0.2">
      <c r="I3963">
        <v>28000</v>
      </c>
      <c r="J3963" t="s">
        <v>8221</v>
      </c>
    </row>
    <row r="3964" spans="9:10" x14ac:dyDescent="0.2">
      <c r="I3964">
        <v>2000</v>
      </c>
      <c r="J3964" t="s">
        <v>8221</v>
      </c>
    </row>
    <row r="3965" spans="9:10" x14ac:dyDescent="0.2">
      <c r="I3965">
        <v>1200</v>
      </c>
      <c r="J3965" t="s">
        <v>8221</v>
      </c>
    </row>
    <row r="3966" spans="9:10" x14ac:dyDescent="0.2">
      <c r="I3966">
        <v>3000</v>
      </c>
      <c r="J3966" t="s">
        <v>8221</v>
      </c>
    </row>
    <row r="3967" spans="9:10" x14ac:dyDescent="0.2">
      <c r="I3967">
        <v>5000</v>
      </c>
      <c r="J3967" t="s">
        <v>8221</v>
      </c>
    </row>
    <row r="3968" spans="9:10" x14ac:dyDescent="0.2">
      <c r="I3968">
        <v>1400</v>
      </c>
      <c r="J3968" t="s">
        <v>8221</v>
      </c>
    </row>
    <row r="3969" spans="9:10" x14ac:dyDescent="0.2">
      <c r="I3969">
        <v>10000</v>
      </c>
      <c r="J3969" t="s">
        <v>8221</v>
      </c>
    </row>
    <row r="3970" spans="9:10" x14ac:dyDescent="0.2">
      <c r="I3970">
        <v>2000</v>
      </c>
      <c r="J3970" t="s">
        <v>8221</v>
      </c>
    </row>
    <row r="3971" spans="9:10" x14ac:dyDescent="0.2">
      <c r="I3971">
        <v>2000</v>
      </c>
      <c r="J3971" t="s">
        <v>8221</v>
      </c>
    </row>
    <row r="3972" spans="9:10" x14ac:dyDescent="0.2">
      <c r="I3972">
        <v>7500</v>
      </c>
      <c r="J3972" t="s">
        <v>8221</v>
      </c>
    </row>
    <row r="3973" spans="9:10" x14ac:dyDescent="0.2">
      <c r="I3973">
        <v>1700</v>
      </c>
      <c r="J3973" t="s">
        <v>8221</v>
      </c>
    </row>
    <row r="3974" spans="9:10" x14ac:dyDescent="0.2">
      <c r="I3974">
        <v>5000</v>
      </c>
      <c r="J3974" t="s">
        <v>8221</v>
      </c>
    </row>
    <row r="3975" spans="9:10" x14ac:dyDescent="0.2">
      <c r="I3975">
        <v>2825</v>
      </c>
      <c r="J3975" t="s">
        <v>8221</v>
      </c>
    </row>
    <row r="3976" spans="9:10" x14ac:dyDescent="0.2">
      <c r="I3976">
        <v>15000</v>
      </c>
      <c r="J3976" t="s">
        <v>8221</v>
      </c>
    </row>
    <row r="3977" spans="9:10" x14ac:dyDescent="0.2">
      <c r="I3977">
        <v>14000</v>
      </c>
      <c r="J3977" t="s">
        <v>8221</v>
      </c>
    </row>
    <row r="3978" spans="9:10" x14ac:dyDescent="0.2">
      <c r="I3978">
        <v>1000</v>
      </c>
      <c r="J3978" t="s">
        <v>8221</v>
      </c>
    </row>
    <row r="3979" spans="9:10" x14ac:dyDescent="0.2">
      <c r="I3979">
        <v>5000</v>
      </c>
      <c r="J3979" t="s">
        <v>8221</v>
      </c>
    </row>
    <row r="3980" spans="9:10" x14ac:dyDescent="0.2">
      <c r="I3980">
        <v>1000</v>
      </c>
      <c r="J3980" t="s">
        <v>8221</v>
      </c>
    </row>
    <row r="3981" spans="9:10" x14ac:dyDescent="0.2">
      <c r="I3981">
        <v>678</v>
      </c>
      <c r="J3981" t="s">
        <v>8221</v>
      </c>
    </row>
    <row r="3982" spans="9:10" x14ac:dyDescent="0.2">
      <c r="I3982">
        <v>1300</v>
      </c>
      <c r="J3982" t="s">
        <v>8221</v>
      </c>
    </row>
    <row r="3983" spans="9:10" x14ac:dyDescent="0.2">
      <c r="I3983">
        <v>90000</v>
      </c>
      <c r="J3983" t="s">
        <v>8221</v>
      </c>
    </row>
    <row r="3984" spans="9:10" x14ac:dyDescent="0.2">
      <c r="I3984">
        <v>2000</v>
      </c>
      <c r="J3984" t="s">
        <v>8221</v>
      </c>
    </row>
    <row r="3985" spans="9:10" x14ac:dyDescent="0.2">
      <c r="I3985">
        <v>6000</v>
      </c>
      <c r="J3985" t="s">
        <v>8221</v>
      </c>
    </row>
    <row r="3986" spans="9:10" x14ac:dyDescent="0.2">
      <c r="I3986">
        <v>2500</v>
      </c>
      <c r="J3986" t="s">
        <v>8221</v>
      </c>
    </row>
    <row r="3987" spans="9:10" x14ac:dyDescent="0.2">
      <c r="I3987">
        <v>30000</v>
      </c>
      <c r="J3987" t="s">
        <v>8221</v>
      </c>
    </row>
    <row r="3988" spans="9:10" x14ac:dyDescent="0.2">
      <c r="I3988">
        <v>850</v>
      </c>
      <c r="J3988" t="s">
        <v>8221</v>
      </c>
    </row>
    <row r="3989" spans="9:10" x14ac:dyDescent="0.2">
      <c r="I3989">
        <v>11140</v>
      </c>
      <c r="J3989" t="s">
        <v>8221</v>
      </c>
    </row>
    <row r="3990" spans="9:10" x14ac:dyDescent="0.2">
      <c r="I3990">
        <v>1500</v>
      </c>
      <c r="J3990" t="s">
        <v>8221</v>
      </c>
    </row>
    <row r="3991" spans="9:10" x14ac:dyDescent="0.2">
      <c r="I3991">
        <v>2000</v>
      </c>
      <c r="J3991" t="s">
        <v>8221</v>
      </c>
    </row>
    <row r="3992" spans="9:10" x14ac:dyDescent="0.2">
      <c r="I3992">
        <v>5000</v>
      </c>
      <c r="J3992" t="s">
        <v>8221</v>
      </c>
    </row>
    <row r="3993" spans="9:10" x14ac:dyDescent="0.2">
      <c r="I3993">
        <v>400</v>
      </c>
      <c r="J3993" t="s">
        <v>8221</v>
      </c>
    </row>
    <row r="3994" spans="9:10" x14ac:dyDescent="0.2">
      <c r="I3994">
        <v>1500</v>
      </c>
      <c r="J3994" t="s">
        <v>8221</v>
      </c>
    </row>
    <row r="3995" spans="9:10" x14ac:dyDescent="0.2">
      <c r="I3995">
        <v>3000</v>
      </c>
      <c r="J3995" t="s">
        <v>8221</v>
      </c>
    </row>
    <row r="3996" spans="9:10" x14ac:dyDescent="0.2">
      <c r="I3996">
        <v>1650</v>
      </c>
      <c r="J3996" t="s">
        <v>8221</v>
      </c>
    </row>
    <row r="3997" spans="9:10" x14ac:dyDescent="0.2">
      <c r="I3997">
        <v>500</v>
      </c>
      <c r="J3997" t="s">
        <v>8221</v>
      </c>
    </row>
    <row r="3998" spans="9:10" x14ac:dyDescent="0.2">
      <c r="I3998">
        <v>10000</v>
      </c>
      <c r="J3998" t="s">
        <v>8221</v>
      </c>
    </row>
    <row r="3999" spans="9:10" x14ac:dyDescent="0.2">
      <c r="I3999">
        <v>50000</v>
      </c>
      <c r="J3999" t="s">
        <v>8221</v>
      </c>
    </row>
    <row r="4000" spans="9:10" x14ac:dyDescent="0.2">
      <c r="I4000">
        <v>2000</v>
      </c>
      <c r="J4000" t="s">
        <v>8221</v>
      </c>
    </row>
    <row r="4001" spans="9:10" x14ac:dyDescent="0.2">
      <c r="I4001">
        <v>200</v>
      </c>
      <c r="J4001" t="s">
        <v>8221</v>
      </c>
    </row>
    <row r="4002" spans="9:10" x14ac:dyDescent="0.2">
      <c r="I4002">
        <v>3000</v>
      </c>
      <c r="J4002" t="s">
        <v>8221</v>
      </c>
    </row>
    <row r="4003" spans="9:10" x14ac:dyDescent="0.2">
      <c r="I4003">
        <v>3000</v>
      </c>
      <c r="J4003" t="s">
        <v>8221</v>
      </c>
    </row>
    <row r="4004" spans="9:10" x14ac:dyDescent="0.2">
      <c r="I4004">
        <v>1250</v>
      </c>
      <c r="J4004" t="s">
        <v>8221</v>
      </c>
    </row>
    <row r="4005" spans="9:10" x14ac:dyDescent="0.2">
      <c r="I4005">
        <v>7000</v>
      </c>
      <c r="J4005" t="s">
        <v>8221</v>
      </c>
    </row>
    <row r="4006" spans="9:10" x14ac:dyDescent="0.2">
      <c r="I4006">
        <v>8000</v>
      </c>
      <c r="J4006" t="s">
        <v>8221</v>
      </c>
    </row>
    <row r="4007" spans="9:10" x14ac:dyDescent="0.2">
      <c r="I4007">
        <v>1200</v>
      </c>
      <c r="J4007" t="s">
        <v>8221</v>
      </c>
    </row>
    <row r="4008" spans="9:10" x14ac:dyDescent="0.2">
      <c r="I4008">
        <v>1250</v>
      </c>
      <c r="J4008" t="s">
        <v>8221</v>
      </c>
    </row>
    <row r="4009" spans="9:10" x14ac:dyDescent="0.2">
      <c r="I4009">
        <v>2000</v>
      </c>
      <c r="J4009" t="s">
        <v>8221</v>
      </c>
    </row>
    <row r="4010" spans="9:10" x14ac:dyDescent="0.2">
      <c r="I4010">
        <v>500</v>
      </c>
      <c r="J4010" t="s">
        <v>8221</v>
      </c>
    </row>
    <row r="4011" spans="9:10" x14ac:dyDescent="0.2">
      <c r="I4011">
        <v>3000</v>
      </c>
      <c r="J4011" t="s">
        <v>8221</v>
      </c>
    </row>
    <row r="4012" spans="9:10" x14ac:dyDescent="0.2">
      <c r="I4012">
        <v>30000</v>
      </c>
      <c r="J4012" t="s">
        <v>8221</v>
      </c>
    </row>
    <row r="4013" spans="9:10" x14ac:dyDescent="0.2">
      <c r="I4013">
        <v>2000</v>
      </c>
      <c r="J4013" t="s">
        <v>8221</v>
      </c>
    </row>
    <row r="4014" spans="9:10" x14ac:dyDescent="0.2">
      <c r="I4014">
        <v>1000</v>
      </c>
      <c r="J4014" t="s">
        <v>8221</v>
      </c>
    </row>
    <row r="4015" spans="9:10" x14ac:dyDescent="0.2">
      <c r="I4015">
        <v>1930</v>
      </c>
      <c r="J4015" t="s">
        <v>8221</v>
      </c>
    </row>
    <row r="4016" spans="9:10" x14ac:dyDescent="0.2">
      <c r="I4016">
        <v>7200</v>
      </c>
      <c r="J4016" t="s">
        <v>8221</v>
      </c>
    </row>
    <row r="4017" spans="9:10" x14ac:dyDescent="0.2">
      <c r="I4017">
        <v>250</v>
      </c>
      <c r="J4017" t="s">
        <v>8221</v>
      </c>
    </row>
    <row r="4018" spans="9:10" x14ac:dyDescent="0.2">
      <c r="I4018">
        <v>575</v>
      </c>
      <c r="J4018" t="s">
        <v>8221</v>
      </c>
    </row>
    <row r="4019" spans="9:10" x14ac:dyDescent="0.2">
      <c r="I4019">
        <v>2000</v>
      </c>
      <c r="J4019" t="s">
        <v>8221</v>
      </c>
    </row>
    <row r="4020" spans="9:10" x14ac:dyDescent="0.2">
      <c r="I4020">
        <v>9000</v>
      </c>
      <c r="J4020" t="s">
        <v>8221</v>
      </c>
    </row>
    <row r="4021" spans="9:10" x14ac:dyDescent="0.2">
      <c r="I4021">
        <v>7000</v>
      </c>
      <c r="J4021" t="s">
        <v>8221</v>
      </c>
    </row>
    <row r="4022" spans="9:10" x14ac:dyDescent="0.2">
      <c r="I4022">
        <v>500</v>
      </c>
      <c r="J4022" t="s">
        <v>8221</v>
      </c>
    </row>
    <row r="4023" spans="9:10" x14ac:dyDescent="0.2">
      <c r="I4023">
        <v>10000</v>
      </c>
      <c r="J4023" t="s">
        <v>8221</v>
      </c>
    </row>
    <row r="4024" spans="9:10" x14ac:dyDescent="0.2">
      <c r="I4024">
        <v>1500</v>
      </c>
      <c r="J4024" t="s">
        <v>8221</v>
      </c>
    </row>
    <row r="4025" spans="9:10" x14ac:dyDescent="0.2">
      <c r="I4025">
        <v>3500</v>
      </c>
      <c r="J4025" t="s">
        <v>8221</v>
      </c>
    </row>
    <row r="4026" spans="9:10" x14ac:dyDescent="0.2">
      <c r="I4026">
        <v>600</v>
      </c>
      <c r="J4026" t="s">
        <v>8221</v>
      </c>
    </row>
    <row r="4027" spans="9:10" x14ac:dyDescent="0.2">
      <c r="I4027">
        <v>15000</v>
      </c>
      <c r="J4027" t="s">
        <v>8221</v>
      </c>
    </row>
    <row r="4028" spans="9:10" x14ac:dyDescent="0.2">
      <c r="I4028">
        <v>18000</v>
      </c>
      <c r="J4028" t="s">
        <v>8221</v>
      </c>
    </row>
    <row r="4029" spans="9:10" x14ac:dyDescent="0.2">
      <c r="I4029">
        <v>7000</v>
      </c>
      <c r="J4029" t="s">
        <v>8221</v>
      </c>
    </row>
    <row r="4030" spans="9:10" x14ac:dyDescent="0.2">
      <c r="I4030">
        <v>800</v>
      </c>
      <c r="J4030" t="s">
        <v>8221</v>
      </c>
    </row>
    <row r="4031" spans="9:10" x14ac:dyDescent="0.2">
      <c r="I4031">
        <v>5000</v>
      </c>
      <c r="J4031" t="s">
        <v>8221</v>
      </c>
    </row>
    <row r="4032" spans="9:10" x14ac:dyDescent="0.2">
      <c r="I4032">
        <v>4000</v>
      </c>
      <c r="J4032" t="s">
        <v>8221</v>
      </c>
    </row>
    <row r="4033" spans="9:10" x14ac:dyDescent="0.2">
      <c r="I4033">
        <v>3000</v>
      </c>
      <c r="J4033" t="s">
        <v>8221</v>
      </c>
    </row>
    <row r="4034" spans="9:10" x14ac:dyDescent="0.2">
      <c r="I4034">
        <v>2000</v>
      </c>
      <c r="J4034" t="s">
        <v>8221</v>
      </c>
    </row>
    <row r="4035" spans="9:10" x14ac:dyDescent="0.2">
      <c r="I4035">
        <v>20000</v>
      </c>
      <c r="J4035" t="s">
        <v>8221</v>
      </c>
    </row>
    <row r="4036" spans="9:10" x14ac:dyDescent="0.2">
      <c r="I4036">
        <v>2500</v>
      </c>
      <c r="J4036" t="s">
        <v>8221</v>
      </c>
    </row>
    <row r="4037" spans="9:10" x14ac:dyDescent="0.2">
      <c r="I4037">
        <v>5000</v>
      </c>
      <c r="J4037" t="s">
        <v>8221</v>
      </c>
    </row>
    <row r="4038" spans="9:10" x14ac:dyDescent="0.2">
      <c r="I4038">
        <v>6048</v>
      </c>
      <c r="J4038" t="s">
        <v>8221</v>
      </c>
    </row>
    <row r="4039" spans="9:10" x14ac:dyDescent="0.2">
      <c r="I4039">
        <v>23900</v>
      </c>
      <c r="J4039" t="s">
        <v>8221</v>
      </c>
    </row>
    <row r="4040" spans="9:10" x14ac:dyDescent="0.2">
      <c r="I4040">
        <v>13500</v>
      </c>
      <c r="J4040" t="s">
        <v>8221</v>
      </c>
    </row>
    <row r="4041" spans="9:10" x14ac:dyDescent="0.2">
      <c r="I4041">
        <v>10000</v>
      </c>
      <c r="J4041" t="s">
        <v>8221</v>
      </c>
    </row>
    <row r="4042" spans="9:10" x14ac:dyDescent="0.2">
      <c r="I4042">
        <v>6000</v>
      </c>
      <c r="J4042" t="s">
        <v>8221</v>
      </c>
    </row>
    <row r="4043" spans="9:10" x14ac:dyDescent="0.2">
      <c r="I4043">
        <v>700</v>
      </c>
      <c r="J4043" t="s">
        <v>8221</v>
      </c>
    </row>
    <row r="4044" spans="9:10" x14ac:dyDescent="0.2">
      <c r="I4044">
        <v>2500</v>
      </c>
      <c r="J4044" t="s">
        <v>8221</v>
      </c>
    </row>
    <row r="4045" spans="9:10" x14ac:dyDescent="0.2">
      <c r="I4045">
        <v>500</v>
      </c>
      <c r="J4045" t="s">
        <v>8221</v>
      </c>
    </row>
    <row r="4046" spans="9:10" x14ac:dyDescent="0.2">
      <c r="I4046">
        <v>8000</v>
      </c>
      <c r="J4046" t="s">
        <v>8221</v>
      </c>
    </row>
    <row r="4047" spans="9:10" x14ac:dyDescent="0.2">
      <c r="I4047">
        <v>5000</v>
      </c>
      <c r="J4047" t="s">
        <v>8221</v>
      </c>
    </row>
    <row r="4048" spans="9:10" x14ac:dyDescent="0.2">
      <c r="I4048">
        <v>10000</v>
      </c>
      <c r="J4048" t="s">
        <v>8221</v>
      </c>
    </row>
    <row r="4049" spans="9:10" x14ac:dyDescent="0.2">
      <c r="I4049">
        <v>300</v>
      </c>
      <c r="J4049" t="s">
        <v>8221</v>
      </c>
    </row>
    <row r="4050" spans="9:10" x14ac:dyDescent="0.2">
      <c r="I4050">
        <v>600</v>
      </c>
      <c r="J4050" t="s">
        <v>8221</v>
      </c>
    </row>
    <row r="4051" spans="9:10" x14ac:dyDescent="0.2">
      <c r="I4051">
        <v>5000</v>
      </c>
      <c r="J4051" t="s">
        <v>8221</v>
      </c>
    </row>
    <row r="4052" spans="9:10" x14ac:dyDescent="0.2">
      <c r="I4052">
        <v>5600</v>
      </c>
      <c r="J4052" t="s">
        <v>8221</v>
      </c>
    </row>
    <row r="4053" spans="9:10" x14ac:dyDescent="0.2">
      <c r="I4053">
        <v>5000</v>
      </c>
      <c r="J4053" t="s">
        <v>8221</v>
      </c>
    </row>
    <row r="4054" spans="9:10" x14ac:dyDescent="0.2">
      <c r="I4054">
        <v>17000</v>
      </c>
      <c r="J4054" t="s">
        <v>8221</v>
      </c>
    </row>
    <row r="4055" spans="9:10" x14ac:dyDescent="0.2">
      <c r="I4055">
        <v>20000</v>
      </c>
      <c r="J4055" t="s">
        <v>8221</v>
      </c>
    </row>
    <row r="4056" spans="9:10" x14ac:dyDescent="0.2">
      <c r="I4056">
        <v>1500</v>
      </c>
      <c r="J4056" t="s">
        <v>8221</v>
      </c>
    </row>
    <row r="4057" spans="9:10" x14ac:dyDescent="0.2">
      <c r="I4057">
        <v>500</v>
      </c>
      <c r="J4057" t="s">
        <v>8221</v>
      </c>
    </row>
    <row r="4058" spans="9:10" x14ac:dyDescent="0.2">
      <c r="I4058">
        <v>3000</v>
      </c>
      <c r="J4058" t="s">
        <v>8221</v>
      </c>
    </row>
    <row r="4059" spans="9:10" x14ac:dyDescent="0.2">
      <c r="I4059">
        <v>500</v>
      </c>
      <c r="J4059" t="s">
        <v>8221</v>
      </c>
    </row>
    <row r="4060" spans="9:10" x14ac:dyDescent="0.2">
      <c r="I4060">
        <v>8880</v>
      </c>
      <c r="J4060" t="s">
        <v>8221</v>
      </c>
    </row>
    <row r="4061" spans="9:10" x14ac:dyDescent="0.2">
      <c r="I4061">
        <v>5000</v>
      </c>
      <c r="J4061" t="s">
        <v>8221</v>
      </c>
    </row>
    <row r="4062" spans="9:10" x14ac:dyDescent="0.2">
      <c r="I4062">
        <v>1500</v>
      </c>
      <c r="J4062" t="s">
        <v>8221</v>
      </c>
    </row>
    <row r="4063" spans="9:10" x14ac:dyDescent="0.2">
      <c r="I4063">
        <v>3500</v>
      </c>
      <c r="J4063" t="s">
        <v>8221</v>
      </c>
    </row>
    <row r="4064" spans="9:10" x14ac:dyDescent="0.2">
      <c r="I4064">
        <v>3750</v>
      </c>
      <c r="J4064" t="s">
        <v>8221</v>
      </c>
    </row>
    <row r="4065" spans="9:10" x14ac:dyDescent="0.2">
      <c r="I4065">
        <v>10000</v>
      </c>
      <c r="J4065" t="s">
        <v>8221</v>
      </c>
    </row>
    <row r="4066" spans="9:10" x14ac:dyDescent="0.2">
      <c r="I4066">
        <v>10000</v>
      </c>
      <c r="J4066" t="s">
        <v>8221</v>
      </c>
    </row>
    <row r="4067" spans="9:10" x14ac:dyDescent="0.2">
      <c r="I4067">
        <v>525</v>
      </c>
      <c r="J4067" t="s">
        <v>8221</v>
      </c>
    </row>
    <row r="4068" spans="9:10" x14ac:dyDescent="0.2">
      <c r="I4068">
        <v>20000</v>
      </c>
      <c r="J4068" t="s">
        <v>8221</v>
      </c>
    </row>
    <row r="4069" spans="9:10" x14ac:dyDescent="0.2">
      <c r="I4069">
        <v>9500</v>
      </c>
      <c r="J4069" t="s">
        <v>8221</v>
      </c>
    </row>
    <row r="4070" spans="9:10" x14ac:dyDescent="0.2">
      <c r="I4070">
        <v>2000</v>
      </c>
      <c r="J4070" t="s">
        <v>8221</v>
      </c>
    </row>
    <row r="4071" spans="9:10" x14ac:dyDescent="0.2">
      <c r="I4071">
        <v>4000</v>
      </c>
      <c r="J4071" t="s">
        <v>8221</v>
      </c>
    </row>
    <row r="4072" spans="9:10" x14ac:dyDescent="0.2">
      <c r="I4072">
        <v>15000</v>
      </c>
      <c r="J4072" t="s">
        <v>8221</v>
      </c>
    </row>
    <row r="4073" spans="9:10" x14ac:dyDescent="0.2">
      <c r="I4073">
        <v>5000</v>
      </c>
      <c r="J4073" t="s">
        <v>8221</v>
      </c>
    </row>
    <row r="4074" spans="9:10" x14ac:dyDescent="0.2">
      <c r="I4074">
        <v>3495</v>
      </c>
      <c r="J4074" t="s">
        <v>8221</v>
      </c>
    </row>
    <row r="4075" spans="9:10" x14ac:dyDescent="0.2">
      <c r="I4075">
        <v>1250</v>
      </c>
      <c r="J4075" t="s">
        <v>8221</v>
      </c>
    </row>
    <row r="4076" spans="9:10" x14ac:dyDescent="0.2">
      <c r="I4076">
        <v>1000</v>
      </c>
      <c r="J4076" t="s">
        <v>8221</v>
      </c>
    </row>
    <row r="4077" spans="9:10" x14ac:dyDescent="0.2">
      <c r="I4077">
        <v>20000</v>
      </c>
      <c r="J4077" t="s">
        <v>8221</v>
      </c>
    </row>
    <row r="4078" spans="9:10" x14ac:dyDescent="0.2">
      <c r="I4078">
        <v>1000</v>
      </c>
      <c r="J4078" t="s">
        <v>8221</v>
      </c>
    </row>
    <row r="4079" spans="9:10" x14ac:dyDescent="0.2">
      <c r="I4079">
        <v>3500</v>
      </c>
      <c r="J4079" t="s">
        <v>8221</v>
      </c>
    </row>
    <row r="4080" spans="9:10" x14ac:dyDescent="0.2">
      <c r="I4080">
        <v>2750</v>
      </c>
      <c r="J4080" t="s">
        <v>8221</v>
      </c>
    </row>
    <row r="4081" spans="9:10" x14ac:dyDescent="0.2">
      <c r="I4081">
        <v>2000</v>
      </c>
      <c r="J4081" t="s">
        <v>8221</v>
      </c>
    </row>
    <row r="4082" spans="9:10" x14ac:dyDescent="0.2">
      <c r="I4082">
        <v>700</v>
      </c>
      <c r="J4082" t="s">
        <v>8221</v>
      </c>
    </row>
    <row r="4083" spans="9:10" x14ac:dyDescent="0.2">
      <c r="I4083">
        <v>15000</v>
      </c>
      <c r="J4083" t="s">
        <v>8221</v>
      </c>
    </row>
    <row r="4084" spans="9:10" x14ac:dyDescent="0.2">
      <c r="I4084">
        <v>250</v>
      </c>
      <c r="J4084" t="s">
        <v>8221</v>
      </c>
    </row>
    <row r="4085" spans="9:10" x14ac:dyDescent="0.2">
      <c r="I4085">
        <v>3000</v>
      </c>
      <c r="J4085" t="s">
        <v>8221</v>
      </c>
    </row>
    <row r="4086" spans="9:10" x14ac:dyDescent="0.2">
      <c r="I4086">
        <v>3000</v>
      </c>
      <c r="J4086" t="s">
        <v>8221</v>
      </c>
    </row>
    <row r="4087" spans="9:10" x14ac:dyDescent="0.2">
      <c r="I4087">
        <v>2224</v>
      </c>
      <c r="J4087" t="s">
        <v>8221</v>
      </c>
    </row>
    <row r="4088" spans="9:10" x14ac:dyDescent="0.2">
      <c r="I4088">
        <v>150</v>
      </c>
      <c r="J4088" t="s">
        <v>8221</v>
      </c>
    </row>
    <row r="4089" spans="9:10" x14ac:dyDescent="0.2">
      <c r="I4089">
        <v>3500</v>
      </c>
      <c r="J4089" t="s">
        <v>8221</v>
      </c>
    </row>
    <row r="4090" spans="9:10" x14ac:dyDescent="0.2">
      <c r="I4090">
        <v>3000</v>
      </c>
      <c r="J4090" t="s">
        <v>8221</v>
      </c>
    </row>
    <row r="4091" spans="9:10" x14ac:dyDescent="0.2">
      <c r="I4091">
        <v>3500</v>
      </c>
      <c r="J4091" t="s">
        <v>8221</v>
      </c>
    </row>
    <row r="4092" spans="9:10" x14ac:dyDescent="0.2">
      <c r="I4092">
        <v>1000</v>
      </c>
      <c r="J4092" t="s">
        <v>8221</v>
      </c>
    </row>
    <row r="4093" spans="9:10" x14ac:dyDescent="0.2">
      <c r="I4093">
        <v>9600</v>
      </c>
      <c r="J4093" t="s">
        <v>8221</v>
      </c>
    </row>
    <row r="4094" spans="9:10" x14ac:dyDescent="0.2">
      <c r="I4094">
        <v>2000</v>
      </c>
      <c r="J4094" t="s">
        <v>8221</v>
      </c>
    </row>
    <row r="4095" spans="9:10" x14ac:dyDescent="0.2">
      <c r="I4095">
        <v>5000</v>
      </c>
      <c r="J4095" t="s">
        <v>8221</v>
      </c>
    </row>
    <row r="4096" spans="9:10" x14ac:dyDescent="0.2">
      <c r="I4096">
        <v>1000</v>
      </c>
      <c r="J4096" t="s">
        <v>8221</v>
      </c>
    </row>
    <row r="4097" spans="9:10" x14ac:dyDescent="0.2">
      <c r="I4097">
        <v>1600</v>
      </c>
      <c r="J4097" t="s">
        <v>8221</v>
      </c>
    </row>
    <row r="4098" spans="9:10" x14ac:dyDescent="0.2">
      <c r="I4098">
        <v>110000</v>
      </c>
      <c r="J4098" t="s">
        <v>8221</v>
      </c>
    </row>
    <row r="4099" spans="9:10" x14ac:dyDescent="0.2">
      <c r="I4099">
        <v>2500</v>
      </c>
      <c r="J4099" t="s">
        <v>8221</v>
      </c>
    </row>
    <row r="4100" spans="9:10" x14ac:dyDescent="0.2">
      <c r="I4100">
        <v>2000</v>
      </c>
      <c r="J4100" t="s">
        <v>8221</v>
      </c>
    </row>
    <row r="4101" spans="9:10" x14ac:dyDescent="0.2">
      <c r="I4101">
        <v>30000</v>
      </c>
      <c r="J4101" t="s">
        <v>8221</v>
      </c>
    </row>
    <row r="4102" spans="9:10" x14ac:dyDescent="0.2">
      <c r="I4102">
        <v>3500</v>
      </c>
      <c r="J4102" t="s">
        <v>8221</v>
      </c>
    </row>
    <row r="4103" spans="9:10" x14ac:dyDescent="0.2">
      <c r="I4103">
        <v>10000</v>
      </c>
      <c r="J4103" t="s">
        <v>8221</v>
      </c>
    </row>
    <row r="4104" spans="9:10" x14ac:dyDescent="0.2">
      <c r="I4104">
        <v>75000</v>
      </c>
      <c r="J4104" t="s">
        <v>8221</v>
      </c>
    </row>
    <row r="4105" spans="9:10" x14ac:dyDescent="0.2">
      <c r="I4105">
        <v>4500</v>
      </c>
      <c r="J4105" t="s">
        <v>8221</v>
      </c>
    </row>
    <row r="4106" spans="9:10" x14ac:dyDescent="0.2">
      <c r="I4106">
        <v>270</v>
      </c>
      <c r="J4106" t="s">
        <v>8221</v>
      </c>
    </row>
    <row r="4107" spans="9:10" x14ac:dyDescent="0.2">
      <c r="I4107">
        <v>600</v>
      </c>
      <c r="J4107" t="s">
        <v>8221</v>
      </c>
    </row>
    <row r="4108" spans="9:10" x14ac:dyDescent="0.2">
      <c r="I4108">
        <v>500</v>
      </c>
      <c r="J4108" t="s">
        <v>8221</v>
      </c>
    </row>
    <row r="4109" spans="9:10" x14ac:dyDescent="0.2">
      <c r="I4109">
        <v>1000</v>
      </c>
      <c r="J4109" t="s">
        <v>8221</v>
      </c>
    </row>
    <row r="4110" spans="9:10" x14ac:dyDescent="0.2">
      <c r="I4110">
        <v>3000</v>
      </c>
      <c r="J4110" t="s">
        <v>8221</v>
      </c>
    </row>
    <row r="4111" spans="9:10" x14ac:dyDescent="0.2">
      <c r="I4111">
        <v>33000</v>
      </c>
      <c r="J4111" t="s">
        <v>8221</v>
      </c>
    </row>
    <row r="4112" spans="9:10" x14ac:dyDescent="0.2">
      <c r="I4112">
        <v>5000</v>
      </c>
      <c r="J4112" t="s">
        <v>8221</v>
      </c>
    </row>
    <row r="4113" spans="9:10" x14ac:dyDescent="0.2">
      <c r="I4113">
        <v>2000</v>
      </c>
      <c r="J4113" t="s">
        <v>8221</v>
      </c>
    </row>
    <row r="4114" spans="9:10" x14ac:dyDescent="0.2">
      <c r="I4114">
        <v>3000</v>
      </c>
      <c r="J4114" t="s">
        <v>8221</v>
      </c>
    </row>
    <row r="4115" spans="9:10" x14ac:dyDescent="0.2">
      <c r="I4115">
        <v>500</v>
      </c>
      <c r="J4115" t="s">
        <v>8221</v>
      </c>
    </row>
    <row r="4116" spans="9:10" x14ac:dyDescent="0.2">
      <c r="I4116">
        <v>300</v>
      </c>
      <c r="J4116" t="s">
        <v>8221</v>
      </c>
    </row>
    <row r="4117" spans="9:10" x14ac:dyDescent="0.2">
      <c r="I4117">
        <v>3000</v>
      </c>
      <c r="J4117" t="s">
        <v>8221</v>
      </c>
    </row>
    <row r="4118" spans="9:10" x14ac:dyDescent="0.2">
      <c r="I4118">
        <v>2500</v>
      </c>
      <c r="J4118" t="s">
        <v>8221</v>
      </c>
    </row>
    <row r="4119" spans="9:10" x14ac:dyDescent="0.2">
      <c r="I4119">
        <v>1500</v>
      </c>
      <c r="J4119" t="s">
        <v>8221</v>
      </c>
    </row>
  </sheetData>
  <sortState xmlns:xlrd2="http://schemas.microsoft.com/office/spreadsheetml/2017/richdata2" ref="A15:D32">
    <sortCondition ref="A26"/>
  </sortState>
  <conditionalFormatting sqref="J1:J1048576">
    <cfRule type="containsText" dxfId="16" priority="1" operator="containsText" text="live">
      <formula>NOT(ISERROR(SEARCH("live",J1)))</formula>
    </cfRule>
    <cfRule type="containsText" dxfId="15" priority="2" operator="containsText" text="canceled">
      <formula>NOT(ISERROR(SEARCH("canceled",J1)))</formula>
    </cfRule>
    <cfRule type="cellIs" dxfId="14" priority="3" operator="equal">
      <formula>"failed"</formula>
    </cfRule>
    <cfRule type="containsText" dxfId="13" priority="4" operator="containsText" text="successful">
      <formula>NOT(ISERROR(SEARCH("successful",J1)))</formula>
    </cfRule>
  </conditionalFormatting>
  <pageMargins left="0.7" right="0.7" top="0.75" bottom="0.75" header="0.3" footer="0.3"/>
  <ignoredErrors>
    <ignoredError sqref="C3" formula="1"/>
    <ignoredError sqref="C4:C12 D3:D12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3A645-C6F4-1F49-ACC5-2F5AF22A07E3}">
  <dimension ref="A1:F46"/>
  <sheetViews>
    <sheetView topLeftCell="A24" zoomScale="232" zoomScaleNormal="232" workbookViewId="0">
      <selection activeCell="G6" sqref="G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16" bestFit="1" customWidth="1"/>
    <col min="16" max="16" width="22" bestFit="1" customWidth="1"/>
  </cols>
  <sheetData>
    <row r="1" spans="1:6" x14ac:dyDescent="0.2">
      <c r="A1" s="10" t="s">
        <v>8223</v>
      </c>
      <c r="B1" t="s">
        <v>8224</v>
      </c>
    </row>
    <row r="2" spans="1:6" x14ac:dyDescent="0.2">
      <c r="A2" s="10" t="s">
        <v>8307</v>
      </c>
      <c r="B2" t="s">
        <v>8362</v>
      </c>
    </row>
    <row r="4" spans="1:6" x14ac:dyDescent="0.2">
      <c r="A4" s="10" t="s">
        <v>8360</v>
      </c>
      <c r="B4" s="10" t="s">
        <v>8361</v>
      </c>
    </row>
    <row r="5" spans="1:6" x14ac:dyDescent="0.2">
      <c r="A5" s="10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2">
      <c r="A6" s="11" t="s">
        <v>8338</v>
      </c>
      <c r="B6" s="9">
        <v>19</v>
      </c>
      <c r="C6" s="9"/>
      <c r="D6" s="9"/>
      <c r="E6" s="9"/>
      <c r="F6" s="9">
        <v>19</v>
      </c>
    </row>
    <row r="7" spans="1:6" x14ac:dyDescent="0.2">
      <c r="A7" s="11" t="s">
        <v>8318</v>
      </c>
      <c r="B7" s="9">
        <v>59</v>
      </c>
      <c r="C7" s="9">
        <v>36</v>
      </c>
      <c r="D7" s="9"/>
      <c r="E7" s="9"/>
      <c r="F7" s="9">
        <v>95</v>
      </c>
    </row>
    <row r="8" spans="1:6" x14ac:dyDescent="0.2">
      <c r="A8" s="11" t="s">
        <v>8319</v>
      </c>
      <c r="B8" s="9">
        <v>47</v>
      </c>
      <c r="C8" s="9">
        <v>81</v>
      </c>
      <c r="D8" s="9"/>
      <c r="E8" s="9">
        <v>17</v>
      </c>
      <c r="F8" s="9">
        <v>145</v>
      </c>
    </row>
    <row r="9" spans="1:6" x14ac:dyDescent="0.2">
      <c r="A9" s="11" t="s">
        <v>8332</v>
      </c>
      <c r="B9" s="9"/>
      <c r="C9" s="9">
        <v>73</v>
      </c>
      <c r="D9" s="9"/>
      <c r="E9" s="9"/>
      <c r="F9" s="9">
        <v>73</v>
      </c>
    </row>
    <row r="10" spans="1:6" x14ac:dyDescent="0.2">
      <c r="A10" s="11" t="s">
        <v>8339</v>
      </c>
      <c r="B10" s="9">
        <v>6</v>
      </c>
      <c r="C10" s="9">
        <v>21</v>
      </c>
      <c r="D10" s="9"/>
      <c r="E10" s="9"/>
      <c r="F10" s="9">
        <v>27</v>
      </c>
    </row>
    <row r="11" spans="1:6" x14ac:dyDescent="0.2">
      <c r="A11" s="11" t="s">
        <v>8310</v>
      </c>
      <c r="B11" s="9"/>
      <c r="C11" s="9"/>
      <c r="D11" s="9"/>
      <c r="E11" s="9">
        <v>97</v>
      </c>
      <c r="F11" s="9">
        <v>97</v>
      </c>
    </row>
    <row r="12" spans="1:6" x14ac:dyDescent="0.2">
      <c r="A12" s="11" t="s">
        <v>8349</v>
      </c>
      <c r="B12" s="9"/>
      <c r="C12" s="9"/>
      <c r="D12" s="9"/>
      <c r="E12" s="9">
        <v>52</v>
      </c>
      <c r="F12" s="9">
        <v>52</v>
      </c>
    </row>
    <row r="13" spans="1:6" x14ac:dyDescent="0.2">
      <c r="A13" s="11" t="s">
        <v>8355</v>
      </c>
      <c r="B13" s="9">
        <v>15</v>
      </c>
      <c r="C13" s="9">
        <v>59</v>
      </c>
      <c r="D13" s="9">
        <v>3</v>
      </c>
      <c r="E13" s="9">
        <v>68</v>
      </c>
      <c r="F13" s="9">
        <v>145</v>
      </c>
    </row>
    <row r="14" spans="1:6" x14ac:dyDescent="0.2">
      <c r="A14" s="11" t="s">
        <v>8353</v>
      </c>
      <c r="B14" s="9">
        <v>15</v>
      </c>
      <c r="C14" s="9">
        <v>1</v>
      </c>
      <c r="D14" s="9"/>
      <c r="E14" s="9">
        <v>31</v>
      </c>
      <c r="F14" s="9">
        <v>47</v>
      </c>
    </row>
    <row r="15" spans="1:6" x14ac:dyDescent="0.2">
      <c r="A15" s="11" t="s">
        <v>8350</v>
      </c>
      <c r="B15" s="9"/>
      <c r="C15" s="9"/>
      <c r="D15" s="9">
        <v>4</v>
      </c>
      <c r="E15" s="9">
        <v>34</v>
      </c>
      <c r="F15" s="9">
        <v>38</v>
      </c>
    </row>
    <row r="16" spans="1:6" x14ac:dyDescent="0.2">
      <c r="A16" s="11" t="s">
        <v>8311</v>
      </c>
      <c r="B16" s="9">
        <v>31</v>
      </c>
      <c r="C16" s="9"/>
      <c r="D16" s="9"/>
      <c r="E16" s="9"/>
      <c r="F16" s="9">
        <v>31</v>
      </c>
    </row>
    <row r="17" spans="1:6" x14ac:dyDescent="0.2">
      <c r="A17" s="11" t="s">
        <v>8324</v>
      </c>
      <c r="B17" s="9"/>
      <c r="C17" s="9"/>
      <c r="D17" s="9"/>
      <c r="E17" s="9">
        <v>240</v>
      </c>
      <c r="F17" s="9">
        <v>240</v>
      </c>
    </row>
    <row r="18" spans="1:6" x14ac:dyDescent="0.2">
      <c r="A18" s="11" t="s">
        <v>8351</v>
      </c>
      <c r="B18" s="9"/>
      <c r="C18" s="9">
        <v>14</v>
      </c>
      <c r="D18" s="9"/>
      <c r="E18" s="9"/>
      <c r="F18" s="9">
        <v>14</v>
      </c>
    </row>
    <row r="19" spans="1:6" x14ac:dyDescent="0.2">
      <c r="A19" s="11" t="s">
        <v>8340</v>
      </c>
      <c r="B19" s="9"/>
      <c r="C19" s="9"/>
      <c r="D19" s="9"/>
      <c r="E19" s="9">
        <v>20</v>
      </c>
      <c r="F19" s="9">
        <v>20</v>
      </c>
    </row>
    <row r="20" spans="1:6" x14ac:dyDescent="0.2">
      <c r="A20" s="11" t="s">
        <v>8344</v>
      </c>
      <c r="B20" s="9"/>
      <c r="C20" s="9"/>
      <c r="D20" s="9"/>
      <c r="E20" s="9">
        <v>35</v>
      </c>
      <c r="F20" s="9">
        <v>35</v>
      </c>
    </row>
    <row r="21" spans="1:6" x14ac:dyDescent="0.2">
      <c r="A21" s="11" t="s">
        <v>8316</v>
      </c>
      <c r="B21" s="9"/>
      <c r="C21" s="9">
        <v>250</v>
      </c>
      <c r="D21" s="9">
        <v>9</v>
      </c>
      <c r="E21" s="9">
        <v>412</v>
      </c>
      <c r="F21" s="9">
        <v>671</v>
      </c>
    </row>
    <row r="22" spans="1:6" x14ac:dyDescent="0.2">
      <c r="A22" s="11" t="s">
        <v>8343</v>
      </c>
      <c r="B22" s="9"/>
      <c r="C22" s="9">
        <v>13</v>
      </c>
      <c r="D22" s="9"/>
      <c r="E22" s="9"/>
      <c r="F22" s="9">
        <v>13</v>
      </c>
    </row>
    <row r="23" spans="1:6" x14ac:dyDescent="0.2">
      <c r="A23" s="11" t="s">
        <v>8337</v>
      </c>
      <c r="B23" s="9"/>
      <c r="C23" s="9">
        <v>34</v>
      </c>
      <c r="D23" s="9"/>
      <c r="E23" s="9">
        <v>62</v>
      </c>
      <c r="F23" s="9">
        <v>96</v>
      </c>
    </row>
    <row r="24" spans="1:6" x14ac:dyDescent="0.2">
      <c r="A24" s="11" t="s">
        <v>8348</v>
      </c>
      <c r="B24" s="9"/>
      <c r="C24" s="9">
        <v>11</v>
      </c>
      <c r="D24" s="9"/>
      <c r="E24" s="9"/>
      <c r="F24" s="9">
        <v>11</v>
      </c>
    </row>
    <row r="25" spans="1:6" x14ac:dyDescent="0.2">
      <c r="A25" s="11" t="s">
        <v>8321</v>
      </c>
      <c r="B25" s="9"/>
      <c r="C25" s="9"/>
      <c r="D25" s="9"/>
      <c r="E25" s="9">
        <v>49</v>
      </c>
      <c r="F25" s="9">
        <v>49</v>
      </c>
    </row>
    <row r="26" spans="1:6" x14ac:dyDescent="0.2">
      <c r="A26" s="11" t="s">
        <v>8341</v>
      </c>
      <c r="B26" s="9"/>
      <c r="C26" s="9">
        <v>14</v>
      </c>
      <c r="D26" s="9"/>
      <c r="E26" s="9"/>
      <c r="F26" s="9">
        <v>14</v>
      </c>
    </row>
    <row r="27" spans="1:6" x14ac:dyDescent="0.2">
      <c r="A27" s="11" t="s">
        <v>8357</v>
      </c>
      <c r="B27" s="9">
        <v>11</v>
      </c>
      <c r="C27" s="9">
        <v>40</v>
      </c>
      <c r="D27" s="9"/>
      <c r="E27" s="9">
        <v>45</v>
      </c>
      <c r="F27" s="9">
        <v>96</v>
      </c>
    </row>
    <row r="28" spans="1:6" x14ac:dyDescent="0.2">
      <c r="A28" s="11" t="s">
        <v>8333</v>
      </c>
      <c r="B28" s="9"/>
      <c r="C28" s="9">
        <v>23</v>
      </c>
      <c r="D28" s="9"/>
      <c r="E28" s="9"/>
      <c r="F28" s="9">
        <v>23</v>
      </c>
    </row>
    <row r="29" spans="1:6" x14ac:dyDescent="0.2">
      <c r="A29" s="11" t="s">
        <v>8325</v>
      </c>
      <c r="B29" s="9"/>
      <c r="C29" s="9"/>
      <c r="D29" s="9"/>
      <c r="E29" s="9">
        <v>14</v>
      </c>
      <c r="F29" s="9">
        <v>14</v>
      </c>
    </row>
    <row r="30" spans="1:6" x14ac:dyDescent="0.2">
      <c r="A30" s="11" t="s">
        <v>8354</v>
      </c>
      <c r="B30" s="9"/>
      <c r="C30" s="9">
        <v>7</v>
      </c>
      <c r="D30" s="9"/>
      <c r="E30" s="9">
        <v>7</v>
      </c>
      <c r="F30" s="9">
        <v>14</v>
      </c>
    </row>
    <row r="31" spans="1:6" x14ac:dyDescent="0.2">
      <c r="A31" s="11" t="s">
        <v>8326</v>
      </c>
      <c r="B31" s="9"/>
      <c r="C31" s="9">
        <v>53</v>
      </c>
      <c r="D31" s="9"/>
      <c r="E31" s="9"/>
      <c r="F31" s="9">
        <v>53</v>
      </c>
    </row>
    <row r="32" spans="1:6" x14ac:dyDescent="0.2">
      <c r="A32" s="11" t="s">
        <v>8327</v>
      </c>
      <c r="B32" s="9"/>
      <c r="C32" s="9">
        <v>20</v>
      </c>
      <c r="D32" s="9"/>
      <c r="E32" s="9">
        <v>138</v>
      </c>
      <c r="F32" s="9">
        <v>158</v>
      </c>
    </row>
    <row r="33" spans="1:6" x14ac:dyDescent="0.2">
      <c r="A33" s="11" t="s">
        <v>8347</v>
      </c>
      <c r="B33" s="9"/>
      <c r="C33" s="9"/>
      <c r="D33" s="9"/>
      <c r="E33" s="9">
        <v>103</v>
      </c>
      <c r="F33" s="9">
        <v>103</v>
      </c>
    </row>
    <row r="34" spans="1:6" x14ac:dyDescent="0.2">
      <c r="A34" s="11" t="s">
        <v>8346</v>
      </c>
      <c r="B34" s="9"/>
      <c r="C34" s="9">
        <v>13</v>
      </c>
      <c r="D34" s="9"/>
      <c r="E34" s="9"/>
      <c r="F34" s="9">
        <v>13</v>
      </c>
    </row>
    <row r="35" spans="1:6" x14ac:dyDescent="0.2">
      <c r="A35" s="11" t="s">
        <v>8335</v>
      </c>
      <c r="B35" s="9">
        <v>15</v>
      </c>
      <c r="C35" s="9">
        <v>101</v>
      </c>
      <c r="D35" s="9"/>
      <c r="E35" s="9"/>
      <c r="F35" s="9">
        <v>116</v>
      </c>
    </row>
    <row r="36" spans="1:6" x14ac:dyDescent="0.2">
      <c r="A36" s="11" t="s">
        <v>8322</v>
      </c>
      <c r="B36" s="9"/>
      <c r="C36" s="9">
        <v>34</v>
      </c>
      <c r="D36" s="9"/>
      <c r="E36" s="9"/>
      <c r="F36" s="9">
        <v>34</v>
      </c>
    </row>
    <row r="37" spans="1:6" x14ac:dyDescent="0.2">
      <c r="A37" s="11" t="s">
        <v>8345</v>
      </c>
      <c r="B37" s="9"/>
      <c r="C37" s="9">
        <v>37</v>
      </c>
      <c r="D37" s="9">
        <v>17</v>
      </c>
      <c r="E37" s="9"/>
      <c r="F37" s="9">
        <v>54</v>
      </c>
    </row>
    <row r="38" spans="1:6" x14ac:dyDescent="0.2">
      <c r="A38" s="11" t="s">
        <v>8328</v>
      </c>
      <c r="B38" s="9"/>
      <c r="C38" s="9"/>
      <c r="D38" s="9"/>
      <c r="E38" s="9">
        <v>30</v>
      </c>
      <c r="F38" s="9">
        <v>30</v>
      </c>
    </row>
    <row r="39" spans="1:6" x14ac:dyDescent="0.2">
      <c r="A39" s="11" t="s">
        <v>8312</v>
      </c>
      <c r="B39" s="9"/>
      <c r="C39" s="9">
        <v>52</v>
      </c>
      <c r="D39" s="9"/>
      <c r="E39" s="9"/>
      <c r="F39" s="9">
        <v>52</v>
      </c>
    </row>
    <row r="40" spans="1:6" x14ac:dyDescent="0.2">
      <c r="A40" s="11" t="s">
        <v>8313</v>
      </c>
      <c r="B40" s="9"/>
      <c r="C40" s="9"/>
      <c r="D40" s="9"/>
      <c r="E40" s="9">
        <v>164</v>
      </c>
      <c r="F40" s="9">
        <v>164</v>
      </c>
    </row>
    <row r="41" spans="1:6" x14ac:dyDescent="0.2">
      <c r="A41" s="11" t="s">
        <v>8352</v>
      </c>
      <c r="B41" s="9"/>
      <c r="C41" s="9"/>
      <c r="D41" s="9"/>
      <c r="E41" s="9">
        <v>33</v>
      </c>
      <c r="F41" s="9">
        <v>33</v>
      </c>
    </row>
    <row r="42" spans="1:6" x14ac:dyDescent="0.2">
      <c r="A42" s="11" t="s">
        <v>8356</v>
      </c>
      <c r="B42" s="9"/>
      <c r="C42" s="9">
        <v>32</v>
      </c>
      <c r="D42" s="9"/>
      <c r="E42" s="9"/>
      <c r="F42" s="9">
        <v>32</v>
      </c>
    </row>
    <row r="43" spans="1:6" x14ac:dyDescent="0.2">
      <c r="A43" s="11" t="s">
        <v>8330</v>
      </c>
      <c r="B43" s="9">
        <v>23</v>
      </c>
      <c r="C43" s="9"/>
      <c r="D43" s="9"/>
      <c r="E43" s="9"/>
      <c r="F43" s="9">
        <v>23</v>
      </c>
    </row>
    <row r="44" spans="1:6" x14ac:dyDescent="0.2">
      <c r="A44" s="11" t="s">
        <v>8342</v>
      </c>
      <c r="B44" s="9">
        <v>16</v>
      </c>
      <c r="C44" s="9"/>
      <c r="D44" s="9"/>
      <c r="E44" s="9"/>
      <c r="F44" s="9">
        <v>16</v>
      </c>
    </row>
    <row r="45" spans="1:6" x14ac:dyDescent="0.2">
      <c r="A45" s="11" t="s">
        <v>8314</v>
      </c>
      <c r="B45" s="9"/>
      <c r="C45" s="9">
        <v>78</v>
      </c>
      <c r="D45" s="9"/>
      <c r="E45" s="9"/>
      <c r="F45" s="9">
        <v>78</v>
      </c>
    </row>
    <row r="46" spans="1:6" x14ac:dyDescent="0.2">
      <c r="A46" s="11" t="s">
        <v>8359</v>
      </c>
      <c r="B46" s="9">
        <v>257</v>
      </c>
      <c r="C46" s="9">
        <v>1097</v>
      </c>
      <c r="D46" s="9">
        <v>33</v>
      </c>
      <c r="E46" s="9">
        <v>1651</v>
      </c>
      <c r="F46" s="9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46" zoomScaleNormal="147" workbookViewId="0">
      <selection activeCell="N5" sqref="N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2.5" customWidth="1"/>
    <col min="6" max="6" width="16.5" customWidth="1"/>
    <col min="7" max="7" width="10.33203125" customWidth="1"/>
    <col min="8" max="8" width="11.83203125" customWidth="1"/>
    <col min="9" max="9" width="19.33203125" customWidth="1"/>
    <col min="10" max="11" width="15.5" customWidth="1"/>
    <col min="12" max="12" width="18" customWidth="1"/>
    <col min="13" max="13" width="18.5" customWidth="1"/>
    <col min="14" max="14" width="33" customWidth="1"/>
    <col min="15" max="15" width="15" style="22" bestFit="1" customWidth="1"/>
    <col min="16" max="16" width="15.83203125" style="7" customWidth="1"/>
    <col min="17" max="17" width="17.1640625" customWidth="1"/>
    <col min="18" max="18" width="17.33203125" customWidth="1"/>
    <col min="19" max="19" width="23.6640625" style="13" customWidth="1"/>
    <col min="20" max="20" width="1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1" t="s">
        <v>8305</v>
      </c>
      <c r="P1" s="6" t="s">
        <v>8306</v>
      </c>
      <c r="Q1" s="1" t="s">
        <v>8307</v>
      </c>
      <c r="R1" s="1" t="s">
        <v>8308</v>
      </c>
      <c r="S1" s="12" t="s">
        <v>8363</v>
      </c>
      <c r="T1" s="14" t="s">
        <v>8364</v>
      </c>
    </row>
    <row r="2" spans="1:20" ht="48" x14ac:dyDescent="0.2">
      <c r="A2" s="1" t="s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2">
        <f>PRODUCT((E2/D2),100)</f>
        <v>136.85882352941178</v>
      </c>
      <c r="P2" s="7">
        <f>(IFERROR(E2/L2,""))</f>
        <v>63.917582417582416</v>
      </c>
      <c r="Q2" t="s">
        <v>8309</v>
      </c>
      <c r="R2" s="8" t="s">
        <v>8310</v>
      </c>
      <c r="S2" s="13">
        <f>J2/86400+25569</f>
        <v>42177.007071759261</v>
      </c>
      <c r="T2" s="13">
        <f>I2/86400+25569</f>
        <v>42208.125</v>
      </c>
    </row>
    <row r="3" spans="1:20" ht="32" x14ac:dyDescent="0.2">
      <c r="A3" s="1" t="s">
        <v>0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1437620400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2">
        <f t="shared" ref="O3:O66" si="0">PRODUCT((E3/D3),100)</f>
        <v>142.60827250608273</v>
      </c>
      <c r="P3" s="7">
        <f t="shared" ref="P3:P66" si="1">(IFERROR(E3/L3,""))</f>
        <v>185.48101265822785</v>
      </c>
      <c r="Q3" t="s">
        <v>8309</v>
      </c>
      <c r="R3" s="8" t="s">
        <v>8310</v>
      </c>
      <c r="S3" s="13">
        <f t="shared" ref="S3:S66" si="2">J3/86400+25569</f>
        <v>42766.600497685184</v>
      </c>
      <c r="T3" s="13">
        <f t="shared" ref="T3:T66" si="3">I3/86400+25569</f>
        <v>42208.125</v>
      </c>
    </row>
    <row r="4" spans="1:20" ht="48" x14ac:dyDescent="0.2">
      <c r="A4" s="1" t="s">
        <v>0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1437620400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2">
        <f t="shared" si="0"/>
        <v>105</v>
      </c>
      <c r="P4" s="7">
        <f t="shared" si="1"/>
        <v>15</v>
      </c>
      <c r="Q4" t="s">
        <v>8309</v>
      </c>
      <c r="R4" s="8" t="s">
        <v>8310</v>
      </c>
      <c r="S4" s="13">
        <f t="shared" si="2"/>
        <v>42405.702349537038</v>
      </c>
      <c r="T4" s="13">
        <f t="shared" si="3"/>
        <v>42208.125</v>
      </c>
    </row>
    <row r="5" spans="1:20" ht="32" x14ac:dyDescent="0.2">
      <c r="A5" s="1" t="s">
        <v>0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2">
        <f t="shared" si="0"/>
        <v>103.89999999999999</v>
      </c>
      <c r="P5" s="7">
        <f t="shared" si="1"/>
        <v>69.266666666666666</v>
      </c>
      <c r="Q5" t="s">
        <v>8309</v>
      </c>
      <c r="R5" s="8" t="s">
        <v>8310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 s="1" t="s">
        <v>0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2">
        <f t="shared" si="0"/>
        <v>122.99154545454545</v>
      </c>
      <c r="P6" s="7">
        <f t="shared" si="1"/>
        <v>190.55028169014085</v>
      </c>
      <c r="Q6" t="s">
        <v>8309</v>
      </c>
      <c r="R6" s="8" t="s">
        <v>8310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 s="1" t="s">
        <v>0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2">
        <f t="shared" si="0"/>
        <v>109.77744436109028</v>
      </c>
      <c r="P7" s="7">
        <f t="shared" si="1"/>
        <v>93.40425531914893</v>
      </c>
      <c r="Q7" t="s">
        <v>8309</v>
      </c>
      <c r="R7" s="8" t="s">
        <v>8310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 s="1" t="s">
        <v>0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2">
        <f t="shared" si="0"/>
        <v>106.4875</v>
      </c>
      <c r="P8" s="7">
        <f t="shared" si="1"/>
        <v>146.87931034482759</v>
      </c>
      <c r="Q8" t="s">
        <v>8309</v>
      </c>
      <c r="R8" s="8" t="s">
        <v>8310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 s="1" t="s">
        <v>0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2">
        <f t="shared" si="0"/>
        <v>101.22222222222221</v>
      </c>
      <c r="P9" s="7">
        <f t="shared" si="1"/>
        <v>159.82456140350877</v>
      </c>
      <c r="Q9" t="s">
        <v>8309</v>
      </c>
      <c r="R9" s="8" t="s">
        <v>8310</v>
      </c>
      <c r="S9" s="13">
        <f t="shared" si="2"/>
        <v>42516.047071759254</v>
      </c>
      <c r="T9" s="13">
        <f t="shared" si="3"/>
        <v>42556.047071759254</v>
      </c>
    </row>
    <row r="10" spans="1:20" ht="16" x14ac:dyDescent="0.2">
      <c r="A10" s="1" t="s">
        <v>0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2">
        <f t="shared" si="0"/>
        <v>100.04342857142856</v>
      </c>
      <c r="P10" s="7">
        <f t="shared" si="1"/>
        <v>291.79333333333335</v>
      </c>
      <c r="Q10" t="s">
        <v>8309</v>
      </c>
      <c r="R10" s="8" t="s">
        <v>8310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 s="1" t="s">
        <v>0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2">
        <f t="shared" si="0"/>
        <v>125.998</v>
      </c>
      <c r="P11" s="7">
        <f t="shared" si="1"/>
        <v>31.499500000000001</v>
      </c>
      <c r="Q11" t="s">
        <v>8309</v>
      </c>
      <c r="R11" s="8" t="s">
        <v>8310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 s="1" t="s">
        <v>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2">
        <f t="shared" si="0"/>
        <v>100.49999999999999</v>
      </c>
      <c r="P12" s="7">
        <f t="shared" si="1"/>
        <v>158.68421052631578</v>
      </c>
      <c r="Q12" t="s">
        <v>8309</v>
      </c>
      <c r="R12" s="8" t="s">
        <v>8310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 s="1" t="s">
        <v>0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2">
        <f t="shared" si="0"/>
        <v>120.5</v>
      </c>
      <c r="P13" s="7">
        <f t="shared" si="1"/>
        <v>80.333333333333329</v>
      </c>
      <c r="Q13" t="s">
        <v>8309</v>
      </c>
      <c r="R13" s="8" t="s">
        <v>8310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 s="1" t="s">
        <v>0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2">
        <f t="shared" si="0"/>
        <v>165.29333333333335</v>
      </c>
      <c r="P14" s="7">
        <f t="shared" si="1"/>
        <v>59.961305925030231</v>
      </c>
      <c r="Q14" t="s">
        <v>8309</v>
      </c>
      <c r="R14" s="8" t="s">
        <v>8310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 s="1" t="s">
        <v>0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2">
        <f t="shared" si="0"/>
        <v>159.97142857142856</v>
      </c>
      <c r="P15" s="7">
        <f t="shared" si="1"/>
        <v>109.78431372549019</v>
      </c>
      <c r="Q15" t="s">
        <v>8309</v>
      </c>
      <c r="R15" s="8" t="s">
        <v>8310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 s="1" t="s">
        <v>0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2">
        <f t="shared" si="0"/>
        <v>100.93333333333334</v>
      </c>
      <c r="P16" s="7">
        <f t="shared" si="1"/>
        <v>147.70731707317074</v>
      </c>
      <c r="Q16" t="s">
        <v>8309</v>
      </c>
      <c r="R16" s="8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 s="1" t="s">
        <v>0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2">
        <f t="shared" si="0"/>
        <v>106.60000000000001</v>
      </c>
      <c r="P17" s="7">
        <f t="shared" si="1"/>
        <v>21.755102040816325</v>
      </c>
      <c r="Q17" t="s">
        <v>8309</v>
      </c>
      <c r="R17" s="8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 s="1" t="s">
        <v>0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2">
        <f t="shared" si="0"/>
        <v>100.24166666666667</v>
      </c>
      <c r="P18" s="7">
        <f t="shared" si="1"/>
        <v>171.84285714285716</v>
      </c>
      <c r="Q18" t="s">
        <v>8309</v>
      </c>
      <c r="R18" s="8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 s="1" t="s">
        <v>0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2">
        <f t="shared" si="0"/>
        <v>100.66666666666666</v>
      </c>
      <c r="P19" s="7">
        <f t="shared" si="1"/>
        <v>41.944444444444443</v>
      </c>
      <c r="Q19" t="s">
        <v>8309</v>
      </c>
      <c r="R19" s="8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 s="1" t="s">
        <v>0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2">
        <f t="shared" si="0"/>
        <v>106.32110000000002</v>
      </c>
      <c r="P20" s="7">
        <f t="shared" si="1"/>
        <v>93.264122807017543</v>
      </c>
      <c r="Q20" t="s">
        <v>8309</v>
      </c>
      <c r="R20" s="8" t="s">
        <v>8310</v>
      </c>
      <c r="S20" s="13">
        <f t="shared" si="2"/>
        <v>41869.542314814811</v>
      </c>
      <c r="T20" s="13">
        <f t="shared" si="3"/>
        <v>41899.542314814811</v>
      </c>
    </row>
    <row r="21" spans="1:20" ht="48" x14ac:dyDescent="0.2">
      <c r="A21" s="1" t="s">
        <v>0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2">
        <f t="shared" si="0"/>
        <v>145.29411764705881</v>
      </c>
      <c r="P21" s="7">
        <f t="shared" si="1"/>
        <v>56.136363636363633</v>
      </c>
      <c r="Q21" t="s">
        <v>8309</v>
      </c>
      <c r="R21" s="8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 s="1" t="s">
        <v>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2">
        <f t="shared" si="0"/>
        <v>100.2</v>
      </c>
      <c r="P22" s="7">
        <f t="shared" si="1"/>
        <v>80.16</v>
      </c>
      <c r="Q22" t="s">
        <v>8309</v>
      </c>
      <c r="R22" s="8" t="s">
        <v>8310</v>
      </c>
      <c r="S22" s="13">
        <f t="shared" si="2"/>
        <v>42200.758240740739</v>
      </c>
      <c r="T22" s="13">
        <f t="shared" si="3"/>
        <v>42260.758240740739</v>
      </c>
    </row>
    <row r="23" spans="1:20" ht="48" x14ac:dyDescent="0.2">
      <c r="A23" s="1" t="s">
        <v>0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2">
        <f t="shared" si="0"/>
        <v>109.13513513513513</v>
      </c>
      <c r="P23" s="7">
        <f t="shared" si="1"/>
        <v>199.9009900990099</v>
      </c>
      <c r="Q23" t="s">
        <v>8309</v>
      </c>
      <c r="R23" s="8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 s="1" t="s">
        <v>0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2">
        <f t="shared" si="0"/>
        <v>117.14285714285715</v>
      </c>
      <c r="P24" s="7">
        <f t="shared" si="1"/>
        <v>51.25</v>
      </c>
      <c r="Q24" t="s">
        <v>8309</v>
      </c>
      <c r="R24" s="8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 s="1" t="s">
        <v>0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2">
        <f t="shared" si="0"/>
        <v>118.5</v>
      </c>
      <c r="P25" s="7">
        <f t="shared" si="1"/>
        <v>103.04347826086956</v>
      </c>
      <c r="Q25" t="s">
        <v>8309</v>
      </c>
      <c r="R25" s="8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 s="1" t="s">
        <v>0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2">
        <f t="shared" si="0"/>
        <v>108.80768571428572</v>
      </c>
      <c r="P26" s="7">
        <f t="shared" si="1"/>
        <v>66.346149825783982</v>
      </c>
      <c r="Q26" t="s">
        <v>8309</v>
      </c>
      <c r="R26" s="8" t="s">
        <v>8310</v>
      </c>
      <c r="S26" s="13">
        <f t="shared" si="2"/>
        <v>42229.820173611108</v>
      </c>
      <c r="T26" s="13">
        <f t="shared" si="3"/>
        <v>42262.818749999999</v>
      </c>
    </row>
    <row r="27" spans="1:20" ht="48" x14ac:dyDescent="0.2">
      <c r="A27" s="1" t="s">
        <v>0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2">
        <f t="shared" si="0"/>
        <v>133.33333333333331</v>
      </c>
      <c r="P27" s="7">
        <f t="shared" si="1"/>
        <v>57.142857142857146</v>
      </c>
      <c r="Q27" t="s">
        <v>8309</v>
      </c>
      <c r="R27" s="8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 s="1" t="s">
        <v>0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2">
        <f t="shared" si="0"/>
        <v>155.20000000000002</v>
      </c>
      <c r="P28" s="7">
        <f t="shared" si="1"/>
        <v>102.10526315789474</v>
      </c>
      <c r="Q28" t="s">
        <v>8309</v>
      </c>
      <c r="R28" s="8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 s="1" t="s">
        <v>0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2">
        <f t="shared" si="0"/>
        <v>111.72500000000001</v>
      </c>
      <c r="P29" s="7">
        <f t="shared" si="1"/>
        <v>148.96666666666667</v>
      </c>
      <c r="Q29" t="s">
        <v>8309</v>
      </c>
      <c r="R29" s="8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 s="1" t="s">
        <v>0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2">
        <f t="shared" si="0"/>
        <v>100.35000000000001</v>
      </c>
      <c r="P30" s="7">
        <f t="shared" si="1"/>
        <v>169.6056338028169</v>
      </c>
      <c r="Q30" t="s">
        <v>8309</v>
      </c>
      <c r="R30" s="8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 s="1" t="s">
        <v>0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2">
        <f t="shared" si="0"/>
        <v>123.33333333333334</v>
      </c>
      <c r="P31" s="7">
        <f t="shared" si="1"/>
        <v>31.623931623931625</v>
      </c>
      <c r="Q31" t="s">
        <v>8309</v>
      </c>
      <c r="R31" s="8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 s="1" t="s">
        <v>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2">
        <f t="shared" si="0"/>
        <v>101.29975</v>
      </c>
      <c r="P32" s="7">
        <f t="shared" si="1"/>
        <v>76.45264150943396</v>
      </c>
      <c r="Q32" t="s">
        <v>8309</v>
      </c>
      <c r="R32" s="8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 s="1" t="s">
        <v>0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2">
        <f t="shared" si="0"/>
        <v>100</v>
      </c>
      <c r="P33" s="7">
        <f t="shared" si="1"/>
        <v>13</v>
      </c>
      <c r="Q33" t="s">
        <v>8309</v>
      </c>
      <c r="R33" s="8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 s="1" t="s">
        <v>0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2">
        <f t="shared" si="0"/>
        <v>100.24604569420035</v>
      </c>
      <c r="P34" s="7">
        <f t="shared" si="1"/>
        <v>320.44943820224717</v>
      </c>
      <c r="Q34" t="s">
        <v>8309</v>
      </c>
      <c r="R34" s="8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 s="1" t="s">
        <v>0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2">
        <f t="shared" si="0"/>
        <v>102.0952380952381</v>
      </c>
      <c r="P35" s="7">
        <f t="shared" si="1"/>
        <v>83.75</v>
      </c>
      <c r="Q35" t="s">
        <v>8309</v>
      </c>
      <c r="R35" s="8" t="s">
        <v>8310</v>
      </c>
      <c r="S35" s="13">
        <f t="shared" si="2"/>
        <v>42286.660891203705</v>
      </c>
      <c r="T35" s="13">
        <f t="shared" si="3"/>
        <v>42316.702557870369</v>
      </c>
    </row>
    <row r="36" spans="1:20" ht="48" x14ac:dyDescent="0.2">
      <c r="A36" s="1" t="s">
        <v>0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2">
        <f t="shared" si="0"/>
        <v>130.46153846153845</v>
      </c>
      <c r="P36" s="7">
        <f t="shared" si="1"/>
        <v>49.882352941176471</v>
      </c>
      <c r="Q36" t="s">
        <v>8309</v>
      </c>
      <c r="R36" s="8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 s="1" t="s">
        <v>0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2">
        <f t="shared" si="0"/>
        <v>166.5</v>
      </c>
      <c r="P37" s="7">
        <f t="shared" si="1"/>
        <v>59.464285714285715</v>
      </c>
      <c r="Q37" t="s">
        <v>8309</v>
      </c>
      <c r="R37" s="8" t="s">
        <v>8310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 s="1" t="s">
        <v>0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2">
        <f t="shared" si="0"/>
        <v>142.15</v>
      </c>
      <c r="P38" s="7">
        <f t="shared" si="1"/>
        <v>193.84090909090909</v>
      </c>
      <c r="Q38" t="s">
        <v>8309</v>
      </c>
      <c r="R38" s="8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 s="1" t="s">
        <v>0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2">
        <f t="shared" si="0"/>
        <v>183.44090909090909</v>
      </c>
      <c r="P39" s="7">
        <f t="shared" si="1"/>
        <v>159.51383399209487</v>
      </c>
      <c r="Q39" t="s">
        <v>8309</v>
      </c>
      <c r="R39" s="8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 s="1" t="s">
        <v>0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2">
        <f t="shared" si="0"/>
        <v>110.04</v>
      </c>
      <c r="P40" s="7">
        <f t="shared" si="1"/>
        <v>41.68181818181818</v>
      </c>
      <c r="Q40" t="s">
        <v>8309</v>
      </c>
      <c r="R40" s="8" t="s">
        <v>8310</v>
      </c>
      <c r="S40" s="13">
        <f t="shared" si="2"/>
        <v>41375.057222222225</v>
      </c>
      <c r="T40" s="13">
        <f t="shared" si="3"/>
        <v>41405.057222222225</v>
      </c>
    </row>
    <row r="41" spans="1:20" ht="48" x14ac:dyDescent="0.2">
      <c r="A41" s="1" t="s">
        <v>0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2">
        <f t="shared" si="0"/>
        <v>130.98000000000002</v>
      </c>
      <c r="P41" s="7">
        <f t="shared" si="1"/>
        <v>150.89861751152074</v>
      </c>
      <c r="Q41" t="s">
        <v>8309</v>
      </c>
      <c r="R41" s="8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 s="1" t="s">
        <v>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2">
        <f t="shared" si="0"/>
        <v>101.35000000000001</v>
      </c>
      <c r="P42" s="7">
        <f t="shared" si="1"/>
        <v>126.6875</v>
      </c>
      <c r="Q42" t="s">
        <v>8309</v>
      </c>
      <c r="R42" s="8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 s="1" t="s">
        <v>0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2">
        <f t="shared" si="0"/>
        <v>100</v>
      </c>
      <c r="P43" s="7">
        <f t="shared" si="1"/>
        <v>105.26315789473684</v>
      </c>
      <c r="Q43" t="s">
        <v>8309</v>
      </c>
      <c r="R43" s="8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 s="1" t="s">
        <v>0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2">
        <f t="shared" si="0"/>
        <v>141.85714285714286</v>
      </c>
      <c r="P44" s="7">
        <f t="shared" si="1"/>
        <v>117.51479289940828</v>
      </c>
      <c r="Q44" t="s">
        <v>8309</v>
      </c>
      <c r="R44" s="8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 s="1" t="s">
        <v>0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2">
        <f t="shared" si="0"/>
        <v>308.65999999999997</v>
      </c>
      <c r="P45" s="7">
        <f t="shared" si="1"/>
        <v>117.36121673003802</v>
      </c>
      <c r="Q45" t="s">
        <v>8309</v>
      </c>
      <c r="R45" s="8" t="s">
        <v>8310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 s="1" t="s">
        <v>0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2">
        <f t="shared" si="0"/>
        <v>100</v>
      </c>
      <c r="P46" s="7">
        <f t="shared" si="1"/>
        <v>133.33333333333334</v>
      </c>
      <c r="Q46" t="s">
        <v>8309</v>
      </c>
      <c r="R46" s="8" t="s">
        <v>8310</v>
      </c>
      <c r="S46" s="13">
        <f t="shared" si="2"/>
        <v>41874.098807870367</v>
      </c>
      <c r="T46" s="13">
        <f t="shared" si="3"/>
        <v>41919.098807870367</v>
      </c>
    </row>
    <row r="47" spans="1:20" ht="48" x14ac:dyDescent="0.2">
      <c r="A47" s="1" t="s">
        <v>0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2">
        <f t="shared" si="0"/>
        <v>120</v>
      </c>
      <c r="P47" s="7">
        <f t="shared" si="1"/>
        <v>98.360655737704917</v>
      </c>
      <c r="Q47" t="s">
        <v>8309</v>
      </c>
      <c r="R47" s="8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 s="1" t="s">
        <v>0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2">
        <f t="shared" si="0"/>
        <v>104.16666666666667</v>
      </c>
      <c r="P48" s="7">
        <f t="shared" si="1"/>
        <v>194.44444444444446</v>
      </c>
      <c r="Q48" t="s">
        <v>8309</v>
      </c>
      <c r="R48" s="8" t="s">
        <v>8310</v>
      </c>
      <c r="S48" s="13">
        <f t="shared" si="2"/>
        <v>42323.96497685185</v>
      </c>
      <c r="T48" s="13">
        <f t="shared" si="3"/>
        <v>42353.96497685185</v>
      </c>
    </row>
    <row r="49" spans="1:20" ht="48" x14ac:dyDescent="0.2">
      <c r="A49" s="1" t="s">
        <v>0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2">
        <f t="shared" si="0"/>
        <v>107.61100000000002</v>
      </c>
      <c r="P49" s="7">
        <f t="shared" si="1"/>
        <v>76.865000000000009</v>
      </c>
      <c r="Q49" t="s">
        <v>8309</v>
      </c>
      <c r="R49" s="8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 s="1" t="s">
        <v>0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2">
        <f t="shared" si="0"/>
        <v>107.94999999999999</v>
      </c>
      <c r="P50" s="7">
        <f t="shared" si="1"/>
        <v>56.815789473684212</v>
      </c>
      <c r="Q50" t="s">
        <v>8309</v>
      </c>
      <c r="R50" s="8" t="s">
        <v>8310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 s="1" t="s">
        <v>0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2">
        <f t="shared" si="0"/>
        <v>100</v>
      </c>
      <c r="P51" s="7">
        <f t="shared" si="1"/>
        <v>137.93103448275863</v>
      </c>
      <c r="Q51" t="s">
        <v>8309</v>
      </c>
      <c r="R51" s="8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 s="1" t="s">
        <v>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2">
        <f t="shared" si="0"/>
        <v>100</v>
      </c>
      <c r="P52" s="7">
        <f t="shared" si="1"/>
        <v>27.272727272727273</v>
      </c>
      <c r="Q52" t="s">
        <v>8309</v>
      </c>
      <c r="R52" s="8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 s="1" t="s">
        <v>0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2">
        <f t="shared" si="0"/>
        <v>128.0181818181818</v>
      </c>
      <c r="P53" s="7">
        <f t="shared" si="1"/>
        <v>118.33613445378151</v>
      </c>
      <c r="Q53" t="s">
        <v>8309</v>
      </c>
      <c r="R53" s="8" t="s">
        <v>8310</v>
      </c>
      <c r="S53" s="13">
        <f t="shared" si="2"/>
        <v>42196.928668981476</v>
      </c>
      <c r="T53" s="13">
        <f t="shared" si="3"/>
        <v>42226.928668981476</v>
      </c>
    </row>
    <row r="54" spans="1:20" ht="48" x14ac:dyDescent="0.2">
      <c r="A54" s="1" t="s">
        <v>0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2">
        <f t="shared" si="0"/>
        <v>116.21</v>
      </c>
      <c r="P54" s="7">
        <f t="shared" si="1"/>
        <v>223.48076923076923</v>
      </c>
      <c r="Q54" t="s">
        <v>8309</v>
      </c>
      <c r="R54" s="8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 s="1" t="s">
        <v>0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2">
        <f t="shared" si="0"/>
        <v>109.63333333333334</v>
      </c>
      <c r="P55" s="7">
        <f t="shared" si="1"/>
        <v>28.111111111111111</v>
      </c>
      <c r="Q55" t="s">
        <v>8309</v>
      </c>
      <c r="R55" s="8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 s="1" t="s">
        <v>0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2">
        <f t="shared" si="0"/>
        <v>101</v>
      </c>
      <c r="P56" s="7">
        <f t="shared" si="1"/>
        <v>194.23076923076923</v>
      </c>
      <c r="Q56" t="s">
        <v>8309</v>
      </c>
      <c r="R56" s="8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 s="1" t="s">
        <v>0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2">
        <f t="shared" si="0"/>
        <v>128.95348837209301</v>
      </c>
      <c r="P57" s="7">
        <f t="shared" si="1"/>
        <v>128.95348837209303</v>
      </c>
      <c r="Q57" t="s">
        <v>8309</v>
      </c>
      <c r="R57" s="8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 s="1" t="s">
        <v>0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2">
        <f t="shared" si="0"/>
        <v>107.26249999999999</v>
      </c>
      <c r="P58" s="7">
        <f t="shared" si="1"/>
        <v>49.316091954022987</v>
      </c>
      <c r="Q58" t="s">
        <v>8309</v>
      </c>
      <c r="R58" s="8" t="s">
        <v>8310</v>
      </c>
      <c r="S58" s="13">
        <f t="shared" si="2"/>
        <v>42149.548888888894</v>
      </c>
      <c r="T58" s="13">
        <f t="shared" si="3"/>
        <v>42163.666666666672</v>
      </c>
    </row>
    <row r="59" spans="1:20" ht="48" x14ac:dyDescent="0.2">
      <c r="A59" s="1" t="s">
        <v>0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2">
        <f t="shared" si="0"/>
        <v>101.89999999999999</v>
      </c>
      <c r="P59" s="7">
        <f t="shared" si="1"/>
        <v>221.52173913043478</v>
      </c>
      <c r="Q59" t="s">
        <v>8309</v>
      </c>
      <c r="R59" s="8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 s="1" t="s">
        <v>0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2">
        <f t="shared" si="0"/>
        <v>102.91</v>
      </c>
      <c r="P60" s="7">
        <f t="shared" si="1"/>
        <v>137.21333333333334</v>
      </c>
      <c r="Q60" t="s">
        <v>8309</v>
      </c>
      <c r="R60" s="8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 s="1" t="s">
        <v>0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2">
        <f t="shared" si="0"/>
        <v>100.12570000000001</v>
      </c>
      <c r="P61" s="7">
        <f t="shared" si="1"/>
        <v>606.82242424242418</v>
      </c>
      <c r="Q61" t="s">
        <v>8309</v>
      </c>
      <c r="R61" s="8" t="s">
        <v>8310</v>
      </c>
      <c r="S61" s="13">
        <f t="shared" si="2"/>
        <v>42230.235833333332</v>
      </c>
      <c r="T61" s="13">
        <f t="shared" si="3"/>
        <v>42261.875</v>
      </c>
    </row>
    <row r="62" spans="1:20" ht="48" x14ac:dyDescent="0.2">
      <c r="A62" s="1" t="s">
        <v>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22">
        <f t="shared" si="0"/>
        <v>103.29622222222221</v>
      </c>
      <c r="P62" s="7">
        <f t="shared" si="1"/>
        <v>43.040092592592593</v>
      </c>
      <c r="Q62" t="s">
        <v>8309</v>
      </c>
      <c r="R62" s="8" t="s">
        <v>8310</v>
      </c>
      <c r="S62" s="13">
        <f t="shared" si="2"/>
        <v>41701.901817129634</v>
      </c>
      <c r="T62" s="13">
        <f t="shared" si="3"/>
        <v>41721</v>
      </c>
    </row>
    <row r="63" spans="1:20" ht="48" x14ac:dyDescent="0.2">
      <c r="A63" s="1" t="s">
        <v>0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22">
        <f t="shared" si="0"/>
        <v>148.30000000000001</v>
      </c>
      <c r="P63" s="7">
        <f t="shared" si="1"/>
        <v>322.39130434782606</v>
      </c>
      <c r="Q63" t="s">
        <v>8309</v>
      </c>
      <c r="R63" s="8" t="s">
        <v>8310</v>
      </c>
      <c r="S63" s="13">
        <f t="shared" si="2"/>
        <v>41409.814317129625</v>
      </c>
      <c r="T63" s="13">
        <f t="shared" si="3"/>
        <v>41431.814317129625</v>
      </c>
    </row>
    <row r="64" spans="1:20" ht="48" x14ac:dyDescent="0.2">
      <c r="A64" s="1" t="s">
        <v>0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22">
        <f t="shared" si="0"/>
        <v>154.73333333333332</v>
      </c>
      <c r="P64" s="7">
        <f t="shared" si="1"/>
        <v>96.708333333333329</v>
      </c>
      <c r="Q64" t="s">
        <v>8309</v>
      </c>
      <c r="R64" s="8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 s="1" t="s">
        <v>0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22">
        <f t="shared" si="0"/>
        <v>113.51849999999999</v>
      </c>
      <c r="P65" s="7">
        <f t="shared" si="1"/>
        <v>35.474531249999998</v>
      </c>
      <c r="Q65" t="s">
        <v>8309</v>
      </c>
      <c r="R65" s="8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 s="1" t="s">
        <v>0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22">
        <f t="shared" si="0"/>
        <v>173.33333333333334</v>
      </c>
      <c r="P66" s="7">
        <f t="shared" si="1"/>
        <v>86.666666666666671</v>
      </c>
      <c r="Q66" t="s">
        <v>8309</v>
      </c>
      <c r="R66" s="8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 s="1" t="s">
        <v>0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22">
        <f t="shared" ref="O67:O130" si="4">PRODUCT((E67/D67),100)</f>
        <v>107.52857142857141</v>
      </c>
      <c r="P67" s="7">
        <f t="shared" ref="P67:P130" si="5">(IFERROR(E67/L67,""))</f>
        <v>132.05263157894737</v>
      </c>
      <c r="Q67" t="s">
        <v>8309</v>
      </c>
      <c r="R67" s="8" t="s">
        <v>8310</v>
      </c>
      <c r="S67" s="13">
        <f t="shared" ref="S67:S130" si="6">J67/86400+25569</f>
        <v>41835.821226851855</v>
      </c>
      <c r="T67" s="13">
        <f t="shared" ref="T67:T130" si="7">I67/86400+25569</f>
        <v>41862.249305555553</v>
      </c>
    </row>
    <row r="68" spans="1:20" ht="32" x14ac:dyDescent="0.2">
      <c r="A68" s="1" t="s">
        <v>0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22">
        <f t="shared" si="4"/>
        <v>118.6</v>
      </c>
      <c r="P68" s="7">
        <f t="shared" si="5"/>
        <v>91.230769230769226</v>
      </c>
      <c r="Q68" t="s">
        <v>8309</v>
      </c>
      <c r="R68" s="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 s="1" t="s">
        <v>0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22">
        <f t="shared" si="4"/>
        <v>116.25000000000001</v>
      </c>
      <c r="P69" s="7">
        <f t="shared" si="5"/>
        <v>116.25</v>
      </c>
      <c r="Q69" t="s">
        <v>8309</v>
      </c>
      <c r="R69" s="8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 s="1" t="s">
        <v>0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22">
        <f t="shared" si="4"/>
        <v>127.16666666666667</v>
      </c>
      <c r="P70" s="7">
        <f t="shared" si="5"/>
        <v>21.194444444444443</v>
      </c>
      <c r="Q70" t="s">
        <v>8309</v>
      </c>
      <c r="R70" s="8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 s="1" t="s">
        <v>0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22">
        <f t="shared" si="4"/>
        <v>110.9423</v>
      </c>
      <c r="P71" s="7">
        <f t="shared" si="5"/>
        <v>62.327134831460668</v>
      </c>
      <c r="Q71" t="s">
        <v>8309</v>
      </c>
      <c r="R71" s="8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 s="1" t="s">
        <v>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22">
        <f t="shared" si="4"/>
        <v>127.2</v>
      </c>
      <c r="P72" s="7">
        <f t="shared" si="5"/>
        <v>37.411764705882355</v>
      </c>
      <c r="Q72" t="s">
        <v>8309</v>
      </c>
      <c r="R72" s="8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 s="1" t="s">
        <v>0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22">
        <f t="shared" si="4"/>
        <v>123.94444444444443</v>
      </c>
      <c r="P73" s="7">
        <f t="shared" si="5"/>
        <v>69.71875</v>
      </c>
      <c r="Q73" t="s">
        <v>8309</v>
      </c>
      <c r="R73" s="8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 s="1" t="s">
        <v>0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22">
        <f t="shared" si="4"/>
        <v>108.40909090909091</v>
      </c>
      <c r="P74" s="7">
        <f t="shared" si="5"/>
        <v>58.170731707317074</v>
      </c>
      <c r="Q74" t="s">
        <v>8309</v>
      </c>
      <c r="R74" s="8" t="s">
        <v>8310</v>
      </c>
      <c r="S74" s="13">
        <f t="shared" si="6"/>
        <v>41208.010196759264</v>
      </c>
      <c r="T74" s="13">
        <f t="shared" si="7"/>
        <v>41228</v>
      </c>
    </row>
    <row r="75" spans="1:20" ht="48" x14ac:dyDescent="0.2">
      <c r="A75" s="1" t="s">
        <v>0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22">
        <f t="shared" si="4"/>
        <v>100</v>
      </c>
      <c r="P75" s="7">
        <f t="shared" si="5"/>
        <v>50</v>
      </c>
      <c r="Q75" t="s">
        <v>8309</v>
      </c>
      <c r="R75" s="8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 s="1" t="s">
        <v>0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22">
        <f t="shared" si="4"/>
        <v>112.93199999999999</v>
      </c>
      <c r="P76" s="7">
        <f t="shared" si="5"/>
        <v>19.471034482758618</v>
      </c>
      <c r="Q76" t="s">
        <v>8309</v>
      </c>
      <c r="R76" s="8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 s="1" t="s">
        <v>0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22">
        <f t="shared" si="4"/>
        <v>115.42857142857143</v>
      </c>
      <c r="P77" s="7">
        <f t="shared" si="5"/>
        <v>85.957446808510639</v>
      </c>
      <c r="Q77" t="s">
        <v>8309</v>
      </c>
      <c r="R77" s="8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 s="1" t="s">
        <v>0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22">
        <f t="shared" si="4"/>
        <v>153.33333333333334</v>
      </c>
      <c r="P78" s="7">
        <f t="shared" si="5"/>
        <v>30.666666666666668</v>
      </c>
      <c r="Q78" t="s">
        <v>8309</v>
      </c>
      <c r="R78" s="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 s="1" t="s">
        <v>0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22">
        <f t="shared" si="4"/>
        <v>392.5</v>
      </c>
      <c r="P79" s="7">
        <f t="shared" si="5"/>
        <v>60.384615384615387</v>
      </c>
      <c r="Q79" t="s">
        <v>8309</v>
      </c>
      <c r="R79" s="8" t="s">
        <v>8310</v>
      </c>
      <c r="S79" s="13">
        <f t="shared" si="6"/>
        <v>40997.144872685181</v>
      </c>
      <c r="T79" s="13">
        <f t="shared" si="7"/>
        <v>41050.124305555553</v>
      </c>
    </row>
    <row r="80" spans="1:20" ht="96" x14ac:dyDescent="0.2">
      <c r="A80" s="1" t="s">
        <v>0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22">
        <f t="shared" si="4"/>
        <v>2702</v>
      </c>
      <c r="P80" s="7">
        <f t="shared" si="5"/>
        <v>38.6</v>
      </c>
      <c r="Q80" t="s">
        <v>8309</v>
      </c>
      <c r="R80" s="8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 s="1" t="s">
        <v>0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22">
        <f t="shared" si="4"/>
        <v>127</v>
      </c>
      <c r="P81" s="7">
        <f t="shared" si="5"/>
        <v>40.268292682926827</v>
      </c>
      <c r="Q81" t="s">
        <v>8309</v>
      </c>
      <c r="R81" s="8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 s="1" t="s">
        <v>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22">
        <f t="shared" si="4"/>
        <v>107.25</v>
      </c>
      <c r="P82" s="7">
        <f t="shared" si="5"/>
        <v>273.82978723404256</v>
      </c>
      <c r="Q82" t="s">
        <v>8309</v>
      </c>
      <c r="R82" s="8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 s="1" t="s">
        <v>0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22">
        <f t="shared" si="4"/>
        <v>198</v>
      </c>
      <c r="P83" s="7">
        <f t="shared" si="5"/>
        <v>53.035714285714285</v>
      </c>
      <c r="Q83" t="s">
        <v>8309</v>
      </c>
      <c r="R83" s="8" t="s">
        <v>8310</v>
      </c>
      <c r="S83" s="13">
        <f t="shared" si="6"/>
        <v>41100.158877314811</v>
      </c>
      <c r="T83" s="13">
        <f t="shared" si="7"/>
        <v>41104.126388888893</v>
      </c>
    </row>
    <row r="84" spans="1:20" ht="48" x14ac:dyDescent="0.2">
      <c r="A84" s="1" t="s">
        <v>0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22">
        <f t="shared" si="4"/>
        <v>100.01249999999999</v>
      </c>
      <c r="P84" s="7">
        <f t="shared" si="5"/>
        <v>40.005000000000003</v>
      </c>
      <c r="Q84" t="s">
        <v>8309</v>
      </c>
      <c r="R84" s="8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 s="1" t="s">
        <v>0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22">
        <f t="shared" si="4"/>
        <v>102.49999999999999</v>
      </c>
      <c r="P85" s="7">
        <f t="shared" si="5"/>
        <v>15.76923076923077</v>
      </c>
      <c r="Q85" t="s">
        <v>8309</v>
      </c>
      <c r="R85" s="8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 s="1" t="s">
        <v>0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22">
        <f t="shared" si="4"/>
        <v>100</v>
      </c>
      <c r="P86" s="7">
        <f t="shared" si="5"/>
        <v>71.428571428571431</v>
      </c>
      <c r="Q86" t="s">
        <v>8309</v>
      </c>
      <c r="R86" s="8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 s="1" t="s">
        <v>0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22">
        <f t="shared" si="4"/>
        <v>125.49999999999999</v>
      </c>
      <c r="P87" s="7">
        <f t="shared" si="5"/>
        <v>71.714285714285708</v>
      </c>
      <c r="Q87" t="s">
        <v>8309</v>
      </c>
      <c r="R87" s="8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 s="1" t="s">
        <v>0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22">
        <f t="shared" si="4"/>
        <v>106.46666666666667</v>
      </c>
      <c r="P88" s="7">
        <f t="shared" si="5"/>
        <v>375.76470588235293</v>
      </c>
      <c r="Q88" t="s">
        <v>8309</v>
      </c>
      <c r="R88" s="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 s="1" t="s">
        <v>0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22">
        <f t="shared" si="4"/>
        <v>104.60000000000001</v>
      </c>
      <c r="P89" s="7">
        <f t="shared" si="5"/>
        <v>104.6</v>
      </c>
      <c r="Q89" t="s">
        <v>8309</v>
      </c>
      <c r="R89" s="8" t="s">
        <v>8310</v>
      </c>
      <c r="S89" s="13">
        <f t="shared" si="6"/>
        <v>40322.539386574077</v>
      </c>
      <c r="T89" s="13">
        <f t="shared" si="7"/>
        <v>40332.070138888885</v>
      </c>
    </row>
    <row r="90" spans="1:20" ht="48" x14ac:dyDescent="0.2">
      <c r="A90" s="1" t="s">
        <v>0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22">
        <f t="shared" si="4"/>
        <v>102.85714285714285</v>
      </c>
      <c r="P90" s="7">
        <f t="shared" si="5"/>
        <v>60</v>
      </c>
      <c r="Q90" t="s">
        <v>8309</v>
      </c>
      <c r="R90" s="8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 s="1" t="s">
        <v>0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22">
        <f t="shared" si="4"/>
        <v>115.06666666666668</v>
      </c>
      <c r="P91" s="7">
        <f t="shared" si="5"/>
        <v>123.28571428571429</v>
      </c>
      <c r="Q91" t="s">
        <v>8309</v>
      </c>
      <c r="R91" s="8" t="s">
        <v>8310</v>
      </c>
      <c r="S91" s="13">
        <f t="shared" si="6"/>
        <v>41402.752222222218</v>
      </c>
      <c r="T91" s="13">
        <f t="shared" si="7"/>
        <v>41427.752222222218</v>
      </c>
    </row>
    <row r="92" spans="1:20" ht="32" x14ac:dyDescent="0.2">
      <c r="A92" s="1" t="s">
        <v>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22">
        <f t="shared" si="4"/>
        <v>100.4</v>
      </c>
      <c r="P92" s="7">
        <f t="shared" si="5"/>
        <v>31.375</v>
      </c>
      <c r="Q92" t="s">
        <v>8309</v>
      </c>
      <c r="R92" s="8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 s="1" t="s">
        <v>0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22">
        <f t="shared" si="4"/>
        <v>120</v>
      </c>
      <c r="P93" s="7">
        <f t="shared" si="5"/>
        <v>78.260869565217391</v>
      </c>
      <c r="Q93" t="s">
        <v>8309</v>
      </c>
      <c r="R93" s="8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 s="1" t="s">
        <v>0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22">
        <f t="shared" si="4"/>
        <v>105.2</v>
      </c>
      <c r="P94" s="7">
        <f t="shared" si="5"/>
        <v>122.32558139534883</v>
      </c>
      <c r="Q94" t="s">
        <v>8309</v>
      </c>
      <c r="R94" s="8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 s="1" t="s">
        <v>0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22">
        <f t="shared" si="4"/>
        <v>110.60000000000001</v>
      </c>
      <c r="P95" s="7">
        <f t="shared" si="5"/>
        <v>73.733333333333334</v>
      </c>
      <c r="Q95" t="s">
        <v>8309</v>
      </c>
      <c r="R95" s="8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 s="1" t="s">
        <v>0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22">
        <f t="shared" si="4"/>
        <v>104</v>
      </c>
      <c r="P96" s="7">
        <f t="shared" si="5"/>
        <v>21.666666666666668</v>
      </c>
      <c r="Q96" t="s">
        <v>8309</v>
      </c>
      <c r="R96" s="8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 s="1" t="s">
        <v>0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22">
        <f t="shared" si="4"/>
        <v>131.42857142857142</v>
      </c>
      <c r="P97" s="7">
        <f t="shared" si="5"/>
        <v>21.904761904761905</v>
      </c>
      <c r="Q97" t="s">
        <v>8309</v>
      </c>
      <c r="R97" s="8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 s="1" t="s">
        <v>0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22">
        <f t="shared" si="4"/>
        <v>114.66666666666667</v>
      </c>
      <c r="P98" s="7">
        <f t="shared" si="5"/>
        <v>50.588235294117645</v>
      </c>
      <c r="Q98" t="s">
        <v>8309</v>
      </c>
      <c r="R98" s="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 s="1" t="s">
        <v>0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22">
        <f t="shared" si="4"/>
        <v>106.25</v>
      </c>
      <c r="P99" s="7">
        <f t="shared" si="5"/>
        <v>53.125</v>
      </c>
      <c r="Q99" t="s">
        <v>8309</v>
      </c>
      <c r="R99" s="8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 s="1" t="s">
        <v>0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22">
        <f t="shared" si="4"/>
        <v>106.25</v>
      </c>
      <c r="P100" s="7">
        <f t="shared" si="5"/>
        <v>56.666666666666664</v>
      </c>
      <c r="Q100" t="s">
        <v>8309</v>
      </c>
      <c r="R100" s="8" t="s">
        <v>8310</v>
      </c>
      <c r="S100" s="13">
        <f t="shared" si="6"/>
        <v>41214.794837962967</v>
      </c>
      <c r="T100" s="13">
        <f t="shared" si="7"/>
        <v>41250.979166666664</v>
      </c>
    </row>
    <row r="101" spans="1:20" ht="32" x14ac:dyDescent="0.2">
      <c r="A101" s="1" t="s">
        <v>0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22">
        <f t="shared" si="4"/>
        <v>106.01933333333334</v>
      </c>
      <c r="P101" s="7">
        <f t="shared" si="5"/>
        <v>40.776666666666664</v>
      </c>
      <c r="Q101" t="s">
        <v>8309</v>
      </c>
      <c r="R101" s="8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 s="1" t="s">
        <v>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22">
        <f t="shared" si="4"/>
        <v>100</v>
      </c>
      <c r="P102" s="7">
        <f t="shared" si="5"/>
        <v>192.30769230769232</v>
      </c>
      <c r="Q102" t="s">
        <v>8309</v>
      </c>
      <c r="R102" s="8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 s="1" t="s">
        <v>0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22">
        <f t="shared" si="4"/>
        <v>100</v>
      </c>
      <c r="P103" s="7">
        <f t="shared" si="5"/>
        <v>100</v>
      </c>
      <c r="Q103" t="s">
        <v>8309</v>
      </c>
      <c r="R103" s="8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 s="1" t="s">
        <v>0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22">
        <f t="shared" si="4"/>
        <v>127.75000000000001</v>
      </c>
      <c r="P104" s="7">
        <f t="shared" si="5"/>
        <v>117.92307692307692</v>
      </c>
      <c r="Q104" t="s">
        <v>8309</v>
      </c>
      <c r="R104" s="8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 s="1" t="s">
        <v>0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22">
        <f t="shared" si="4"/>
        <v>105.15384615384616</v>
      </c>
      <c r="P105" s="7">
        <f t="shared" si="5"/>
        <v>27.897959183673468</v>
      </c>
      <c r="Q105" t="s">
        <v>8309</v>
      </c>
      <c r="R105" s="8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 s="1" t="s">
        <v>0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22">
        <f t="shared" si="4"/>
        <v>120</v>
      </c>
      <c r="P106" s="7">
        <f t="shared" si="5"/>
        <v>60</v>
      </c>
      <c r="Q106" t="s">
        <v>8309</v>
      </c>
      <c r="R106" s="8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 s="1" t="s">
        <v>0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22">
        <f t="shared" si="4"/>
        <v>107.40909090909089</v>
      </c>
      <c r="P107" s="7">
        <f t="shared" si="5"/>
        <v>39.383333333333333</v>
      </c>
      <c r="Q107" t="s">
        <v>8309</v>
      </c>
      <c r="R107" s="8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 s="1" t="s">
        <v>0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22">
        <f t="shared" si="4"/>
        <v>100.49999999999999</v>
      </c>
      <c r="P108" s="7">
        <f t="shared" si="5"/>
        <v>186.11111111111111</v>
      </c>
      <c r="Q108" t="s">
        <v>8309</v>
      </c>
      <c r="R108" s="8" t="s">
        <v>8310</v>
      </c>
      <c r="S108" s="13">
        <f t="shared" si="6"/>
        <v>40987.776631944442</v>
      </c>
      <c r="T108" s="13">
        <f t="shared" si="7"/>
        <v>41001.776631944442</v>
      </c>
    </row>
    <row r="109" spans="1:20" ht="48" x14ac:dyDescent="0.2">
      <c r="A109" s="1" t="s">
        <v>0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22">
        <f t="shared" si="4"/>
        <v>102.46666666666667</v>
      </c>
      <c r="P109" s="7">
        <f t="shared" si="5"/>
        <v>111.37681159420291</v>
      </c>
      <c r="Q109" t="s">
        <v>8309</v>
      </c>
      <c r="R109" s="8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 s="1" t="s">
        <v>0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22">
        <f t="shared" si="4"/>
        <v>246.66666666666669</v>
      </c>
      <c r="P110" s="7">
        <f t="shared" si="5"/>
        <v>78.723404255319153</v>
      </c>
      <c r="Q110" t="s">
        <v>8309</v>
      </c>
      <c r="R110" s="8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 s="1" t="s">
        <v>0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22">
        <f t="shared" si="4"/>
        <v>219.49999999999997</v>
      </c>
      <c r="P111" s="7">
        <f t="shared" si="5"/>
        <v>46.702127659574465</v>
      </c>
      <c r="Q111" t="s">
        <v>8309</v>
      </c>
      <c r="R111" s="8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 s="1" t="s">
        <v>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22">
        <f t="shared" si="4"/>
        <v>130.76923076923077</v>
      </c>
      <c r="P112" s="7">
        <f t="shared" si="5"/>
        <v>65.384615384615387</v>
      </c>
      <c r="Q112" t="s">
        <v>8309</v>
      </c>
      <c r="R112" s="8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 s="1" t="s">
        <v>0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22">
        <f t="shared" si="4"/>
        <v>154.57142857142858</v>
      </c>
      <c r="P113" s="7">
        <f t="shared" si="5"/>
        <v>102.0754716981132</v>
      </c>
      <c r="Q113" t="s">
        <v>8309</v>
      </c>
      <c r="R113" s="8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 s="1" t="s">
        <v>0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22">
        <f t="shared" si="4"/>
        <v>104</v>
      </c>
      <c r="P114" s="7">
        <f t="shared" si="5"/>
        <v>64.197530864197532</v>
      </c>
      <c r="Q114" t="s">
        <v>8309</v>
      </c>
      <c r="R114" s="8" t="s">
        <v>8310</v>
      </c>
      <c r="S114" s="13">
        <f t="shared" si="6"/>
        <v>41718.043032407411</v>
      </c>
      <c r="T114" s="13">
        <f t="shared" si="7"/>
        <v>41742.083333333336</v>
      </c>
    </row>
    <row r="115" spans="1:20" ht="32" x14ac:dyDescent="0.2">
      <c r="A115" s="1" t="s">
        <v>0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22">
        <f t="shared" si="4"/>
        <v>141</v>
      </c>
      <c r="P115" s="7">
        <f t="shared" si="5"/>
        <v>90.384615384615387</v>
      </c>
      <c r="Q115" t="s">
        <v>8309</v>
      </c>
      <c r="R115" s="8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 s="1" t="s">
        <v>0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22">
        <f t="shared" si="4"/>
        <v>103.33333333333334</v>
      </c>
      <c r="P116" s="7">
        <f t="shared" si="5"/>
        <v>88.571428571428569</v>
      </c>
      <c r="Q116" t="s">
        <v>8309</v>
      </c>
      <c r="R116" s="8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 s="1" t="s">
        <v>0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22">
        <f t="shared" si="4"/>
        <v>140.44444444444443</v>
      </c>
      <c r="P117" s="7">
        <f t="shared" si="5"/>
        <v>28.727272727272727</v>
      </c>
      <c r="Q117" t="s">
        <v>8309</v>
      </c>
      <c r="R117" s="8" t="s">
        <v>8310</v>
      </c>
      <c r="S117" s="13">
        <f t="shared" si="6"/>
        <v>40918.738935185189</v>
      </c>
      <c r="T117" s="13">
        <f t="shared" si="7"/>
        <v>40943.738935185189</v>
      </c>
    </row>
    <row r="118" spans="1:20" ht="48" x14ac:dyDescent="0.2">
      <c r="A118" s="1" t="s">
        <v>0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22">
        <f t="shared" si="4"/>
        <v>113.65714285714286</v>
      </c>
      <c r="P118" s="7">
        <f t="shared" si="5"/>
        <v>69.78947368421052</v>
      </c>
      <c r="Q118" t="s">
        <v>8309</v>
      </c>
      <c r="R118" s="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 s="1" t="s">
        <v>0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22">
        <f t="shared" si="4"/>
        <v>100.49377777777779</v>
      </c>
      <c r="P119" s="7">
        <f t="shared" si="5"/>
        <v>167.48962962962963</v>
      </c>
      <c r="Q119" t="s">
        <v>8309</v>
      </c>
      <c r="R119" s="8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 s="1" t="s">
        <v>0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22">
        <f t="shared" si="4"/>
        <v>113.03159999999998</v>
      </c>
      <c r="P120" s="7">
        <f t="shared" si="5"/>
        <v>144.91230769230768</v>
      </c>
      <c r="Q120" t="s">
        <v>8309</v>
      </c>
      <c r="R120" s="8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 s="1" t="s">
        <v>0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22">
        <f t="shared" si="4"/>
        <v>104.55692307692308</v>
      </c>
      <c r="P121" s="7">
        <f t="shared" si="5"/>
        <v>91.840540540540545</v>
      </c>
      <c r="Q121" t="s">
        <v>8309</v>
      </c>
      <c r="R121" s="8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 s="1" t="s">
        <v>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22">
        <f t="shared" si="4"/>
        <v>1.4285714285714287E-2</v>
      </c>
      <c r="P122" s="7">
        <f t="shared" si="5"/>
        <v>10</v>
      </c>
      <c r="Q122" t="s">
        <v>8309</v>
      </c>
      <c r="R122" s="8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 s="1" t="s">
        <v>0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22">
        <f t="shared" si="4"/>
        <v>3.3333333333333333E-2</v>
      </c>
      <c r="P123" s="7">
        <f t="shared" si="5"/>
        <v>1</v>
      </c>
      <c r="Q123" t="s">
        <v>8309</v>
      </c>
      <c r="R123" s="8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 s="1" t="s">
        <v>0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22">
        <f t="shared" si="4"/>
        <v>0</v>
      </c>
      <c r="P124" s="7" t="str">
        <f t="shared" si="5"/>
        <v/>
      </c>
      <c r="Q124" t="s">
        <v>8309</v>
      </c>
      <c r="R124" s="8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 s="1" t="s">
        <v>0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22">
        <f t="shared" si="4"/>
        <v>0.27454545454545454</v>
      </c>
      <c r="P125" s="7">
        <f t="shared" si="5"/>
        <v>25.166666666666668</v>
      </c>
      <c r="Q125" t="s">
        <v>8309</v>
      </c>
      <c r="R125" s="8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 s="1" t="s">
        <v>0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22">
        <f t="shared" si="4"/>
        <v>0</v>
      </c>
      <c r="P126" s="7" t="str">
        <f t="shared" si="5"/>
        <v/>
      </c>
      <c r="Q126" t="s">
        <v>8309</v>
      </c>
      <c r="R126" s="8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 s="1" t="s">
        <v>0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22">
        <f t="shared" si="4"/>
        <v>14.000000000000002</v>
      </c>
      <c r="P127" s="7">
        <f t="shared" si="5"/>
        <v>11.666666666666666</v>
      </c>
      <c r="Q127" t="s">
        <v>8309</v>
      </c>
      <c r="R127" s="8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 s="1" t="s">
        <v>0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22">
        <f t="shared" si="4"/>
        <v>5.548</v>
      </c>
      <c r="P128" s="7">
        <f t="shared" si="5"/>
        <v>106.69230769230769</v>
      </c>
      <c r="Q128" t="s">
        <v>8309</v>
      </c>
      <c r="R128" s="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 s="1" t="s">
        <v>0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22">
        <f t="shared" si="4"/>
        <v>2.375</v>
      </c>
      <c r="P129" s="7">
        <f t="shared" si="5"/>
        <v>47.5</v>
      </c>
      <c r="Q129" t="s">
        <v>8309</v>
      </c>
      <c r="R129" s="8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 s="1" t="s">
        <v>0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22">
        <f t="shared" si="4"/>
        <v>1.867</v>
      </c>
      <c r="P130" s="7">
        <f t="shared" si="5"/>
        <v>311.16666666666669</v>
      </c>
      <c r="Q130" t="s">
        <v>8309</v>
      </c>
      <c r="R130" s="8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 s="1" t="s">
        <v>0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22">
        <f t="shared" ref="O131:O194" si="8">PRODUCT((E131/D131),100)</f>
        <v>0</v>
      </c>
      <c r="P131" s="7" t="str">
        <f t="shared" ref="P131:P194" si="9">(IFERROR(E131/L131,""))</f>
        <v/>
      </c>
      <c r="Q131" t="s">
        <v>8309</v>
      </c>
      <c r="R131" s="8" t="s">
        <v>8311</v>
      </c>
      <c r="S131" s="13">
        <f t="shared" ref="S131:S194" si="10">J131/86400+25569</f>
        <v>41882.937303240738</v>
      </c>
      <c r="T131" s="13">
        <f t="shared" ref="T131:T194" si="11">I131/86400+25569</f>
        <v>41942.937303240738</v>
      </c>
    </row>
    <row r="132" spans="1:20" ht="48" x14ac:dyDescent="0.2">
      <c r="A132" s="1" t="s">
        <v>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22">
        <f t="shared" si="8"/>
        <v>0</v>
      </c>
      <c r="P132" s="7" t="str">
        <f t="shared" si="9"/>
        <v/>
      </c>
      <c r="Q132" t="s">
        <v>8309</v>
      </c>
      <c r="R132" s="8" t="s">
        <v>8311</v>
      </c>
      <c r="S132" s="13">
        <f t="shared" si="10"/>
        <v>41778.91541666667</v>
      </c>
      <c r="T132" s="13">
        <f t="shared" si="11"/>
        <v>41806.844444444447</v>
      </c>
    </row>
    <row r="133" spans="1:20" ht="16" x14ac:dyDescent="0.2">
      <c r="A133" s="1" t="s">
        <v>0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22">
        <f t="shared" si="8"/>
        <v>0</v>
      </c>
      <c r="P133" s="7" t="str">
        <f t="shared" si="9"/>
        <v/>
      </c>
      <c r="Q133" t="s">
        <v>8309</v>
      </c>
      <c r="R133" s="8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 s="1" t="s">
        <v>0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22">
        <f t="shared" si="8"/>
        <v>9.5687499999999996</v>
      </c>
      <c r="P134" s="7">
        <f t="shared" si="9"/>
        <v>94.506172839506178</v>
      </c>
      <c r="Q134" t="s">
        <v>8309</v>
      </c>
      <c r="R134" s="8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 s="1" t="s">
        <v>0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22">
        <f t="shared" si="8"/>
        <v>0</v>
      </c>
      <c r="P135" s="7" t="str">
        <f t="shared" si="9"/>
        <v/>
      </c>
      <c r="Q135" t="s">
        <v>8309</v>
      </c>
      <c r="R135" s="8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 s="1" t="s">
        <v>0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22">
        <f t="shared" si="8"/>
        <v>0</v>
      </c>
      <c r="P136" s="7" t="str">
        <f t="shared" si="9"/>
        <v/>
      </c>
      <c r="Q136" t="s">
        <v>8309</v>
      </c>
      <c r="R136" s="8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 s="1" t="s">
        <v>0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22">
        <f t="shared" si="8"/>
        <v>13.433333333333334</v>
      </c>
      <c r="P137" s="7">
        <f t="shared" si="9"/>
        <v>80.599999999999994</v>
      </c>
      <c r="Q137" t="s">
        <v>8309</v>
      </c>
      <c r="R137" s="8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 s="1" t="s">
        <v>0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22">
        <f t="shared" si="8"/>
        <v>0</v>
      </c>
      <c r="P138" s="7" t="str">
        <f t="shared" si="9"/>
        <v/>
      </c>
      <c r="Q138" t="s">
        <v>8309</v>
      </c>
      <c r="R138" s="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 s="1" t="s">
        <v>0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22">
        <f t="shared" si="8"/>
        <v>0</v>
      </c>
      <c r="P139" s="7" t="str">
        <f t="shared" si="9"/>
        <v/>
      </c>
      <c r="Q139" t="s">
        <v>8309</v>
      </c>
      <c r="R139" s="8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 s="1" t="s">
        <v>0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22">
        <f t="shared" si="8"/>
        <v>3.1413333333333333</v>
      </c>
      <c r="P140" s="7">
        <f t="shared" si="9"/>
        <v>81.241379310344826</v>
      </c>
      <c r="Q140" t="s">
        <v>8309</v>
      </c>
      <c r="R140" s="8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 s="1" t="s">
        <v>0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22">
        <f t="shared" si="8"/>
        <v>100</v>
      </c>
      <c r="P141" s="7">
        <f t="shared" si="9"/>
        <v>500</v>
      </c>
      <c r="Q141" t="s">
        <v>8309</v>
      </c>
      <c r="R141" s="8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 s="1" t="s">
        <v>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22">
        <f t="shared" si="8"/>
        <v>0</v>
      </c>
      <c r="P142" s="7" t="str">
        <f t="shared" si="9"/>
        <v/>
      </c>
      <c r="Q142" t="s">
        <v>8309</v>
      </c>
      <c r="R142" s="8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 s="1" t="s">
        <v>0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22">
        <f t="shared" si="8"/>
        <v>10.775</v>
      </c>
      <c r="P143" s="7">
        <f t="shared" si="9"/>
        <v>46.178571428571431</v>
      </c>
      <c r="Q143" t="s">
        <v>8309</v>
      </c>
      <c r="R143" s="8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 s="1" t="s">
        <v>0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22">
        <f t="shared" si="8"/>
        <v>0.33333333333333337</v>
      </c>
      <c r="P144" s="7">
        <f t="shared" si="9"/>
        <v>10</v>
      </c>
      <c r="Q144" t="s">
        <v>8309</v>
      </c>
      <c r="R144" s="8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 s="1" t="s">
        <v>0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22">
        <f t="shared" si="8"/>
        <v>0</v>
      </c>
      <c r="P145" s="7" t="str">
        <f t="shared" si="9"/>
        <v/>
      </c>
      <c r="Q145" t="s">
        <v>8309</v>
      </c>
      <c r="R145" s="8" t="s">
        <v>8311</v>
      </c>
      <c r="S145" s="13">
        <f t="shared" si="10"/>
        <v>42559.064143518517</v>
      </c>
      <c r="T145" s="13">
        <f t="shared" si="11"/>
        <v>42616.246527777781</v>
      </c>
    </row>
    <row r="146" spans="1:20" ht="48" x14ac:dyDescent="0.2">
      <c r="A146" s="1" t="s">
        <v>0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22">
        <f t="shared" si="8"/>
        <v>27.6</v>
      </c>
      <c r="P146" s="7">
        <f t="shared" si="9"/>
        <v>55.945945945945944</v>
      </c>
      <c r="Q146" t="s">
        <v>8309</v>
      </c>
      <c r="R146" s="8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 s="1" t="s">
        <v>0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22">
        <f t="shared" si="8"/>
        <v>7.5111111111111111</v>
      </c>
      <c r="P147" s="7">
        <f t="shared" si="9"/>
        <v>37.555555555555557</v>
      </c>
      <c r="Q147" t="s">
        <v>8309</v>
      </c>
      <c r="R147" s="8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 s="1" t="s">
        <v>0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22">
        <f t="shared" si="8"/>
        <v>0.57499999999999996</v>
      </c>
      <c r="P148" s="7">
        <f t="shared" si="9"/>
        <v>38.333333333333336</v>
      </c>
      <c r="Q148" t="s">
        <v>8309</v>
      </c>
      <c r="R148" s="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 s="1" t="s">
        <v>0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22">
        <f t="shared" si="8"/>
        <v>0</v>
      </c>
      <c r="P149" s="7" t="str">
        <f t="shared" si="9"/>
        <v/>
      </c>
      <c r="Q149" t="s">
        <v>8309</v>
      </c>
      <c r="R149" s="8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 s="1" t="s">
        <v>0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22">
        <f t="shared" si="8"/>
        <v>0.08</v>
      </c>
      <c r="P150" s="7">
        <f t="shared" si="9"/>
        <v>20</v>
      </c>
      <c r="Q150" t="s">
        <v>8309</v>
      </c>
      <c r="R150" s="8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 s="1" t="s">
        <v>0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22">
        <f t="shared" si="8"/>
        <v>0.91999999999999993</v>
      </c>
      <c r="P151" s="7">
        <f t="shared" si="9"/>
        <v>15.333333333333334</v>
      </c>
      <c r="Q151" t="s">
        <v>8309</v>
      </c>
      <c r="R151" s="8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 s="1" t="s">
        <v>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22">
        <f t="shared" si="8"/>
        <v>23.163076923076922</v>
      </c>
      <c r="P152" s="7">
        <f t="shared" si="9"/>
        <v>449.43283582089555</v>
      </c>
      <c r="Q152" t="s">
        <v>8309</v>
      </c>
      <c r="R152" s="8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 s="1" t="s">
        <v>0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22">
        <f t="shared" si="8"/>
        <v>5.5999999999999994E-2</v>
      </c>
      <c r="P153" s="7">
        <f t="shared" si="9"/>
        <v>28</v>
      </c>
      <c r="Q153" t="s">
        <v>8309</v>
      </c>
      <c r="R153" s="8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 s="1" t="s">
        <v>0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22">
        <f t="shared" si="8"/>
        <v>7.8947368421052634E-3</v>
      </c>
      <c r="P154" s="7">
        <f t="shared" si="9"/>
        <v>15</v>
      </c>
      <c r="Q154" t="s">
        <v>8309</v>
      </c>
      <c r="R154" s="8" t="s">
        <v>8311</v>
      </c>
      <c r="S154" s="13">
        <f t="shared" si="10"/>
        <v>41875.077546296292</v>
      </c>
      <c r="T154" s="13">
        <f t="shared" si="11"/>
        <v>41905.077546296292</v>
      </c>
    </row>
    <row r="155" spans="1:20" ht="48" x14ac:dyDescent="0.2">
      <c r="A155" s="1" t="s">
        <v>0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22">
        <f t="shared" si="8"/>
        <v>0.71799999999999997</v>
      </c>
      <c r="P155" s="7">
        <f t="shared" si="9"/>
        <v>35.9</v>
      </c>
      <c r="Q155" t="s">
        <v>8309</v>
      </c>
      <c r="R155" s="8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 s="1" t="s">
        <v>0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22">
        <f t="shared" si="8"/>
        <v>2.666666666666667</v>
      </c>
      <c r="P156" s="7">
        <f t="shared" si="9"/>
        <v>13.333333333333334</v>
      </c>
      <c r="Q156" t="s">
        <v>8309</v>
      </c>
      <c r="R156" s="8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 s="1" t="s">
        <v>0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22">
        <f t="shared" si="8"/>
        <v>6.0000000000000001E-3</v>
      </c>
      <c r="P157" s="7">
        <f t="shared" si="9"/>
        <v>20.25</v>
      </c>
      <c r="Q157" t="s">
        <v>8309</v>
      </c>
      <c r="R157" s="8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 s="1" t="s">
        <v>0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22">
        <f t="shared" si="8"/>
        <v>5.0999999999999996</v>
      </c>
      <c r="P158" s="7">
        <f t="shared" si="9"/>
        <v>119</v>
      </c>
      <c r="Q158" t="s">
        <v>8309</v>
      </c>
      <c r="R158" s="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 s="1" t="s">
        <v>0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22">
        <f t="shared" si="8"/>
        <v>0.26711185308848079</v>
      </c>
      <c r="P159" s="7">
        <f t="shared" si="9"/>
        <v>4</v>
      </c>
      <c r="Q159" t="s">
        <v>8309</v>
      </c>
      <c r="R159" s="8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 s="1" t="s">
        <v>0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22">
        <f t="shared" si="8"/>
        <v>0</v>
      </c>
      <c r="P160" s="7" t="str">
        <f t="shared" si="9"/>
        <v/>
      </c>
      <c r="Q160" t="s">
        <v>8309</v>
      </c>
      <c r="R160" s="8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 s="1" t="s">
        <v>0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22">
        <f t="shared" si="8"/>
        <v>2E-3</v>
      </c>
      <c r="P161" s="7">
        <f t="shared" si="9"/>
        <v>10</v>
      </c>
      <c r="Q161" t="s">
        <v>8309</v>
      </c>
      <c r="R161" s="8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 s="1" t="s">
        <v>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22">
        <f t="shared" si="8"/>
        <v>0</v>
      </c>
      <c r="P162" s="7" t="str">
        <f t="shared" si="9"/>
        <v/>
      </c>
      <c r="Q162" t="s">
        <v>8309</v>
      </c>
      <c r="R162" s="8" t="s">
        <v>8312</v>
      </c>
      <c r="S162" s="13">
        <f t="shared" si="10"/>
        <v>42171.913090277776</v>
      </c>
      <c r="T162" s="13">
        <f t="shared" si="11"/>
        <v>42231.913090277776</v>
      </c>
    </row>
    <row r="163" spans="1:20" ht="48" x14ac:dyDescent="0.2">
      <c r="A163" s="1" t="s">
        <v>0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22">
        <f t="shared" si="8"/>
        <v>0.01</v>
      </c>
      <c r="P163" s="7">
        <f t="shared" si="9"/>
        <v>5</v>
      </c>
      <c r="Q163" t="s">
        <v>8309</v>
      </c>
      <c r="R163" s="8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 s="1" t="s">
        <v>0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22">
        <f t="shared" si="8"/>
        <v>15.535714285714286</v>
      </c>
      <c r="P164" s="7">
        <f t="shared" si="9"/>
        <v>43.5</v>
      </c>
      <c r="Q164" t="s">
        <v>8309</v>
      </c>
      <c r="R164" s="8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 s="1" t="s">
        <v>0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22">
        <f t="shared" si="8"/>
        <v>0</v>
      </c>
      <c r="P165" s="7" t="str">
        <f t="shared" si="9"/>
        <v/>
      </c>
      <c r="Q165" t="s">
        <v>8309</v>
      </c>
      <c r="R165" s="8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 s="1" t="s">
        <v>0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22">
        <f t="shared" si="8"/>
        <v>0.53333333333333333</v>
      </c>
      <c r="P166" s="7">
        <f t="shared" si="9"/>
        <v>91.428571428571431</v>
      </c>
      <c r="Q166" t="s">
        <v>8309</v>
      </c>
      <c r="R166" s="8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 s="1" t="s">
        <v>0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22">
        <f t="shared" si="8"/>
        <v>0</v>
      </c>
      <c r="P167" s="7" t="str">
        <f t="shared" si="9"/>
        <v/>
      </c>
      <c r="Q167" t="s">
        <v>8309</v>
      </c>
      <c r="R167" s="8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 s="1" t="s">
        <v>0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22">
        <f t="shared" si="8"/>
        <v>60</v>
      </c>
      <c r="P168" s="7">
        <f t="shared" si="9"/>
        <v>3000</v>
      </c>
      <c r="Q168" t="s">
        <v>8309</v>
      </c>
      <c r="R168" s="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 s="1" t="s">
        <v>0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22">
        <f t="shared" si="8"/>
        <v>0.01</v>
      </c>
      <c r="P169" s="7">
        <f t="shared" si="9"/>
        <v>5.5</v>
      </c>
      <c r="Q169" t="s">
        <v>8309</v>
      </c>
      <c r="R169" s="8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 s="1" t="s">
        <v>0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22">
        <f t="shared" si="8"/>
        <v>4.0625</v>
      </c>
      <c r="P170" s="7">
        <f t="shared" si="9"/>
        <v>108.33333333333333</v>
      </c>
      <c r="Q170" t="s">
        <v>8309</v>
      </c>
      <c r="R170" s="8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 s="1" t="s">
        <v>0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22">
        <f t="shared" si="8"/>
        <v>22.400000000000002</v>
      </c>
      <c r="P171" s="7">
        <f t="shared" si="9"/>
        <v>56</v>
      </c>
      <c r="Q171" t="s">
        <v>8309</v>
      </c>
      <c r="R171" s="8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 s="1" t="s">
        <v>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22">
        <f t="shared" si="8"/>
        <v>3.25</v>
      </c>
      <c r="P172" s="7">
        <f t="shared" si="9"/>
        <v>32.5</v>
      </c>
      <c r="Q172" t="s">
        <v>8309</v>
      </c>
      <c r="R172" s="8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 s="1" t="s">
        <v>0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22">
        <f t="shared" si="8"/>
        <v>2E-3</v>
      </c>
      <c r="P173" s="7">
        <f t="shared" si="9"/>
        <v>1</v>
      </c>
      <c r="Q173" t="s">
        <v>8309</v>
      </c>
      <c r="R173" s="8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 s="1" t="s">
        <v>0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22">
        <f t="shared" si="8"/>
        <v>0</v>
      </c>
      <c r="P174" s="7" t="str">
        <f t="shared" si="9"/>
        <v/>
      </c>
      <c r="Q174" t="s">
        <v>8309</v>
      </c>
      <c r="R174" s="8" t="s">
        <v>8312</v>
      </c>
      <c r="S174" s="13">
        <f t="shared" si="10"/>
        <v>42047.394942129627</v>
      </c>
      <c r="T174" s="13">
        <f t="shared" si="11"/>
        <v>42082.353275462963</v>
      </c>
    </row>
    <row r="175" spans="1:20" ht="48" x14ac:dyDescent="0.2">
      <c r="A175" s="1" t="s">
        <v>0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22">
        <f t="shared" si="8"/>
        <v>0</v>
      </c>
      <c r="P175" s="7" t="str">
        <f t="shared" si="9"/>
        <v/>
      </c>
      <c r="Q175" t="s">
        <v>8309</v>
      </c>
      <c r="R175" s="8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 s="1" t="s">
        <v>0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22">
        <f t="shared" si="8"/>
        <v>0</v>
      </c>
      <c r="P176" s="7" t="str">
        <f t="shared" si="9"/>
        <v/>
      </c>
      <c r="Q176" t="s">
        <v>8309</v>
      </c>
      <c r="R176" s="8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 s="1" t="s">
        <v>0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22">
        <f t="shared" si="8"/>
        <v>6.4850000000000003</v>
      </c>
      <c r="P177" s="7">
        <f t="shared" si="9"/>
        <v>49.884615384615387</v>
      </c>
      <c r="Q177" t="s">
        <v>8309</v>
      </c>
      <c r="R177" s="8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 s="1" t="s">
        <v>0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22">
        <f t="shared" si="8"/>
        <v>0</v>
      </c>
      <c r="P178" s="7" t="str">
        <f t="shared" si="9"/>
        <v/>
      </c>
      <c r="Q178" t="s">
        <v>8309</v>
      </c>
      <c r="R178" s="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 s="1" t="s">
        <v>0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22">
        <f t="shared" si="8"/>
        <v>40</v>
      </c>
      <c r="P179" s="7">
        <f t="shared" si="9"/>
        <v>25.714285714285715</v>
      </c>
      <c r="Q179" t="s">
        <v>8309</v>
      </c>
      <c r="R179" s="8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 s="1" t="s">
        <v>0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22">
        <f t="shared" si="8"/>
        <v>0</v>
      </c>
      <c r="P180" s="7" t="str">
        <f t="shared" si="9"/>
        <v/>
      </c>
      <c r="Q180" t="s">
        <v>8309</v>
      </c>
      <c r="R180" s="8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 s="1" t="s">
        <v>0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22">
        <f t="shared" si="8"/>
        <v>20</v>
      </c>
      <c r="P181" s="7">
        <f t="shared" si="9"/>
        <v>100</v>
      </c>
      <c r="Q181" t="s">
        <v>8309</v>
      </c>
      <c r="R181" s="8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 s="1" t="s">
        <v>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22">
        <f t="shared" si="8"/>
        <v>33.416666666666664</v>
      </c>
      <c r="P182" s="7">
        <f t="shared" si="9"/>
        <v>30.846153846153847</v>
      </c>
      <c r="Q182" t="s">
        <v>8309</v>
      </c>
      <c r="R182" s="8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 s="1" t="s">
        <v>0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22">
        <f t="shared" si="8"/>
        <v>21.092608822670172</v>
      </c>
      <c r="P183" s="7">
        <f t="shared" si="9"/>
        <v>180.5</v>
      </c>
      <c r="Q183" t="s">
        <v>8309</v>
      </c>
      <c r="R183" s="8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 s="1" t="s">
        <v>0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22">
        <f t="shared" si="8"/>
        <v>0</v>
      </c>
      <c r="P184" s="7" t="str">
        <f t="shared" si="9"/>
        <v/>
      </c>
      <c r="Q184" t="s">
        <v>8309</v>
      </c>
      <c r="R184" s="8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 s="1" t="s">
        <v>0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22">
        <f t="shared" si="8"/>
        <v>35.856000000000002</v>
      </c>
      <c r="P185" s="7">
        <f t="shared" si="9"/>
        <v>373.5</v>
      </c>
      <c r="Q185" t="s">
        <v>8309</v>
      </c>
      <c r="R185" s="8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 s="1" t="s">
        <v>0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22">
        <f t="shared" si="8"/>
        <v>3.4000000000000004</v>
      </c>
      <c r="P186" s="7">
        <f t="shared" si="9"/>
        <v>25.5</v>
      </c>
      <c r="Q186" t="s">
        <v>8309</v>
      </c>
      <c r="R186" s="8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 s="1" t="s">
        <v>0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22">
        <f t="shared" si="8"/>
        <v>5.5</v>
      </c>
      <c r="P187" s="7">
        <f t="shared" si="9"/>
        <v>220</v>
      </c>
      <c r="Q187" t="s">
        <v>8309</v>
      </c>
      <c r="R187" s="8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 s="1" t="s">
        <v>0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22">
        <f t="shared" si="8"/>
        <v>0</v>
      </c>
      <c r="P188" s="7" t="str">
        <f t="shared" si="9"/>
        <v/>
      </c>
      <c r="Q188" t="s">
        <v>8309</v>
      </c>
      <c r="R188" s="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 s="1" t="s">
        <v>0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22">
        <f t="shared" si="8"/>
        <v>16</v>
      </c>
      <c r="P189" s="7">
        <f t="shared" si="9"/>
        <v>160</v>
      </c>
      <c r="Q189" t="s">
        <v>8309</v>
      </c>
      <c r="R189" s="8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 s="1" t="s">
        <v>0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22">
        <f t="shared" si="8"/>
        <v>0</v>
      </c>
      <c r="P190" s="7" t="str">
        <f t="shared" si="9"/>
        <v/>
      </c>
      <c r="Q190" t="s">
        <v>8309</v>
      </c>
      <c r="R190" s="8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 s="1" t="s">
        <v>0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22">
        <f t="shared" si="8"/>
        <v>6.8999999999999992E-2</v>
      </c>
      <c r="P191" s="7">
        <f t="shared" si="9"/>
        <v>69</v>
      </c>
      <c r="Q191" t="s">
        <v>8309</v>
      </c>
      <c r="R191" s="8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 s="1" t="s">
        <v>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22">
        <f t="shared" si="8"/>
        <v>0.41666666666666669</v>
      </c>
      <c r="P192" s="7">
        <f t="shared" si="9"/>
        <v>50</v>
      </c>
      <c r="Q192" t="s">
        <v>8309</v>
      </c>
      <c r="R192" s="8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 s="1" t="s">
        <v>0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22">
        <f t="shared" si="8"/>
        <v>5</v>
      </c>
      <c r="P193" s="7">
        <f t="shared" si="9"/>
        <v>83.333333333333329</v>
      </c>
      <c r="Q193" t="s">
        <v>8309</v>
      </c>
      <c r="R193" s="8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 s="1" t="s">
        <v>0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22">
        <f t="shared" si="8"/>
        <v>1.6999999999999999E-3</v>
      </c>
      <c r="P194" s="7">
        <f t="shared" si="9"/>
        <v>5.666666666666667</v>
      </c>
      <c r="Q194" t="s">
        <v>8309</v>
      </c>
      <c r="R194" s="8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 s="1" t="s">
        <v>0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22">
        <f t="shared" ref="O195:O258" si="12">PRODUCT((E195/D195),100)</f>
        <v>0</v>
      </c>
      <c r="P195" s="7" t="str">
        <f t="shared" ref="P195:P258" si="13">(IFERROR(E195/L195,""))</f>
        <v/>
      </c>
      <c r="Q195" t="s">
        <v>8309</v>
      </c>
      <c r="R195" s="8" t="s">
        <v>8312</v>
      </c>
      <c r="S195" s="13">
        <f t="shared" ref="S195:S258" si="14">J195/86400+25569</f>
        <v>41911.934791666667</v>
      </c>
      <c r="T195" s="13">
        <f t="shared" ref="T195:T258" si="15">I195/86400+25569</f>
        <v>41971.976458333331</v>
      </c>
    </row>
    <row r="196" spans="1:20" ht="48" x14ac:dyDescent="0.2">
      <c r="A196" s="1" t="s">
        <v>0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22">
        <f t="shared" si="12"/>
        <v>0.12</v>
      </c>
      <c r="P196" s="7">
        <f t="shared" si="13"/>
        <v>1</v>
      </c>
      <c r="Q196" t="s">
        <v>8309</v>
      </c>
      <c r="R196" s="8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 s="1" t="s">
        <v>0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22">
        <f t="shared" si="12"/>
        <v>0</v>
      </c>
      <c r="P197" s="7" t="str">
        <f t="shared" si="13"/>
        <v/>
      </c>
      <c r="Q197" t="s">
        <v>8309</v>
      </c>
      <c r="R197" s="8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 s="1" t="s">
        <v>0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22">
        <f t="shared" si="12"/>
        <v>41.857142857142861</v>
      </c>
      <c r="P198" s="7">
        <f t="shared" si="13"/>
        <v>77.10526315789474</v>
      </c>
      <c r="Q198" t="s">
        <v>8309</v>
      </c>
      <c r="R198" s="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 s="1" t="s">
        <v>0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22">
        <f t="shared" si="12"/>
        <v>10.48</v>
      </c>
      <c r="P199" s="7">
        <f t="shared" si="13"/>
        <v>32.75</v>
      </c>
      <c r="Q199" t="s">
        <v>8309</v>
      </c>
      <c r="R199" s="8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 s="1" t="s">
        <v>0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22">
        <f t="shared" si="12"/>
        <v>1.1159999999999999</v>
      </c>
      <c r="P200" s="7">
        <f t="shared" si="13"/>
        <v>46.5</v>
      </c>
      <c r="Q200" t="s">
        <v>8309</v>
      </c>
      <c r="R200" s="8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 s="1" t="s">
        <v>0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22">
        <f t="shared" si="12"/>
        <v>0</v>
      </c>
      <c r="P201" s="7" t="str">
        <f t="shared" si="13"/>
        <v/>
      </c>
      <c r="Q201" t="s">
        <v>8309</v>
      </c>
      <c r="R201" s="8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 s="1" t="s">
        <v>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22">
        <f t="shared" si="12"/>
        <v>26.192500000000003</v>
      </c>
      <c r="P202" s="7">
        <f t="shared" si="13"/>
        <v>87.308333333333337</v>
      </c>
      <c r="Q202" t="s">
        <v>8309</v>
      </c>
      <c r="R202" s="8" t="s">
        <v>8312</v>
      </c>
      <c r="S202" s="13">
        <f t="shared" si="14"/>
        <v>41867.083368055552</v>
      </c>
      <c r="T202" s="13">
        <f t="shared" si="15"/>
        <v>41897.083368055552</v>
      </c>
    </row>
    <row r="203" spans="1:20" ht="48" x14ac:dyDescent="0.2">
      <c r="A203" s="1" t="s">
        <v>0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22">
        <f t="shared" si="12"/>
        <v>58.461538461538467</v>
      </c>
      <c r="P203" s="7">
        <f t="shared" si="13"/>
        <v>54.285714285714285</v>
      </c>
      <c r="Q203" t="s">
        <v>8309</v>
      </c>
      <c r="R203" s="8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 s="1" t="s">
        <v>0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22">
        <f t="shared" si="12"/>
        <v>0</v>
      </c>
      <c r="P204" s="7" t="str">
        <f t="shared" si="13"/>
        <v/>
      </c>
      <c r="Q204" t="s">
        <v>8309</v>
      </c>
      <c r="R204" s="8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 s="1" t="s">
        <v>0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22">
        <f t="shared" si="12"/>
        <v>29.84</v>
      </c>
      <c r="P205" s="7">
        <f t="shared" si="13"/>
        <v>93.25</v>
      </c>
      <c r="Q205" t="s">
        <v>8309</v>
      </c>
      <c r="R205" s="8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 s="1" t="s">
        <v>0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22">
        <f t="shared" si="12"/>
        <v>50.721666666666664</v>
      </c>
      <c r="P206" s="7">
        <f t="shared" si="13"/>
        <v>117.68368136117556</v>
      </c>
      <c r="Q206" t="s">
        <v>8309</v>
      </c>
      <c r="R206" s="8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 s="1" t="s">
        <v>0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22">
        <f t="shared" si="12"/>
        <v>16.25</v>
      </c>
      <c r="P207" s="7">
        <f t="shared" si="13"/>
        <v>76.470588235294116</v>
      </c>
      <c r="Q207" t="s">
        <v>8309</v>
      </c>
      <c r="R207" s="8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 s="1" t="s">
        <v>0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22">
        <f t="shared" si="12"/>
        <v>0</v>
      </c>
      <c r="P208" s="7" t="str">
        <f t="shared" si="13"/>
        <v/>
      </c>
      <c r="Q208" t="s">
        <v>8309</v>
      </c>
      <c r="R208" s="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 s="1" t="s">
        <v>0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22">
        <f t="shared" si="12"/>
        <v>15.214285714285714</v>
      </c>
      <c r="P209" s="7">
        <f t="shared" si="13"/>
        <v>163.84615384615384</v>
      </c>
      <c r="Q209" t="s">
        <v>8309</v>
      </c>
      <c r="R209" s="8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 s="1" t="s">
        <v>0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22">
        <f t="shared" si="12"/>
        <v>0</v>
      </c>
      <c r="P210" s="7" t="str">
        <f t="shared" si="13"/>
        <v/>
      </c>
      <c r="Q210" t="s">
        <v>8309</v>
      </c>
      <c r="R210" s="8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 s="1" t="s">
        <v>0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22">
        <f t="shared" si="12"/>
        <v>0</v>
      </c>
      <c r="P211" s="7" t="str">
        <f t="shared" si="13"/>
        <v/>
      </c>
      <c r="Q211" t="s">
        <v>8309</v>
      </c>
      <c r="R211" s="8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 s="1" t="s">
        <v>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22">
        <f t="shared" si="12"/>
        <v>25.25</v>
      </c>
      <c r="P212" s="7">
        <f t="shared" si="13"/>
        <v>91.818181818181813</v>
      </c>
      <c r="Q212" t="s">
        <v>8309</v>
      </c>
      <c r="R212" s="8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 s="1" t="s">
        <v>0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22">
        <f t="shared" si="12"/>
        <v>44.6</v>
      </c>
      <c r="P213" s="7">
        <f t="shared" si="13"/>
        <v>185.83333333333334</v>
      </c>
      <c r="Q213" t="s">
        <v>8309</v>
      </c>
      <c r="R213" s="8" t="s">
        <v>8312</v>
      </c>
      <c r="S213" s="13">
        <f t="shared" si="14"/>
        <v>42236.159918981481</v>
      </c>
      <c r="T213" s="13">
        <f t="shared" si="15"/>
        <v>42266.159918981481</v>
      </c>
    </row>
    <row r="214" spans="1:20" ht="32" x14ac:dyDescent="0.2">
      <c r="A214" s="1" t="s">
        <v>0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22">
        <f t="shared" si="12"/>
        <v>1.5873015873015872E-2</v>
      </c>
      <c r="P214" s="7">
        <f t="shared" si="13"/>
        <v>1</v>
      </c>
      <c r="Q214" t="s">
        <v>8309</v>
      </c>
      <c r="R214" s="8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 s="1" t="s">
        <v>0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22">
        <f t="shared" si="12"/>
        <v>0.04</v>
      </c>
      <c r="P215" s="7">
        <f t="shared" si="13"/>
        <v>20</v>
      </c>
      <c r="Q215" t="s">
        <v>8309</v>
      </c>
      <c r="R215" s="8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 s="1" t="s">
        <v>0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22">
        <f t="shared" si="12"/>
        <v>8.0000000000000002E-3</v>
      </c>
      <c r="P216" s="7">
        <f t="shared" si="13"/>
        <v>1</v>
      </c>
      <c r="Q216" t="s">
        <v>8309</v>
      </c>
      <c r="R216" s="8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 s="1" t="s">
        <v>0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22">
        <f t="shared" si="12"/>
        <v>0.22727272727272727</v>
      </c>
      <c r="P217" s="7">
        <f t="shared" si="13"/>
        <v>10</v>
      </c>
      <c r="Q217" t="s">
        <v>8309</v>
      </c>
      <c r="R217" s="8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 s="1" t="s">
        <v>0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22">
        <f t="shared" si="12"/>
        <v>55.698440000000005</v>
      </c>
      <c r="P218" s="7">
        <f t="shared" si="13"/>
        <v>331.53833333333336</v>
      </c>
      <c r="Q218" t="s">
        <v>8309</v>
      </c>
      <c r="R218" s="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 s="1" t="s">
        <v>0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22">
        <f t="shared" si="12"/>
        <v>11.943</v>
      </c>
      <c r="P219" s="7">
        <f t="shared" si="13"/>
        <v>314.28947368421052</v>
      </c>
      <c r="Q219" t="s">
        <v>8309</v>
      </c>
      <c r="R219" s="8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 s="1" t="s">
        <v>0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22">
        <f t="shared" si="12"/>
        <v>2</v>
      </c>
      <c r="P220" s="7">
        <f t="shared" si="13"/>
        <v>100</v>
      </c>
      <c r="Q220" t="s">
        <v>8309</v>
      </c>
      <c r="R220" s="8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 s="1" t="s">
        <v>0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22">
        <f t="shared" si="12"/>
        <v>17.630000000000003</v>
      </c>
      <c r="P221" s="7">
        <f t="shared" si="13"/>
        <v>115.98684210526316</v>
      </c>
      <c r="Q221" t="s">
        <v>8309</v>
      </c>
      <c r="R221" s="8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 s="1" t="s">
        <v>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22">
        <f t="shared" si="12"/>
        <v>0.72</v>
      </c>
      <c r="P222" s="7">
        <f t="shared" si="13"/>
        <v>120</v>
      </c>
      <c r="Q222" t="s">
        <v>8309</v>
      </c>
      <c r="R222" s="8" t="s">
        <v>8312</v>
      </c>
      <c r="S222" s="13">
        <f t="shared" si="14"/>
        <v>42195.643865740742</v>
      </c>
      <c r="T222" s="13">
        <f t="shared" si="15"/>
        <v>42236.837500000001</v>
      </c>
    </row>
    <row r="223" spans="1:20" ht="16" x14ac:dyDescent="0.2">
      <c r="A223" s="1" t="s">
        <v>0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22">
        <f t="shared" si="12"/>
        <v>0</v>
      </c>
      <c r="P223" s="7" t="str">
        <f t="shared" si="13"/>
        <v/>
      </c>
      <c r="Q223" t="s">
        <v>8309</v>
      </c>
      <c r="R223" s="8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 s="1" t="s">
        <v>0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22">
        <f t="shared" si="12"/>
        <v>13</v>
      </c>
      <c r="P224" s="7">
        <f t="shared" si="13"/>
        <v>65</v>
      </c>
      <c r="Q224" t="s">
        <v>8309</v>
      </c>
      <c r="R224" s="8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 s="1" t="s">
        <v>0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22">
        <f t="shared" si="12"/>
        <v>0</v>
      </c>
      <c r="P225" s="7" t="str">
        <f t="shared" si="13"/>
        <v/>
      </c>
      <c r="Q225" t="s">
        <v>8309</v>
      </c>
      <c r="R225" s="8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 s="1" t="s">
        <v>0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22">
        <f t="shared" si="12"/>
        <v>0</v>
      </c>
      <c r="P226" s="7" t="str">
        <f t="shared" si="13"/>
        <v/>
      </c>
      <c r="Q226" t="s">
        <v>8309</v>
      </c>
      <c r="R226" s="8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 s="1" t="s">
        <v>0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22">
        <f t="shared" si="12"/>
        <v>0</v>
      </c>
      <c r="P227" s="7" t="str">
        <f t="shared" si="13"/>
        <v/>
      </c>
      <c r="Q227" t="s">
        <v>8309</v>
      </c>
      <c r="R227" s="8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 s="1" t="s">
        <v>0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22">
        <f t="shared" si="12"/>
        <v>0.86206896551724133</v>
      </c>
      <c r="P228" s="7">
        <f t="shared" si="13"/>
        <v>125</v>
      </c>
      <c r="Q228" t="s">
        <v>8309</v>
      </c>
      <c r="R228" s="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 s="1" t="s">
        <v>0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22">
        <f t="shared" si="12"/>
        <v>0</v>
      </c>
      <c r="P229" s="7" t="str">
        <f t="shared" si="13"/>
        <v/>
      </c>
      <c r="Q229" t="s">
        <v>8309</v>
      </c>
      <c r="R229" s="8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 s="1" t="s">
        <v>0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22">
        <f t="shared" si="12"/>
        <v>0</v>
      </c>
      <c r="P230" s="7" t="str">
        <f t="shared" si="13"/>
        <v/>
      </c>
      <c r="Q230" t="s">
        <v>8309</v>
      </c>
      <c r="R230" s="8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 s="1" t="s">
        <v>0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22">
        <f t="shared" si="12"/>
        <v>0</v>
      </c>
      <c r="P231" s="7" t="str">
        <f t="shared" si="13"/>
        <v/>
      </c>
      <c r="Q231" t="s">
        <v>8309</v>
      </c>
      <c r="R231" s="8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 s="1" t="s">
        <v>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22">
        <f t="shared" si="12"/>
        <v>0.4</v>
      </c>
      <c r="P232" s="7">
        <f t="shared" si="13"/>
        <v>30</v>
      </c>
      <c r="Q232" t="s">
        <v>8309</v>
      </c>
      <c r="R232" s="8" t="s">
        <v>8312</v>
      </c>
      <c r="S232" s="13">
        <f t="shared" si="14"/>
        <v>42129.77721064815</v>
      </c>
      <c r="T232" s="13">
        <f t="shared" si="15"/>
        <v>42159.77721064815</v>
      </c>
    </row>
    <row r="233" spans="1:20" ht="48" x14ac:dyDescent="0.2">
      <c r="A233" s="1" t="s">
        <v>0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22">
        <f t="shared" si="12"/>
        <v>0</v>
      </c>
      <c r="P233" s="7" t="str">
        <f t="shared" si="13"/>
        <v/>
      </c>
      <c r="Q233" t="s">
        <v>8309</v>
      </c>
      <c r="R233" s="8" t="s">
        <v>8312</v>
      </c>
      <c r="S233" s="13">
        <f t="shared" si="14"/>
        <v>42341.958923611106</v>
      </c>
      <c r="T233" s="13">
        <f t="shared" si="15"/>
        <v>42371.958923611106</v>
      </c>
    </row>
    <row r="234" spans="1:20" ht="48" x14ac:dyDescent="0.2">
      <c r="A234" s="1" t="s">
        <v>0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22">
        <f t="shared" si="12"/>
        <v>2.75</v>
      </c>
      <c r="P234" s="7">
        <f t="shared" si="13"/>
        <v>15.714285714285714</v>
      </c>
      <c r="Q234" t="s">
        <v>8309</v>
      </c>
      <c r="R234" s="8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 s="1" t="s">
        <v>0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22">
        <f t="shared" si="12"/>
        <v>0</v>
      </c>
      <c r="P235" s="7" t="str">
        <f t="shared" si="13"/>
        <v/>
      </c>
      <c r="Q235" t="s">
        <v>8309</v>
      </c>
      <c r="R235" s="8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 s="1" t="s">
        <v>0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22">
        <f t="shared" si="12"/>
        <v>40.1</v>
      </c>
      <c r="P236" s="7">
        <f t="shared" si="13"/>
        <v>80.2</v>
      </c>
      <c r="Q236" t="s">
        <v>8309</v>
      </c>
      <c r="R236" s="8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 s="1" t="s">
        <v>0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22">
        <f t="shared" si="12"/>
        <v>0</v>
      </c>
      <c r="P237" s="7" t="str">
        <f t="shared" si="13"/>
        <v/>
      </c>
      <c r="Q237" t="s">
        <v>8309</v>
      </c>
      <c r="R237" s="8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 s="1" t="s">
        <v>0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22">
        <f t="shared" si="12"/>
        <v>0</v>
      </c>
      <c r="P238" s="7" t="str">
        <f t="shared" si="13"/>
        <v/>
      </c>
      <c r="Q238" t="s">
        <v>8309</v>
      </c>
      <c r="R238" s="8" t="s">
        <v>8312</v>
      </c>
      <c r="S238" s="13">
        <f t="shared" si="14"/>
        <v>42321.084479166668</v>
      </c>
      <c r="T238" s="13">
        <f t="shared" si="15"/>
        <v>42374</v>
      </c>
    </row>
    <row r="239" spans="1:20" ht="16" x14ac:dyDescent="0.2">
      <c r="A239" s="1" t="s">
        <v>0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22">
        <f t="shared" si="12"/>
        <v>0.33333333333333337</v>
      </c>
      <c r="P239" s="7">
        <f t="shared" si="13"/>
        <v>50</v>
      </c>
      <c r="Q239" t="s">
        <v>8309</v>
      </c>
      <c r="R239" s="8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 s="1" t="s">
        <v>0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22">
        <f t="shared" si="12"/>
        <v>0</v>
      </c>
      <c r="P240" s="7" t="str">
        <f t="shared" si="13"/>
        <v/>
      </c>
      <c r="Q240" t="s">
        <v>8309</v>
      </c>
      <c r="R240" s="8" t="s">
        <v>8312</v>
      </c>
      <c r="S240" s="13">
        <f t="shared" si="14"/>
        <v>42713.962500000001</v>
      </c>
      <c r="T240" s="13">
        <f t="shared" si="15"/>
        <v>42734.375</v>
      </c>
    </row>
    <row r="241" spans="1:20" ht="48" x14ac:dyDescent="0.2">
      <c r="A241" s="1" t="s">
        <v>0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22">
        <f t="shared" si="12"/>
        <v>25</v>
      </c>
      <c r="P241" s="7">
        <f t="shared" si="13"/>
        <v>50</v>
      </c>
      <c r="Q241" t="s">
        <v>8309</v>
      </c>
      <c r="R241" s="8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 s="1" t="s">
        <v>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22">
        <f t="shared" si="12"/>
        <v>107.63413333333334</v>
      </c>
      <c r="P242" s="7">
        <f t="shared" si="13"/>
        <v>117.84759124087591</v>
      </c>
      <c r="Q242" t="s">
        <v>8309</v>
      </c>
      <c r="R242" s="8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 s="1" t="s">
        <v>0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22">
        <f t="shared" si="12"/>
        <v>112.63736263736264</v>
      </c>
      <c r="P243" s="7">
        <f t="shared" si="13"/>
        <v>109.04255319148936</v>
      </c>
      <c r="Q243" t="s">
        <v>8309</v>
      </c>
      <c r="R243" s="8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 s="1" t="s">
        <v>0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22">
        <f t="shared" si="12"/>
        <v>113.46153846153845</v>
      </c>
      <c r="P244" s="7">
        <f t="shared" si="13"/>
        <v>73.019801980198025</v>
      </c>
      <c r="Q244" t="s">
        <v>8309</v>
      </c>
      <c r="R244" s="8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 s="1" t="s">
        <v>0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22">
        <f t="shared" si="12"/>
        <v>102.592</v>
      </c>
      <c r="P245" s="7">
        <f t="shared" si="13"/>
        <v>78.195121951219505</v>
      </c>
      <c r="Q245" t="s">
        <v>8309</v>
      </c>
      <c r="R245" s="8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 s="1" t="s">
        <v>0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22">
        <f t="shared" si="12"/>
        <v>113.75714285714287</v>
      </c>
      <c r="P246" s="7">
        <f t="shared" si="13"/>
        <v>47.398809523809526</v>
      </c>
      <c r="Q246" t="s">
        <v>8309</v>
      </c>
      <c r="R246" s="8" t="s">
        <v>8313</v>
      </c>
      <c r="S246" s="13">
        <f t="shared" si="14"/>
        <v>40213.323599537034</v>
      </c>
      <c r="T246" s="13">
        <f t="shared" si="15"/>
        <v>40253.295833333337</v>
      </c>
    </row>
    <row r="247" spans="1:20" ht="48" x14ac:dyDescent="0.2">
      <c r="A247" s="1" t="s">
        <v>0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22">
        <f t="shared" si="12"/>
        <v>103.71999999999998</v>
      </c>
      <c r="P247" s="7">
        <f t="shared" si="13"/>
        <v>54.020833333333336</v>
      </c>
      <c r="Q247" t="s">
        <v>8309</v>
      </c>
      <c r="R247" s="8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 s="1" t="s">
        <v>0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22">
        <f t="shared" si="12"/>
        <v>305.46000000000004</v>
      </c>
      <c r="P248" s="7">
        <f t="shared" si="13"/>
        <v>68.488789237668158</v>
      </c>
      <c r="Q248" t="s">
        <v>8309</v>
      </c>
      <c r="R248" s="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 s="1" t="s">
        <v>0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22">
        <f t="shared" si="12"/>
        <v>134.1</v>
      </c>
      <c r="P249" s="7">
        <f t="shared" si="13"/>
        <v>108.14516129032258</v>
      </c>
      <c r="Q249" t="s">
        <v>8309</v>
      </c>
      <c r="R249" s="8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 s="1" t="s">
        <v>0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22">
        <f t="shared" si="12"/>
        <v>101.33294117647058</v>
      </c>
      <c r="P250" s="7">
        <f t="shared" si="13"/>
        <v>589.95205479452056</v>
      </c>
      <c r="Q250" t="s">
        <v>8309</v>
      </c>
      <c r="R250" s="8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 s="1" t="s">
        <v>0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22">
        <f t="shared" si="12"/>
        <v>112.92</v>
      </c>
      <c r="P251" s="7">
        <f t="shared" si="13"/>
        <v>48.051063829787232</v>
      </c>
      <c r="Q251" t="s">
        <v>8309</v>
      </c>
      <c r="R251" s="8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 s="1" t="s">
        <v>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22">
        <f t="shared" si="12"/>
        <v>105.58333333333334</v>
      </c>
      <c r="P252" s="7">
        <f t="shared" si="13"/>
        <v>72.482837528604122</v>
      </c>
      <c r="Q252" t="s">
        <v>8309</v>
      </c>
      <c r="R252" s="8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 s="1" t="s">
        <v>0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22">
        <f t="shared" si="12"/>
        <v>125.57142857142858</v>
      </c>
      <c r="P253" s="7">
        <f t="shared" si="13"/>
        <v>57.077922077922075</v>
      </c>
      <c r="Q253" t="s">
        <v>8309</v>
      </c>
      <c r="R253" s="8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 s="1" t="s">
        <v>0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22">
        <f t="shared" si="12"/>
        <v>184.56</v>
      </c>
      <c r="P254" s="7">
        <f t="shared" si="13"/>
        <v>85.444444444444443</v>
      </c>
      <c r="Q254" t="s">
        <v>8309</v>
      </c>
      <c r="R254" s="8" t="s">
        <v>8313</v>
      </c>
      <c r="S254" s="13">
        <f t="shared" si="14"/>
        <v>40266.66270833333</v>
      </c>
      <c r="T254" s="13">
        <f t="shared" si="15"/>
        <v>40330.165972222225</v>
      </c>
    </row>
    <row r="255" spans="1:20" ht="48" x14ac:dyDescent="0.2">
      <c r="A255" s="1" t="s">
        <v>0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22">
        <f t="shared" si="12"/>
        <v>100.73333333333335</v>
      </c>
      <c r="P255" s="7">
        <f t="shared" si="13"/>
        <v>215.85714285714286</v>
      </c>
      <c r="Q255" t="s">
        <v>8309</v>
      </c>
      <c r="R255" s="8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 s="1" t="s">
        <v>0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22">
        <f t="shared" si="12"/>
        <v>116.94725</v>
      </c>
      <c r="P256" s="7">
        <f t="shared" si="13"/>
        <v>89.38643312101911</v>
      </c>
      <c r="Q256" t="s">
        <v>8309</v>
      </c>
      <c r="R256" s="8" t="s">
        <v>8313</v>
      </c>
      <c r="S256" s="13">
        <f t="shared" si="14"/>
        <v>42263.952662037038</v>
      </c>
      <c r="T256" s="13">
        <f t="shared" si="15"/>
        <v>42294.083333333328</v>
      </c>
    </row>
    <row r="257" spans="1:20" ht="32" x14ac:dyDescent="0.2">
      <c r="A257" s="1" t="s">
        <v>0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22">
        <f t="shared" si="12"/>
        <v>106.73325</v>
      </c>
      <c r="P257" s="7">
        <f t="shared" si="13"/>
        <v>45.418404255319146</v>
      </c>
      <c r="Q257" t="s">
        <v>8309</v>
      </c>
      <c r="R257" s="8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 s="1" t="s">
        <v>0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22">
        <f t="shared" si="12"/>
        <v>139.1</v>
      </c>
      <c r="P258" s="7">
        <f t="shared" si="13"/>
        <v>65.756363636363631</v>
      </c>
      <c r="Q258" t="s">
        <v>8309</v>
      </c>
      <c r="R258" s="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 s="1" t="s">
        <v>0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22">
        <f t="shared" ref="O259:O322" si="16">PRODUCT((E259/D259),100)</f>
        <v>106.72648571428572</v>
      </c>
      <c r="P259" s="7">
        <f t="shared" ref="P259:P322" si="17">(IFERROR(E259/L259,""))</f>
        <v>66.70405357142856</v>
      </c>
      <c r="Q259" t="s">
        <v>8309</v>
      </c>
      <c r="R259" s="8" t="s">
        <v>8313</v>
      </c>
      <c r="S259" s="13">
        <f t="shared" ref="S259:S322" si="18">J259/86400+25569</f>
        <v>42479.626875000002</v>
      </c>
      <c r="T259" s="13">
        <f t="shared" ref="T259:T322" si="19">I259/86400+25569</f>
        <v>42509.626875000002</v>
      </c>
    </row>
    <row r="260" spans="1:20" ht="48" x14ac:dyDescent="0.2">
      <c r="A260" s="1" t="s">
        <v>0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22">
        <f t="shared" si="16"/>
        <v>191.14</v>
      </c>
      <c r="P260" s="7">
        <f t="shared" si="17"/>
        <v>83.345930232558146</v>
      </c>
      <c r="Q260" t="s">
        <v>8309</v>
      </c>
      <c r="R260" s="8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 s="1" t="s">
        <v>0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22">
        <f t="shared" si="16"/>
        <v>131.93789333333334</v>
      </c>
      <c r="P261" s="7">
        <f t="shared" si="17"/>
        <v>105.04609341825902</v>
      </c>
      <c r="Q261" t="s">
        <v>8309</v>
      </c>
      <c r="R261" s="8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 s="1" t="s">
        <v>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22">
        <f t="shared" si="16"/>
        <v>106.4</v>
      </c>
      <c r="P262" s="7">
        <f t="shared" si="17"/>
        <v>120.90909090909091</v>
      </c>
      <c r="Q262" t="s">
        <v>8309</v>
      </c>
      <c r="R262" s="8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 s="1" t="s">
        <v>0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22">
        <f t="shared" si="16"/>
        <v>107.4</v>
      </c>
      <c r="P263" s="7">
        <f t="shared" si="17"/>
        <v>97.63636363636364</v>
      </c>
      <c r="Q263" t="s">
        <v>8309</v>
      </c>
      <c r="R263" s="8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 s="1" t="s">
        <v>0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22">
        <f t="shared" si="16"/>
        <v>240</v>
      </c>
      <c r="P264" s="7">
        <f t="shared" si="17"/>
        <v>41.379310344827587</v>
      </c>
      <c r="Q264" t="s">
        <v>8309</v>
      </c>
      <c r="R264" s="8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 s="1" t="s">
        <v>0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22">
        <f t="shared" si="16"/>
        <v>118.08108</v>
      </c>
      <c r="P265" s="7">
        <f t="shared" si="17"/>
        <v>30.654485981308412</v>
      </c>
      <c r="Q265" t="s">
        <v>8309</v>
      </c>
      <c r="R265" s="8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 s="1" t="s">
        <v>0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22">
        <f t="shared" si="16"/>
        <v>118.19999999999999</v>
      </c>
      <c r="P266" s="7">
        <f t="shared" si="17"/>
        <v>64.945054945054949</v>
      </c>
      <c r="Q266" t="s">
        <v>8309</v>
      </c>
      <c r="R266" s="8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 s="1" t="s">
        <v>0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22">
        <f t="shared" si="16"/>
        <v>111.1</v>
      </c>
      <c r="P267" s="7">
        <f t="shared" si="17"/>
        <v>95.775862068965523</v>
      </c>
      <c r="Q267" t="s">
        <v>8309</v>
      </c>
      <c r="R267" s="8" t="s">
        <v>8313</v>
      </c>
      <c r="S267" s="13">
        <f t="shared" si="18"/>
        <v>40267.245717592596</v>
      </c>
      <c r="T267" s="13">
        <f t="shared" si="19"/>
        <v>40308.844444444447</v>
      </c>
    </row>
    <row r="268" spans="1:20" ht="48" x14ac:dyDescent="0.2">
      <c r="A268" s="1" t="s">
        <v>0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22">
        <f t="shared" si="16"/>
        <v>145.5</v>
      </c>
      <c r="P268" s="7">
        <f t="shared" si="17"/>
        <v>40.416666666666664</v>
      </c>
      <c r="Q268" t="s">
        <v>8309</v>
      </c>
      <c r="R268" s="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 s="1" t="s">
        <v>0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22">
        <f t="shared" si="16"/>
        <v>131.62883248730967</v>
      </c>
      <c r="P269" s="7">
        <f t="shared" si="17"/>
        <v>78.578424242424248</v>
      </c>
      <c r="Q269" t="s">
        <v>8309</v>
      </c>
      <c r="R269" s="8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 s="1" t="s">
        <v>0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22">
        <f t="shared" si="16"/>
        <v>111.4</v>
      </c>
      <c r="P270" s="7">
        <f t="shared" si="17"/>
        <v>50.18018018018018</v>
      </c>
      <c r="Q270" t="s">
        <v>8309</v>
      </c>
      <c r="R270" s="8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 s="1" t="s">
        <v>0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22">
        <f t="shared" si="16"/>
        <v>147.23376999999999</v>
      </c>
      <c r="P271" s="7">
        <f t="shared" si="17"/>
        <v>92.251735588972423</v>
      </c>
      <c r="Q271" t="s">
        <v>8309</v>
      </c>
      <c r="R271" s="8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 s="1" t="s">
        <v>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22">
        <f t="shared" si="16"/>
        <v>152.60869565217391</v>
      </c>
      <c r="P272" s="7">
        <f t="shared" si="17"/>
        <v>57.540983606557376</v>
      </c>
      <c r="Q272" t="s">
        <v>8309</v>
      </c>
      <c r="R272" s="8" t="s">
        <v>8313</v>
      </c>
      <c r="S272" s="13">
        <f t="shared" si="18"/>
        <v>40637.86655092593</v>
      </c>
      <c r="T272" s="13">
        <f t="shared" si="19"/>
        <v>40688.166666666664</v>
      </c>
    </row>
    <row r="273" spans="1:20" ht="48" x14ac:dyDescent="0.2">
      <c r="A273" s="1" t="s">
        <v>0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22">
        <f t="shared" si="16"/>
        <v>104.67999999999999</v>
      </c>
      <c r="P273" s="7">
        <f t="shared" si="17"/>
        <v>109.42160278745645</v>
      </c>
      <c r="Q273" t="s">
        <v>8309</v>
      </c>
      <c r="R273" s="8" t="s">
        <v>8313</v>
      </c>
      <c r="S273" s="13">
        <f t="shared" si="18"/>
        <v>41612.100243055553</v>
      </c>
      <c r="T273" s="13">
        <f t="shared" si="19"/>
        <v>41641.333333333336</v>
      </c>
    </row>
    <row r="274" spans="1:20" ht="48" x14ac:dyDescent="0.2">
      <c r="A274" s="1" t="s">
        <v>0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22">
        <f t="shared" si="16"/>
        <v>177.43366666666668</v>
      </c>
      <c r="P274" s="7">
        <f t="shared" si="17"/>
        <v>81.892461538461546</v>
      </c>
      <c r="Q274" t="s">
        <v>8309</v>
      </c>
      <c r="R274" s="8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 s="1" t="s">
        <v>0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22">
        <f t="shared" si="16"/>
        <v>107.7758</v>
      </c>
      <c r="P275" s="7">
        <f t="shared" si="17"/>
        <v>45.667711864406776</v>
      </c>
      <c r="Q275" t="s">
        <v>8309</v>
      </c>
      <c r="R275" s="8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 s="1" t="s">
        <v>0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22">
        <f t="shared" si="16"/>
        <v>156</v>
      </c>
      <c r="P276" s="7">
        <f t="shared" si="17"/>
        <v>55.221238938053098</v>
      </c>
      <c r="Q276" t="s">
        <v>8309</v>
      </c>
      <c r="R276" s="8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 s="1" t="s">
        <v>0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22">
        <f t="shared" si="16"/>
        <v>108.395</v>
      </c>
      <c r="P277" s="7">
        <f t="shared" si="17"/>
        <v>65.298192771084331</v>
      </c>
      <c r="Q277" t="s">
        <v>8309</v>
      </c>
      <c r="R277" s="8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 s="1" t="s">
        <v>0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22">
        <f t="shared" si="16"/>
        <v>147.6</v>
      </c>
      <c r="P278" s="7">
        <f t="shared" si="17"/>
        <v>95.225806451612897</v>
      </c>
      <c r="Q278" t="s">
        <v>8309</v>
      </c>
      <c r="R278" s="8" t="s">
        <v>8313</v>
      </c>
      <c r="S278" s="13">
        <f t="shared" si="18"/>
        <v>40967.081875000003</v>
      </c>
      <c r="T278" s="13">
        <f t="shared" si="19"/>
        <v>41027.040208333332</v>
      </c>
    </row>
    <row r="279" spans="1:20" ht="48" x14ac:dyDescent="0.2">
      <c r="A279" s="1" t="s">
        <v>0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22">
        <f t="shared" si="16"/>
        <v>110.38153846153847</v>
      </c>
      <c r="P279" s="7">
        <f t="shared" si="17"/>
        <v>75.444794952681391</v>
      </c>
      <c r="Q279" t="s">
        <v>8309</v>
      </c>
      <c r="R279" s="8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 s="1" t="s">
        <v>0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22">
        <f t="shared" si="16"/>
        <v>150.34814814814814</v>
      </c>
      <c r="P280" s="7">
        <f t="shared" si="17"/>
        <v>97.816867469879512</v>
      </c>
      <c r="Q280" t="s">
        <v>8309</v>
      </c>
      <c r="R280" s="8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 s="1" t="s">
        <v>0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22">
        <f t="shared" si="16"/>
        <v>157.31829411764707</v>
      </c>
      <c r="P281" s="7">
        <f t="shared" si="17"/>
        <v>87.685606557377056</v>
      </c>
      <c r="Q281" t="s">
        <v>8309</v>
      </c>
      <c r="R281" s="8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 s="1" t="s">
        <v>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22">
        <f t="shared" si="16"/>
        <v>156.14400000000001</v>
      </c>
      <c r="P282" s="7">
        <f t="shared" si="17"/>
        <v>54.748948106591868</v>
      </c>
      <c r="Q282" t="s">
        <v>8309</v>
      </c>
      <c r="R282" s="8" t="s">
        <v>8313</v>
      </c>
      <c r="S282" s="13">
        <f t="shared" si="18"/>
        <v>41744.590682870374</v>
      </c>
      <c r="T282" s="13">
        <f t="shared" si="19"/>
        <v>41789.590682870374</v>
      </c>
    </row>
    <row r="283" spans="1:20" ht="48" x14ac:dyDescent="0.2">
      <c r="A283" s="1" t="s">
        <v>0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22">
        <f t="shared" si="16"/>
        <v>120.58763636363636</v>
      </c>
      <c r="P283" s="7">
        <f t="shared" si="17"/>
        <v>83.953417721518989</v>
      </c>
      <c r="Q283" t="s">
        <v>8309</v>
      </c>
      <c r="R283" s="8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 s="1" t="s">
        <v>0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22">
        <f t="shared" si="16"/>
        <v>101.18888888888888</v>
      </c>
      <c r="P284" s="7">
        <f t="shared" si="17"/>
        <v>254.38547486033519</v>
      </c>
      <c r="Q284" t="s">
        <v>8309</v>
      </c>
      <c r="R284" s="8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 s="1" t="s">
        <v>0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22">
        <f t="shared" si="16"/>
        <v>114.27249999999999</v>
      </c>
      <c r="P285" s="7">
        <f t="shared" si="17"/>
        <v>101.8269801980198</v>
      </c>
      <c r="Q285" t="s">
        <v>8309</v>
      </c>
      <c r="R285" s="8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 s="1" t="s">
        <v>0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22">
        <f t="shared" si="16"/>
        <v>104.62615</v>
      </c>
      <c r="P286" s="7">
        <f t="shared" si="17"/>
        <v>55.066394736842106</v>
      </c>
      <c r="Q286" t="s">
        <v>8309</v>
      </c>
      <c r="R286" s="8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 s="1" t="s">
        <v>0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22">
        <f t="shared" si="16"/>
        <v>228.82507142857142</v>
      </c>
      <c r="P287" s="7">
        <f t="shared" si="17"/>
        <v>56.901438721136763</v>
      </c>
      <c r="Q287" t="s">
        <v>8309</v>
      </c>
      <c r="R287" s="8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 s="1" t="s">
        <v>0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22">
        <f t="shared" si="16"/>
        <v>109.15333333333332</v>
      </c>
      <c r="P288" s="7">
        <f t="shared" si="17"/>
        <v>121.28148148148148</v>
      </c>
      <c r="Q288" t="s">
        <v>8309</v>
      </c>
      <c r="R288" s="8" t="s">
        <v>8313</v>
      </c>
      <c r="S288" s="13">
        <f t="shared" si="18"/>
        <v>41313.816250000003</v>
      </c>
      <c r="T288" s="13">
        <f t="shared" si="19"/>
        <v>41358.774583333332</v>
      </c>
    </row>
    <row r="289" spans="1:20" ht="32" x14ac:dyDescent="0.2">
      <c r="A289" s="1" t="s">
        <v>0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22">
        <f t="shared" si="16"/>
        <v>176.29999999999998</v>
      </c>
      <c r="P289" s="7">
        <f t="shared" si="17"/>
        <v>91.189655172413794</v>
      </c>
      <c r="Q289" t="s">
        <v>8309</v>
      </c>
      <c r="R289" s="8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 s="1" t="s">
        <v>0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22">
        <f t="shared" si="16"/>
        <v>103.21061999999999</v>
      </c>
      <c r="P290" s="7">
        <f t="shared" si="17"/>
        <v>115.44812080536913</v>
      </c>
      <c r="Q290" t="s">
        <v>8309</v>
      </c>
      <c r="R290" s="8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 s="1" t="s">
        <v>0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22">
        <f t="shared" si="16"/>
        <v>104.82000000000001</v>
      </c>
      <c r="P291" s="7">
        <f t="shared" si="17"/>
        <v>67.771551724137936</v>
      </c>
      <c r="Q291" t="s">
        <v>8309</v>
      </c>
      <c r="R291" s="8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 s="1" t="s">
        <v>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22">
        <f t="shared" si="16"/>
        <v>106.68444444444445</v>
      </c>
      <c r="P292" s="7">
        <f t="shared" si="17"/>
        <v>28.576190476190476</v>
      </c>
      <c r="Q292" t="s">
        <v>8309</v>
      </c>
      <c r="R292" s="8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 s="1" t="s">
        <v>0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22">
        <f t="shared" si="16"/>
        <v>120.02</v>
      </c>
      <c r="P293" s="7">
        <f t="shared" si="17"/>
        <v>46.8828125</v>
      </c>
      <c r="Q293" t="s">
        <v>8309</v>
      </c>
      <c r="R293" s="8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 s="1" t="s">
        <v>0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22">
        <f t="shared" si="16"/>
        <v>101.50693333333334</v>
      </c>
      <c r="P294" s="7">
        <f t="shared" si="17"/>
        <v>154.42231237322514</v>
      </c>
      <c r="Q294" t="s">
        <v>8309</v>
      </c>
      <c r="R294" s="8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 s="1" t="s">
        <v>0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22">
        <f t="shared" si="16"/>
        <v>101.38461538461539</v>
      </c>
      <c r="P295" s="7">
        <f t="shared" si="17"/>
        <v>201.22137404580153</v>
      </c>
      <c r="Q295" t="s">
        <v>8309</v>
      </c>
      <c r="R295" s="8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 s="1" t="s">
        <v>0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22">
        <f t="shared" si="16"/>
        <v>100</v>
      </c>
      <c r="P296" s="7">
        <f t="shared" si="17"/>
        <v>100</v>
      </c>
      <c r="Q296" t="s">
        <v>8309</v>
      </c>
      <c r="R296" s="8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 s="1" t="s">
        <v>0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22">
        <f t="shared" si="16"/>
        <v>133.10911999999999</v>
      </c>
      <c r="P297" s="7">
        <f t="shared" si="17"/>
        <v>100.08204511278196</v>
      </c>
      <c r="Q297" t="s">
        <v>8309</v>
      </c>
      <c r="R297" s="8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 s="1" t="s">
        <v>0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22">
        <f t="shared" si="16"/>
        <v>118.72620000000001</v>
      </c>
      <c r="P298" s="7">
        <f t="shared" si="17"/>
        <v>230.08953488372092</v>
      </c>
      <c r="Q298" t="s">
        <v>8309</v>
      </c>
      <c r="R298" s="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 s="1" t="s">
        <v>0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22">
        <f t="shared" si="16"/>
        <v>100.64</v>
      </c>
      <c r="P299" s="7">
        <f t="shared" si="17"/>
        <v>141.74647887323943</v>
      </c>
      <c r="Q299" t="s">
        <v>8309</v>
      </c>
      <c r="R299" s="8" t="s">
        <v>8313</v>
      </c>
      <c r="S299" s="13">
        <f t="shared" si="18"/>
        <v>42089.728020833332</v>
      </c>
      <c r="T299" s="13">
        <f t="shared" si="19"/>
        <v>42125.165972222225</v>
      </c>
    </row>
    <row r="300" spans="1:20" ht="32" x14ac:dyDescent="0.2">
      <c r="A300" s="1" t="s">
        <v>0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22">
        <f t="shared" si="16"/>
        <v>108.93241269841269</v>
      </c>
      <c r="P300" s="7">
        <f t="shared" si="17"/>
        <v>56.344351395730705</v>
      </c>
      <c r="Q300" t="s">
        <v>8309</v>
      </c>
      <c r="R300" s="8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 s="1" t="s">
        <v>0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22">
        <f t="shared" si="16"/>
        <v>178.95250000000001</v>
      </c>
      <c r="P301" s="7">
        <f t="shared" si="17"/>
        <v>73.341188524590166</v>
      </c>
      <c r="Q301" t="s">
        <v>8309</v>
      </c>
      <c r="R301" s="8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 s="1" t="s">
        <v>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22">
        <f t="shared" si="16"/>
        <v>101.72264</v>
      </c>
      <c r="P302" s="7">
        <f t="shared" si="17"/>
        <v>85.337785234899329</v>
      </c>
      <c r="Q302" t="s">
        <v>8309</v>
      </c>
      <c r="R302" s="8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 s="1" t="s">
        <v>0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22">
        <f t="shared" si="16"/>
        <v>118.73499999999999</v>
      </c>
      <c r="P303" s="7">
        <f t="shared" si="17"/>
        <v>61.496215139442228</v>
      </c>
      <c r="Q303" t="s">
        <v>8309</v>
      </c>
      <c r="R303" s="8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 s="1" t="s">
        <v>0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22">
        <f t="shared" si="16"/>
        <v>100.46</v>
      </c>
      <c r="P304" s="7">
        <f t="shared" si="17"/>
        <v>93.018518518518519</v>
      </c>
      <c r="Q304" t="s">
        <v>8309</v>
      </c>
      <c r="R304" s="8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 s="1" t="s">
        <v>0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22">
        <f t="shared" si="16"/>
        <v>137.46666666666667</v>
      </c>
      <c r="P305" s="7">
        <f t="shared" si="17"/>
        <v>50.292682926829265</v>
      </c>
      <c r="Q305" t="s">
        <v>8309</v>
      </c>
      <c r="R305" s="8" t="s">
        <v>8313</v>
      </c>
      <c r="S305" s="13">
        <f t="shared" si="18"/>
        <v>41032.071134259255</v>
      </c>
      <c r="T305" s="13">
        <f t="shared" si="19"/>
        <v>41062.071134259255</v>
      </c>
    </row>
    <row r="306" spans="1:20" ht="32" x14ac:dyDescent="0.2">
      <c r="A306" s="1" t="s">
        <v>0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22">
        <f t="shared" si="16"/>
        <v>231.64705882352939</v>
      </c>
      <c r="P306" s="7">
        <f t="shared" si="17"/>
        <v>106.43243243243244</v>
      </c>
      <c r="Q306" t="s">
        <v>8309</v>
      </c>
      <c r="R306" s="8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 s="1" t="s">
        <v>0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22">
        <f t="shared" si="16"/>
        <v>130.33333333333331</v>
      </c>
      <c r="P307" s="7">
        <f t="shared" si="17"/>
        <v>51.719576719576722</v>
      </c>
      <c r="Q307" t="s">
        <v>8309</v>
      </c>
      <c r="R307" s="8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 s="1" t="s">
        <v>0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22">
        <f t="shared" si="16"/>
        <v>292.89999999999998</v>
      </c>
      <c r="P308" s="7">
        <f t="shared" si="17"/>
        <v>36.612499999999997</v>
      </c>
      <c r="Q308" t="s">
        <v>8309</v>
      </c>
      <c r="R308" s="8" t="s">
        <v>8313</v>
      </c>
      <c r="S308" s="13">
        <f t="shared" si="18"/>
        <v>41333.837187500001</v>
      </c>
      <c r="T308" s="13">
        <f t="shared" si="19"/>
        <v>41353.79552083333</v>
      </c>
    </row>
    <row r="309" spans="1:20" ht="16" x14ac:dyDescent="0.2">
      <c r="A309" s="1" t="s">
        <v>0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22">
        <f t="shared" si="16"/>
        <v>111.31818181818183</v>
      </c>
      <c r="P309" s="7">
        <f t="shared" si="17"/>
        <v>42.517361111111114</v>
      </c>
      <c r="Q309" t="s">
        <v>8309</v>
      </c>
      <c r="R309" s="8" t="s">
        <v>8313</v>
      </c>
      <c r="S309" s="13">
        <f t="shared" si="18"/>
        <v>41282.944456018522</v>
      </c>
      <c r="T309" s="13">
        <f t="shared" si="19"/>
        <v>41312.944456018522</v>
      </c>
    </row>
    <row r="310" spans="1:20" ht="48" x14ac:dyDescent="0.2">
      <c r="A310" s="1" t="s">
        <v>0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22">
        <f t="shared" si="16"/>
        <v>105.56666666666668</v>
      </c>
      <c r="P310" s="7">
        <f t="shared" si="17"/>
        <v>62.712871287128714</v>
      </c>
      <c r="Q310" t="s">
        <v>8309</v>
      </c>
      <c r="R310" s="8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 s="1" t="s">
        <v>0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22">
        <f t="shared" si="16"/>
        <v>118.94444444444446</v>
      </c>
      <c r="P311" s="7">
        <f t="shared" si="17"/>
        <v>89.957983193277315</v>
      </c>
      <c r="Q311" t="s">
        <v>8309</v>
      </c>
      <c r="R311" s="8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 s="1" t="s">
        <v>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22">
        <f t="shared" si="16"/>
        <v>104.129</v>
      </c>
      <c r="P312" s="7">
        <f t="shared" si="17"/>
        <v>28.924722222222222</v>
      </c>
      <c r="Q312" t="s">
        <v>8309</v>
      </c>
      <c r="R312" s="8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 s="1" t="s">
        <v>0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22">
        <f t="shared" si="16"/>
        <v>104.10165000000001</v>
      </c>
      <c r="P313" s="7">
        <f t="shared" si="17"/>
        <v>138.8022</v>
      </c>
      <c r="Q313" t="s">
        <v>8309</v>
      </c>
      <c r="R313" s="8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 s="1" t="s">
        <v>0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22">
        <f t="shared" si="16"/>
        <v>111.87499999999999</v>
      </c>
      <c r="P314" s="7">
        <f t="shared" si="17"/>
        <v>61.301369863013697</v>
      </c>
      <c r="Q314" t="s">
        <v>8309</v>
      </c>
      <c r="R314" s="8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 s="1" t="s">
        <v>0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22">
        <f t="shared" si="16"/>
        <v>104.73529411764706</v>
      </c>
      <c r="P315" s="7">
        <f t="shared" si="17"/>
        <v>80.202702702702709</v>
      </c>
      <c r="Q315" t="s">
        <v>8309</v>
      </c>
      <c r="R315" s="8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 s="1" t="s">
        <v>0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22">
        <f t="shared" si="16"/>
        <v>385.15000000000003</v>
      </c>
      <c r="P316" s="7">
        <f t="shared" si="17"/>
        <v>32.095833333333331</v>
      </c>
      <c r="Q316" t="s">
        <v>8309</v>
      </c>
      <c r="R316" s="8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 s="1" t="s">
        <v>0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22">
        <f t="shared" si="16"/>
        <v>101.248</v>
      </c>
      <c r="P317" s="7">
        <f t="shared" si="17"/>
        <v>200.88888888888889</v>
      </c>
      <c r="Q317" t="s">
        <v>8309</v>
      </c>
      <c r="R317" s="8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 s="1" t="s">
        <v>0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22">
        <f t="shared" si="16"/>
        <v>113.77333333333333</v>
      </c>
      <c r="P318" s="7">
        <f t="shared" si="17"/>
        <v>108.01265822784811</v>
      </c>
      <c r="Q318" t="s">
        <v>8309</v>
      </c>
      <c r="R318" s="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 s="1" t="s">
        <v>0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22">
        <f t="shared" si="16"/>
        <v>100.80333333333333</v>
      </c>
      <c r="P319" s="7">
        <f t="shared" si="17"/>
        <v>95.699367088607602</v>
      </c>
      <c r="Q319" t="s">
        <v>8309</v>
      </c>
      <c r="R319" s="8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 s="1" t="s">
        <v>0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22">
        <f t="shared" si="16"/>
        <v>283.32</v>
      </c>
      <c r="P320" s="7">
        <f t="shared" si="17"/>
        <v>49.880281690140848</v>
      </c>
      <c r="Q320" t="s">
        <v>8309</v>
      </c>
      <c r="R320" s="8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 s="1" t="s">
        <v>0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22">
        <f t="shared" si="16"/>
        <v>112.68</v>
      </c>
      <c r="P321" s="7">
        <f t="shared" si="17"/>
        <v>110.47058823529412</v>
      </c>
      <c r="Q321" t="s">
        <v>8309</v>
      </c>
      <c r="R321" s="8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 s="1" t="s">
        <v>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22">
        <f t="shared" si="16"/>
        <v>106.58000000000001</v>
      </c>
      <c r="P322" s="7">
        <f t="shared" si="17"/>
        <v>134.91139240506328</v>
      </c>
      <c r="Q322" t="s">
        <v>8309</v>
      </c>
      <c r="R322" s="8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 s="1" t="s">
        <v>0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22">
        <f t="shared" ref="O323:O386" si="20">PRODUCT((E323/D323),100)</f>
        <v>102.66285714285715</v>
      </c>
      <c r="P323" s="7">
        <f t="shared" ref="P323:P386" si="21">(IFERROR(E323/L323,""))</f>
        <v>106.62314540059347</v>
      </c>
      <c r="Q323" t="s">
        <v>8309</v>
      </c>
      <c r="R323" s="8" t="s">
        <v>8313</v>
      </c>
      <c r="S323" s="13">
        <f t="shared" ref="S323:S386" si="22">J323/86400+25569</f>
        <v>42647.446597222224</v>
      </c>
      <c r="T323" s="13">
        <f t="shared" ref="T323:T386" si="23">I323/86400+25569</f>
        <v>42682.488263888888</v>
      </c>
    </row>
    <row r="324" spans="1:20" ht="48" x14ac:dyDescent="0.2">
      <c r="A324" s="1" t="s">
        <v>0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22">
        <f t="shared" si="20"/>
        <v>107.91200000000001</v>
      </c>
      <c r="P324" s="7">
        <f t="shared" si="21"/>
        <v>145.04301075268816</v>
      </c>
      <c r="Q324" t="s">
        <v>8309</v>
      </c>
      <c r="R324" s="8" t="s">
        <v>8313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 s="1" t="s">
        <v>0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22">
        <f t="shared" si="20"/>
        <v>123.07407407407408</v>
      </c>
      <c r="P325" s="7">
        <f t="shared" si="21"/>
        <v>114.58620689655173</v>
      </c>
      <c r="Q325" t="s">
        <v>8309</v>
      </c>
      <c r="R325" s="8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 s="1" t="s">
        <v>0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22">
        <f t="shared" si="20"/>
        <v>101.6</v>
      </c>
      <c r="P326" s="7">
        <f t="shared" si="21"/>
        <v>105.3170731707317</v>
      </c>
      <c r="Q326" t="s">
        <v>8309</v>
      </c>
      <c r="R326" s="8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 s="1" t="s">
        <v>0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22">
        <f t="shared" si="20"/>
        <v>104.396</v>
      </c>
      <c r="P327" s="7">
        <f t="shared" si="21"/>
        <v>70.921195652173907</v>
      </c>
      <c r="Q327" t="s">
        <v>8309</v>
      </c>
      <c r="R327" s="8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 s="1" t="s">
        <v>0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22">
        <f t="shared" si="20"/>
        <v>112.92973333333333</v>
      </c>
      <c r="P328" s="7">
        <f t="shared" si="21"/>
        <v>147.17167680278018</v>
      </c>
      <c r="Q328" t="s">
        <v>8309</v>
      </c>
      <c r="R328" s="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 s="1" t="s">
        <v>0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22">
        <f t="shared" si="20"/>
        <v>136.4</v>
      </c>
      <c r="P329" s="7">
        <f t="shared" si="21"/>
        <v>160.47058823529412</v>
      </c>
      <c r="Q329" t="s">
        <v>8309</v>
      </c>
      <c r="R329" s="8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 s="1" t="s">
        <v>0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22">
        <f t="shared" si="20"/>
        <v>103.61439999999999</v>
      </c>
      <c r="P330" s="7">
        <f t="shared" si="21"/>
        <v>156.04578313253012</v>
      </c>
      <c r="Q330" t="s">
        <v>8309</v>
      </c>
      <c r="R330" s="8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 s="1" t="s">
        <v>0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22">
        <f t="shared" si="20"/>
        <v>105.5</v>
      </c>
      <c r="P331" s="7">
        <f t="shared" si="21"/>
        <v>63.17365269461078</v>
      </c>
      <c r="Q331" t="s">
        <v>8309</v>
      </c>
      <c r="R331" s="8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 s="1" t="s">
        <v>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22">
        <f t="shared" si="20"/>
        <v>101.82857142857142</v>
      </c>
      <c r="P332" s="7">
        <f t="shared" si="21"/>
        <v>104.82352941176471</v>
      </c>
      <c r="Q332" t="s">
        <v>8309</v>
      </c>
      <c r="R332" s="8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 s="1" t="s">
        <v>0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22">
        <f t="shared" si="20"/>
        <v>106.60499999999999</v>
      </c>
      <c r="P333" s="7">
        <f t="shared" si="21"/>
        <v>97.356164383561648</v>
      </c>
      <c r="Q333" t="s">
        <v>8309</v>
      </c>
      <c r="R333" s="8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 s="1" t="s">
        <v>0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22">
        <f t="shared" si="20"/>
        <v>113.015</v>
      </c>
      <c r="P334" s="7">
        <f t="shared" si="21"/>
        <v>203.63063063063063</v>
      </c>
      <c r="Q334" t="s">
        <v>8309</v>
      </c>
      <c r="R334" s="8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 s="1" t="s">
        <v>0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22">
        <f t="shared" si="20"/>
        <v>125.22750000000001</v>
      </c>
      <c r="P335" s="7">
        <f t="shared" si="21"/>
        <v>188.31203007518798</v>
      </c>
      <c r="Q335" t="s">
        <v>8309</v>
      </c>
      <c r="R335" s="8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 s="1" t="s">
        <v>0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22">
        <f t="shared" si="20"/>
        <v>101.19</v>
      </c>
      <c r="P336" s="7">
        <f t="shared" si="21"/>
        <v>146.65217391304347</v>
      </c>
      <c r="Q336" t="s">
        <v>8309</v>
      </c>
      <c r="R336" s="8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 s="1" t="s">
        <v>0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22">
        <f t="shared" si="20"/>
        <v>102.76470588235294</v>
      </c>
      <c r="P337" s="7">
        <f t="shared" si="21"/>
        <v>109.1875</v>
      </c>
      <c r="Q337" t="s">
        <v>8309</v>
      </c>
      <c r="R337" s="8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 s="1" t="s">
        <v>0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22">
        <f t="shared" si="20"/>
        <v>116.83911999999998</v>
      </c>
      <c r="P338" s="7">
        <f t="shared" si="21"/>
        <v>59.249046653144013</v>
      </c>
      <c r="Q338" t="s">
        <v>8309</v>
      </c>
      <c r="R338" s="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 s="1" t="s">
        <v>0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22">
        <f t="shared" si="20"/>
        <v>101.16833333333335</v>
      </c>
      <c r="P339" s="7">
        <f t="shared" si="21"/>
        <v>97.904838709677421</v>
      </c>
      <c r="Q339" t="s">
        <v>8309</v>
      </c>
      <c r="R339" s="8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 s="1" t="s">
        <v>0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22">
        <f t="shared" si="20"/>
        <v>110.13360000000002</v>
      </c>
      <c r="P340" s="7">
        <f t="shared" si="21"/>
        <v>70.000169491525426</v>
      </c>
      <c r="Q340" t="s">
        <v>8309</v>
      </c>
      <c r="R340" s="8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 s="1" t="s">
        <v>0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22">
        <f t="shared" si="20"/>
        <v>108.08333333333333</v>
      </c>
      <c r="P341" s="7">
        <f t="shared" si="21"/>
        <v>72.865168539325836</v>
      </c>
      <c r="Q341" t="s">
        <v>8309</v>
      </c>
      <c r="R341" s="8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 s="1" t="s">
        <v>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22">
        <f t="shared" si="20"/>
        <v>125.02285714285715</v>
      </c>
      <c r="P342" s="7">
        <f t="shared" si="21"/>
        <v>146.34782608695653</v>
      </c>
      <c r="Q342" t="s">
        <v>8309</v>
      </c>
      <c r="R342" s="8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 s="1" t="s">
        <v>0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22">
        <f t="shared" si="20"/>
        <v>106.71428571428572</v>
      </c>
      <c r="P343" s="7">
        <f t="shared" si="21"/>
        <v>67.909090909090907</v>
      </c>
      <c r="Q343" t="s">
        <v>8309</v>
      </c>
      <c r="R343" s="8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 s="1" t="s">
        <v>0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22">
        <f t="shared" si="20"/>
        <v>100.36639999999998</v>
      </c>
      <c r="P344" s="7">
        <f t="shared" si="21"/>
        <v>169.85083076923075</v>
      </c>
      <c r="Q344" t="s">
        <v>8309</v>
      </c>
      <c r="R344" s="8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 s="1" t="s">
        <v>0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22">
        <f t="shared" si="20"/>
        <v>102.02863333333335</v>
      </c>
      <c r="P345" s="7">
        <f t="shared" si="21"/>
        <v>58.413339694656486</v>
      </c>
      <c r="Q345" t="s">
        <v>8309</v>
      </c>
      <c r="R345" s="8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 s="1" t="s">
        <v>0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22">
        <f t="shared" si="20"/>
        <v>102.08358208955224</v>
      </c>
      <c r="P346" s="7">
        <f t="shared" si="21"/>
        <v>119.99298245614035</v>
      </c>
      <c r="Q346" t="s">
        <v>8309</v>
      </c>
      <c r="R346" s="8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 s="1" t="s">
        <v>0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22">
        <f t="shared" si="20"/>
        <v>123.27586206896552</v>
      </c>
      <c r="P347" s="7">
        <f t="shared" si="21"/>
        <v>99.860335195530723</v>
      </c>
      <c r="Q347" t="s">
        <v>8309</v>
      </c>
      <c r="R347" s="8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 s="1" t="s">
        <v>0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22">
        <f t="shared" si="20"/>
        <v>170.28880000000001</v>
      </c>
      <c r="P348" s="7">
        <f t="shared" si="21"/>
        <v>90.579148936170213</v>
      </c>
      <c r="Q348" t="s">
        <v>8309</v>
      </c>
      <c r="R348" s="8" t="s">
        <v>8313</v>
      </c>
      <c r="S348" s="13">
        <f t="shared" si="22"/>
        <v>42261.500243055554</v>
      </c>
      <c r="T348" s="13">
        <f t="shared" si="23"/>
        <v>42291.500243055554</v>
      </c>
    </row>
    <row r="349" spans="1:20" ht="48" x14ac:dyDescent="0.2">
      <c r="A349" s="1" t="s">
        <v>0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22">
        <f t="shared" si="20"/>
        <v>111.59049999999999</v>
      </c>
      <c r="P349" s="7">
        <f t="shared" si="21"/>
        <v>117.77361477572559</v>
      </c>
      <c r="Q349" t="s">
        <v>8309</v>
      </c>
      <c r="R349" s="8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 s="1" t="s">
        <v>0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22">
        <f t="shared" si="20"/>
        <v>103</v>
      </c>
      <c r="P350" s="7">
        <f t="shared" si="21"/>
        <v>86.554621848739501</v>
      </c>
      <c r="Q350" t="s">
        <v>8309</v>
      </c>
      <c r="R350" s="8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 s="1" t="s">
        <v>0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22">
        <f t="shared" si="20"/>
        <v>106.63570159857905</v>
      </c>
      <c r="P351" s="7">
        <f t="shared" si="21"/>
        <v>71.899281437125751</v>
      </c>
      <c r="Q351" t="s">
        <v>8309</v>
      </c>
      <c r="R351" s="8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 s="1" t="s">
        <v>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22">
        <f t="shared" si="20"/>
        <v>114.75999999999999</v>
      </c>
      <c r="P352" s="7">
        <f t="shared" si="21"/>
        <v>129.81900452488688</v>
      </c>
      <c r="Q352" t="s">
        <v>8309</v>
      </c>
      <c r="R352" s="8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 s="1" t="s">
        <v>0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22">
        <f t="shared" si="20"/>
        <v>127.34117647058822</v>
      </c>
      <c r="P353" s="7">
        <f t="shared" si="21"/>
        <v>44.912863070539416</v>
      </c>
      <c r="Q353" t="s">
        <v>8309</v>
      </c>
      <c r="R353" s="8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 s="1" t="s">
        <v>0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22">
        <f t="shared" si="20"/>
        <v>116.56</v>
      </c>
      <c r="P354" s="7">
        <f t="shared" si="21"/>
        <v>40.755244755244753</v>
      </c>
      <c r="Q354" t="s">
        <v>8309</v>
      </c>
      <c r="R354" s="8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 s="1" t="s">
        <v>0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22">
        <f t="shared" si="20"/>
        <v>108.61819426615318</v>
      </c>
      <c r="P355" s="7">
        <f t="shared" si="21"/>
        <v>103.52394779771615</v>
      </c>
      <c r="Q355" t="s">
        <v>8309</v>
      </c>
      <c r="R355" s="8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 s="1" t="s">
        <v>0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22">
        <f t="shared" si="20"/>
        <v>103.94285714285714</v>
      </c>
      <c r="P356" s="7">
        <f t="shared" si="21"/>
        <v>125.44827586206897</v>
      </c>
      <c r="Q356" t="s">
        <v>8309</v>
      </c>
      <c r="R356" s="8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 s="1" t="s">
        <v>0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22">
        <f t="shared" si="20"/>
        <v>116.25714285714285</v>
      </c>
      <c r="P357" s="7">
        <f t="shared" si="21"/>
        <v>246.60606060606059</v>
      </c>
      <c r="Q357" t="s">
        <v>8309</v>
      </c>
      <c r="R357" s="8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 s="1" t="s">
        <v>0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22">
        <f t="shared" si="20"/>
        <v>102.69239999999999</v>
      </c>
      <c r="P358" s="7">
        <f t="shared" si="21"/>
        <v>79.401340206185566</v>
      </c>
      <c r="Q358" t="s">
        <v>8309</v>
      </c>
      <c r="R358" s="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 s="1" t="s">
        <v>0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22">
        <f t="shared" si="20"/>
        <v>174</v>
      </c>
      <c r="P359" s="7">
        <f t="shared" si="21"/>
        <v>86.138613861386133</v>
      </c>
      <c r="Q359" t="s">
        <v>8309</v>
      </c>
      <c r="R359" s="8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 s="1" t="s">
        <v>0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22">
        <f t="shared" si="20"/>
        <v>103.08800000000001</v>
      </c>
      <c r="P360" s="7">
        <f t="shared" si="21"/>
        <v>193.04868913857678</v>
      </c>
      <c r="Q360" t="s">
        <v>8309</v>
      </c>
      <c r="R360" s="8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 s="1" t="s">
        <v>0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22">
        <f t="shared" si="20"/>
        <v>104.85537190082646</v>
      </c>
      <c r="P361" s="7">
        <f t="shared" si="21"/>
        <v>84.023178807947019</v>
      </c>
      <c r="Q361" t="s">
        <v>8309</v>
      </c>
      <c r="R361" s="8" t="s">
        <v>8313</v>
      </c>
      <c r="S361" s="13">
        <f t="shared" si="22"/>
        <v>41935.070486111115</v>
      </c>
      <c r="T361" s="13">
        <f t="shared" si="23"/>
        <v>41957.216666666667</v>
      </c>
    </row>
    <row r="362" spans="1:20" ht="48" x14ac:dyDescent="0.2">
      <c r="A362" s="1" t="s">
        <v>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22">
        <f t="shared" si="20"/>
        <v>101.375</v>
      </c>
      <c r="P362" s="7">
        <f t="shared" si="21"/>
        <v>139.82758620689654</v>
      </c>
      <c r="Q362" t="s">
        <v>8309</v>
      </c>
      <c r="R362" s="8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 s="1" t="s">
        <v>0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22">
        <f t="shared" si="20"/>
        <v>111.07699999999998</v>
      </c>
      <c r="P363" s="7">
        <f t="shared" si="21"/>
        <v>109.82189265536722</v>
      </c>
      <c r="Q363" t="s">
        <v>8309</v>
      </c>
      <c r="R363" s="8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 s="1" t="s">
        <v>0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22">
        <f t="shared" si="20"/>
        <v>124.15933781686496</v>
      </c>
      <c r="P364" s="7">
        <f t="shared" si="21"/>
        <v>139.53488372093022</v>
      </c>
      <c r="Q364" t="s">
        <v>8309</v>
      </c>
      <c r="R364" s="8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 s="1" t="s">
        <v>0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22">
        <f t="shared" si="20"/>
        <v>101.33333333333334</v>
      </c>
      <c r="P365" s="7">
        <f t="shared" si="21"/>
        <v>347.84615384615387</v>
      </c>
      <c r="Q365" t="s">
        <v>8309</v>
      </c>
      <c r="R365" s="8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 s="1" t="s">
        <v>0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22">
        <f t="shared" si="20"/>
        <v>110.16142857142856</v>
      </c>
      <c r="P366" s="7">
        <f t="shared" si="21"/>
        <v>68.24159292035398</v>
      </c>
      <c r="Q366" t="s">
        <v>8309</v>
      </c>
      <c r="R366" s="8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 s="1" t="s">
        <v>0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22">
        <f t="shared" si="20"/>
        <v>103.97333333333334</v>
      </c>
      <c r="P367" s="7">
        <f t="shared" si="21"/>
        <v>239.93846153846152</v>
      </c>
      <c r="Q367" t="s">
        <v>8309</v>
      </c>
      <c r="R367" s="8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 s="1" t="s">
        <v>0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22">
        <f t="shared" si="20"/>
        <v>101.31578947368421</v>
      </c>
      <c r="P368" s="7">
        <f t="shared" si="21"/>
        <v>287.31343283582089</v>
      </c>
      <c r="Q368" t="s">
        <v>8309</v>
      </c>
      <c r="R368" s="8" t="s">
        <v>8313</v>
      </c>
      <c r="S368" s="13">
        <f t="shared" si="22"/>
        <v>41019.793032407411</v>
      </c>
      <c r="T368" s="13">
        <f t="shared" si="23"/>
        <v>41049.793032407411</v>
      </c>
    </row>
    <row r="369" spans="1:20" ht="48" x14ac:dyDescent="0.2">
      <c r="A369" s="1" t="s">
        <v>0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22">
        <f t="shared" si="20"/>
        <v>103.3501</v>
      </c>
      <c r="P369" s="7">
        <f t="shared" si="21"/>
        <v>86.84882352941176</v>
      </c>
      <c r="Q369" t="s">
        <v>8309</v>
      </c>
      <c r="R369" s="8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 s="1" t="s">
        <v>0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22">
        <f t="shared" si="20"/>
        <v>104.11200000000001</v>
      </c>
      <c r="P370" s="7">
        <f t="shared" si="21"/>
        <v>81.84905660377359</v>
      </c>
      <c r="Q370" t="s">
        <v>8309</v>
      </c>
      <c r="R370" s="8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 s="1" t="s">
        <v>0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22">
        <f t="shared" si="20"/>
        <v>110.15569230769231</v>
      </c>
      <c r="P371" s="7">
        <f t="shared" si="21"/>
        <v>42.874970059880241</v>
      </c>
      <c r="Q371" t="s">
        <v>8309</v>
      </c>
      <c r="R371" s="8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 s="1" t="s">
        <v>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22">
        <f t="shared" si="20"/>
        <v>122.02</v>
      </c>
      <c r="P372" s="7">
        <f t="shared" si="21"/>
        <v>709.41860465116281</v>
      </c>
      <c r="Q372" t="s">
        <v>8309</v>
      </c>
      <c r="R372" s="8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 s="1" t="s">
        <v>0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22">
        <f t="shared" si="20"/>
        <v>114.16866666666667</v>
      </c>
      <c r="P373" s="7">
        <f t="shared" si="21"/>
        <v>161.25517890772127</v>
      </c>
      <c r="Q373" t="s">
        <v>8309</v>
      </c>
      <c r="R373" s="8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 s="1" t="s">
        <v>0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22">
        <f t="shared" si="20"/>
        <v>125.33333333333334</v>
      </c>
      <c r="P374" s="7">
        <f t="shared" si="21"/>
        <v>41.777777777777779</v>
      </c>
      <c r="Q374" t="s">
        <v>8309</v>
      </c>
      <c r="R374" s="8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 s="1" t="s">
        <v>0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22">
        <f t="shared" si="20"/>
        <v>106.66666666666667</v>
      </c>
      <c r="P375" s="7">
        <f t="shared" si="21"/>
        <v>89.887640449438209</v>
      </c>
      <c r="Q375" t="s">
        <v>8309</v>
      </c>
      <c r="R375" s="8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 s="1" t="s">
        <v>0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22">
        <f t="shared" si="20"/>
        <v>130.65</v>
      </c>
      <c r="P376" s="7">
        <f t="shared" si="21"/>
        <v>45.051724137931032</v>
      </c>
      <c r="Q376" t="s">
        <v>8309</v>
      </c>
      <c r="R376" s="8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 s="1" t="s">
        <v>0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22">
        <f t="shared" si="20"/>
        <v>120</v>
      </c>
      <c r="P377" s="7">
        <f t="shared" si="21"/>
        <v>42.857142857142854</v>
      </c>
      <c r="Q377" t="s">
        <v>8309</v>
      </c>
      <c r="R377" s="8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 s="1" t="s">
        <v>0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22">
        <f t="shared" si="20"/>
        <v>105.9591836734694</v>
      </c>
      <c r="P378" s="7">
        <f t="shared" si="21"/>
        <v>54.083333333333336</v>
      </c>
      <c r="Q378" t="s">
        <v>8309</v>
      </c>
      <c r="R378" s="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 s="1" t="s">
        <v>0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22">
        <f t="shared" si="20"/>
        <v>114.39999999999999</v>
      </c>
      <c r="P379" s="7">
        <f t="shared" si="21"/>
        <v>103.21804511278195</v>
      </c>
      <c r="Q379" t="s">
        <v>8309</v>
      </c>
      <c r="R379" s="8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 s="1" t="s">
        <v>0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22">
        <f t="shared" si="20"/>
        <v>111.76666666666665</v>
      </c>
      <c r="P380" s="7">
        <f t="shared" si="21"/>
        <v>40.397590361445786</v>
      </c>
      <c r="Q380" t="s">
        <v>8309</v>
      </c>
      <c r="R380" s="8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 s="1" t="s">
        <v>0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22">
        <f t="shared" si="20"/>
        <v>116.08000000000001</v>
      </c>
      <c r="P381" s="7">
        <f t="shared" si="21"/>
        <v>116.85906040268456</v>
      </c>
      <c r="Q381" t="s">
        <v>8309</v>
      </c>
      <c r="R381" s="8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 s="1" t="s">
        <v>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22">
        <f t="shared" si="20"/>
        <v>141.5</v>
      </c>
      <c r="P382" s="7">
        <f t="shared" si="21"/>
        <v>115.51020408163265</v>
      </c>
      <c r="Q382" t="s">
        <v>8309</v>
      </c>
      <c r="R382" s="8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 s="1" t="s">
        <v>0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22">
        <f t="shared" si="20"/>
        <v>104.72999999999999</v>
      </c>
      <c r="P383" s="7">
        <f t="shared" si="21"/>
        <v>104.31274900398407</v>
      </c>
      <c r="Q383" t="s">
        <v>8309</v>
      </c>
      <c r="R383" s="8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 s="1" t="s">
        <v>0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22">
        <f t="shared" si="20"/>
        <v>255.83333333333331</v>
      </c>
      <c r="P384" s="7">
        <f t="shared" si="21"/>
        <v>69.772727272727266</v>
      </c>
      <c r="Q384" t="s">
        <v>8309</v>
      </c>
      <c r="R384" s="8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 s="1" t="s">
        <v>0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22">
        <f t="shared" si="20"/>
        <v>206.70670670670671</v>
      </c>
      <c r="P385" s="7">
        <f t="shared" si="21"/>
        <v>43.020833333333336</v>
      </c>
      <c r="Q385" t="s">
        <v>8309</v>
      </c>
      <c r="R385" s="8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 s="1" t="s">
        <v>0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22">
        <f t="shared" si="20"/>
        <v>112.105</v>
      </c>
      <c r="P386" s="7">
        <f t="shared" si="21"/>
        <v>58.540469973890339</v>
      </c>
      <c r="Q386" t="s">
        <v>8309</v>
      </c>
      <c r="R386" s="8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 s="1" t="s">
        <v>0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22">
        <f t="shared" ref="O387:O450" si="24">PRODUCT((E387/D387),100)</f>
        <v>105.982</v>
      </c>
      <c r="P387" s="7">
        <f t="shared" ref="P387:P450" si="25">(IFERROR(E387/L387,""))</f>
        <v>111.79535864978902</v>
      </c>
      <c r="Q387" t="s">
        <v>8309</v>
      </c>
      <c r="R387" s="8" t="s">
        <v>8313</v>
      </c>
      <c r="S387" s="13">
        <f t="shared" ref="S387:S450" si="26">J387/86400+25569</f>
        <v>41934.584502314814</v>
      </c>
      <c r="T387" s="13">
        <f t="shared" ref="T387:T450" si="27">I387/86400+25569</f>
        <v>41964.626168981486</v>
      </c>
    </row>
    <row r="388" spans="1:20" ht="48" x14ac:dyDescent="0.2">
      <c r="A388" s="1" t="s">
        <v>0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22">
        <f t="shared" si="24"/>
        <v>100.16666666666667</v>
      </c>
      <c r="P388" s="7">
        <f t="shared" si="25"/>
        <v>46.230769230769234</v>
      </c>
      <c r="Q388" t="s">
        <v>8309</v>
      </c>
      <c r="R388" s="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 s="1" t="s">
        <v>0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22">
        <f t="shared" si="24"/>
        <v>213.98947368421051</v>
      </c>
      <c r="P389" s="7">
        <f t="shared" si="25"/>
        <v>144.69039145907473</v>
      </c>
      <c r="Q389" t="s">
        <v>8309</v>
      </c>
      <c r="R389" s="8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 s="1" t="s">
        <v>0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22">
        <f t="shared" si="24"/>
        <v>126.16000000000001</v>
      </c>
      <c r="P390" s="7">
        <f t="shared" si="25"/>
        <v>88.845070422535215</v>
      </c>
      <c r="Q390" t="s">
        <v>8309</v>
      </c>
      <c r="R390" s="8" t="s">
        <v>8313</v>
      </c>
      <c r="S390" s="13">
        <f t="shared" si="26"/>
        <v>42549.076157407406</v>
      </c>
      <c r="T390" s="13">
        <f t="shared" si="27"/>
        <v>42579.076157407406</v>
      </c>
    </row>
    <row r="391" spans="1:20" ht="48" x14ac:dyDescent="0.2">
      <c r="A391" s="1" t="s">
        <v>0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22">
        <f t="shared" si="24"/>
        <v>181.53547058823528</v>
      </c>
      <c r="P391" s="7">
        <f t="shared" si="25"/>
        <v>81.75107284768211</v>
      </c>
      <c r="Q391" t="s">
        <v>8309</v>
      </c>
      <c r="R391" s="8" t="s">
        <v>8313</v>
      </c>
      <c r="S391" s="13">
        <f t="shared" si="26"/>
        <v>41674.063078703708</v>
      </c>
      <c r="T391" s="13">
        <f t="shared" si="27"/>
        <v>41705.957638888889</v>
      </c>
    </row>
    <row r="392" spans="1:20" ht="48" x14ac:dyDescent="0.2">
      <c r="A392" s="1" t="s">
        <v>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22">
        <f t="shared" si="24"/>
        <v>100</v>
      </c>
      <c r="P392" s="7">
        <f t="shared" si="25"/>
        <v>71.428571428571431</v>
      </c>
      <c r="Q392" t="s">
        <v>8309</v>
      </c>
      <c r="R392" s="8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 s="1" t="s">
        <v>0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22">
        <f t="shared" si="24"/>
        <v>100.61</v>
      </c>
      <c r="P393" s="7">
        <f t="shared" si="25"/>
        <v>104.25906735751295</v>
      </c>
      <c r="Q393" t="s">
        <v>8309</v>
      </c>
      <c r="R393" s="8" t="s">
        <v>8313</v>
      </c>
      <c r="S393" s="13">
        <f t="shared" si="26"/>
        <v>40865.042256944442</v>
      </c>
      <c r="T393" s="13">
        <f t="shared" si="27"/>
        <v>40895.040972222225</v>
      </c>
    </row>
    <row r="394" spans="1:20" ht="48" x14ac:dyDescent="0.2">
      <c r="A394" s="1" t="s">
        <v>0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22">
        <f t="shared" si="24"/>
        <v>100.9027027027027</v>
      </c>
      <c r="P394" s="7">
        <f t="shared" si="25"/>
        <v>90.616504854368927</v>
      </c>
      <c r="Q394" t="s">
        <v>8309</v>
      </c>
      <c r="R394" s="8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 s="1" t="s">
        <v>0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22">
        <f t="shared" si="24"/>
        <v>110.446</v>
      </c>
      <c r="P395" s="7">
        <f t="shared" si="25"/>
        <v>157.33048433048432</v>
      </c>
      <c r="Q395" t="s">
        <v>8309</v>
      </c>
      <c r="R395" s="8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 s="1" t="s">
        <v>0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22">
        <f t="shared" si="24"/>
        <v>111.8936170212766</v>
      </c>
      <c r="P396" s="7">
        <f t="shared" si="25"/>
        <v>105.18</v>
      </c>
      <c r="Q396" t="s">
        <v>8309</v>
      </c>
      <c r="R396" s="8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 s="1" t="s">
        <v>0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22">
        <f t="shared" si="24"/>
        <v>108.04450000000001</v>
      </c>
      <c r="P397" s="7">
        <f t="shared" si="25"/>
        <v>58.719836956521746</v>
      </c>
      <c r="Q397" t="s">
        <v>8309</v>
      </c>
      <c r="R397" s="8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 s="1" t="s">
        <v>0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22">
        <f t="shared" si="24"/>
        <v>106.66666666666667</v>
      </c>
      <c r="P398" s="7">
        <f t="shared" si="25"/>
        <v>81.632653061224488</v>
      </c>
      <c r="Q398" t="s">
        <v>8309</v>
      </c>
      <c r="R398" s="8" t="s">
        <v>8313</v>
      </c>
      <c r="S398" s="13">
        <f t="shared" si="26"/>
        <v>41082.564884259264</v>
      </c>
      <c r="T398" s="13">
        <f t="shared" si="27"/>
        <v>41097.564884259264</v>
      </c>
    </row>
    <row r="399" spans="1:20" ht="64" x14ac:dyDescent="0.2">
      <c r="A399" s="1" t="s">
        <v>0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22">
        <f t="shared" si="24"/>
        <v>103.90027322404372</v>
      </c>
      <c r="P399" s="7">
        <f t="shared" si="25"/>
        <v>56.460043668122275</v>
      </c>
      <c r="Q399" t="s">
        <v>8309</v>
      </c>
      <c r="R399" s="8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 s="1" t="s">
        <v>0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22">
        <f t="shared" si="24"/>
        <v>125.16000000000001</v>
      </c>
      <c r="P400" s="7">
        <f t="shared" si="25"/>
        <v>140.1044776119403</v>
      </c>
      <c r="Q400" t="s">
        <v>8309</v>
      </c>
      <c r="R400" s="8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 s="1" t="s">
        <v>0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22">
        <f t="shared" si="24"/>
        <v>106.80499999999999</v>
      </c>
      <c r="P401" s="7">
        <f t="shared" si="25"/>
        <v>224.85263157894738</v>
      </c>
      <c r="Q401" t="s">
        <v>8309</v>
      </c>
      <c r="R401" s="8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 s="1" t="s">
        <v>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22">
        <f t="shared" si="24"/>
        <v>112.30249999999999</v>
      </c>
      <c r="P402" s="7">
        <f t="shared" si="25"/>
        <v>181.13306451612902</v>
      </c>
      <c r="Q402" t="s">
        <v>8309</v>
      </c>
      <c r="R402" s="8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 s="1" t="s">
        <v>0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22">
        <f t="shared" si="24"/>
        <v>103.812</v>
      </c>
      <c r="P403" s="7">
        <f t="shared" si="25"/>
        <v>711.04109589041093</v>
      </c>
      <c r="Q403" t="s">
        <v>8309</v>
      </c>
      <c r="R403" s="8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 s="1" t="s">
        <v>0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22">
        <f t="shared" si="24"/>
        <v>141.65</v>
      </c>
      <c r="P404" s="7">
        <f t="shared" si="25"/>
        <v>65.883720930232556</v>
      </c>
      <c r="Q404" t="s">
        <v>8309</v>
      </c>
      <c r="R404" s="8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 s="1" t="s">
        <v>0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22">
        <f t="shared" si="24"/>
        <v>105.25999999999999</v>
      </c>
      <c r="P405" s="7">
        <f t="shared" si="25"/>
        <v>75.185714285714283</v>
      </c>
      <c r="Q405" t="s">
        <v>8309</v>
      </c>
      <c r="R405" s="8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 s="1" t="s">
        <v>0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22">
        <f t="shared" si="24"/>
        <v>103.09142857142857</v>
      </c>
      <c r="P406" s="7">
        <f t="shared" si="25"/>
        <v>133.14391143911439</v>
      </c>
      <c r="Q406" t="s">
        <v>8309</v>
      </c>
      <c r="R406" s="8" t="s">
        <v>8313</v>
      </c>
      <c r="S406" s="13">
        <f t="shared" si="26"/>
        <v>41646.628032407403</v>
      </c>
      <c r="T406" s="13">
        <f t="shared" si="27"/>
        <v>41675.961111111115</v>
      </c>
    </row>
    <row r="407" spans="1:20" ht="32" x14ac:dyDescent="0.2">
      <c r="A407" s="1" t="s">
        <v>0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22">
        <f t="shared" si="24"/>
        <v>107.65957446808511</v>
      </c>
      <c r="P407" s="7">
        <f t="shared" si="25"/>
        <v>55.2</v>
      </c>
      <c r="Q407" t="s">
        <v>8309</v>
      </c>
      <c r="R407" s="8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 s="1" t="s">
        <v>0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22">
        <f t="shared" si="24"/>
        <v>107.70464285714286</v>
      </c>
      <c r="P408" s="7">
        <f t="shared" si="25"/>
        <v>86.163714285714292</v>
      </c>
      <c r="Q408" t="s">
        <v>8309</v>
      </c>
      <c r="R408" s="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 s="1" t="s">
        <v>0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22">
        <f t="shared" si="24"/>
        <v>101.55000000000001</v>
      </c>
      <c r="P409" s="7">
        <f t="shared" si="25"/>
        <v>92.318181818181813</v>
      </c>
      <c r="Q409" t="s">
        <v>8309</v>
      </c>
      <c r="R409" s="8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 s="1" t="s">
        <v>0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22">
        <f t="shared" si="24"/>
        <v>101.43766666666667</v>
      </c>
      <c r="P410" s="7">
        <f t="shared" si="25"/>
        <v>160.16473684210527</v>
      </c>
      <c r="Q410" t="s">
        <v>8309</v>
      </c>
      <c r="R410" s="8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 s="1" t="s">
        <v>0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22">
        <f t="shared" si="24"/>
        <v>136.80000000000001</v>
      </c>
      <c r="P411" s="7">
        <f t="shared" si="25"/>
        <v>45.6</v>
      </c>
      <c r="Q411" t="s">
        <v>8309</v>
      </c>
      <c r="R411" s="8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 s="1" t="s">
        <v>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22">
        <f t="shared" si="24"/>
        <v>128.29999999999998</v>
      </c>
      <c r="P412" s="7">
        <f t="shared" si="25"/>
        <v>183.28571428571428</v>
      </c>
      <c r="Q412" t="s">
        <v>8309</v>
      </c>
      <c r="R412" s="8" t="s">
        <v>8313</v>
      </c>
      <c r="S412" s="13">
        <f t="shared" si="26"/>
        <v>42113.981446759259</v>
      </c>
      <c r="T412" s="13">
        <f t="shared" si="27"/>
        <v>42173.981446759259</v>
      </c>
    </row>
    <row r="413" spans="1:20" ht="48" x14ac:dyDescent="0.2">
      <c r="A413" s="1" t="s">
        <v>0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22">
        <f t="shared" si="24"/>
        <v>101.05</v>
      </c>
      <c r="P413" s="7">
        <f t="shared" si="25"/>
        <v>125.78838174273859</v>
      </c>
      <c r="Q413" t="s">
        <v>8309</v>
      </c>
      <c r="R413" s="8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 s="1" t="s">
        <v>0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22">
        <f t="shared" si="24"/>
        <v>126.84</v>
      </c>
      <c r="P414" s="7">
        <f t="shared" si="25"/>
        <v>57.654545454545456</v>
      </c>
      <c r="Q414" t="s">
        <v>8309</v>
      </c>
      <c r="R414" s="8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 s="1" t="s">
        <v>0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22">
        <f t="shared" si="24"/>
        <v>105.0859375</v>
      </c>
      <c r="P415" s="7">
        <f t="shared" si="25"/>
        <v>78.660818713450297</v>
      </c>
      <c r="Q415" t="s">
        <v>8309</v>
      </c>
      <c r="R415" s="8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 s="1" t="s">
        <v>0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22">
        <f t="shared" si="24"/>
        <v>102.85405405405406</v>
      </c>
      <c r="P416" s="7">
        <f t="shared" si="25"/>
        <v>91.480769230769226</v>
      </c>
      <c r="Q416" t="s">
        <v>8309</v>
      </c>
      <c r="R416" s="8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 s="1" t="s">
        <v>0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22">
        <f t="shared" si="24"/>
        <v>102.14714285714285</v>
      </c>
      <c r="P417" s="7">
        <f t="shared" si="25"/>
        <v>68.09809523809524</v>
      </c>
      <c r="Q417" t="s">
        <v>8309</v>
      </c>
      <c r="R417" s="8" t="s">
        <v>8313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 s="1" t="s">
        <v>0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22">
        <f t="shared" si="24"/>
        <v>120.21700000000001</v>
      </c>
      <c r="P418" s="7">
        <f t="shared" si="25"/>
        <v>48.086800000000004</v>
      </c>
      <c r="Q418" t="s">
        <v>8309</v>
      </c>
      <c r="R418" s="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 s="1" t="s">
        <v>0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22">
        <f t="shared" si="24"/>
        <v>100.24761904761905</v>
      </c>
      <c r="P419" s="7">
        <f t="shared" si="25"/>
        <v>202.42307692307693</v>
      </c>
      <c r="Q419" t="s">
        <v>8309</v>
      </c>
      <c r="R419" s="8" t="s">
        <v>8313</v>
      </c>
      <c r="S419" s="13">
        <f t="shared" si="26"/>
        <v>41360.970601851848</v>
      </c>
      <c r="T419" s="13">
        <f t="shared" si="27"/>
        <v>41372.189583333333</v>
      </c>
    </row>
    <row r="420" spans="1:20" ht="48" x14ac:dyDescent="0.2">
      <c r="A420" s="1" t="s">
        <v>0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22">
        <f t="shared" si="24"/>
        <v>100.63392857142857</v>
      </c>
      <c r="P420" s="7">
        <f t="shared" si="25"/>
        <v>216.75</v>
      </c>
      <c r="Q420" t="s">
        <v>8309</v>
      </c>
      <c r="R420" s="8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 s="1" t="s">
        <v>0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22">
        <f t="shared" si="24"/>
        <v>100.4375</v>
      </c>
      <c r="P421" s="7">
        <f t="shared" si="25"/>
        <v>110.06849315068493</v>
      </c>
      <c r="Q421" t="s">
        <v>8309</v>
      </c>
      <c r="R421" s="8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 s="1" t="s">
        <v>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22">
        <f t="shared" si="24"/>
        <v>0.43939393939393934</v>
      </c>
      <c r="P422" s="7">
        <f t="shared" si="25"/>
        <v>4.833333333333333</v>
      </c>
      <c r="Q422" t="s">
        <v>8309</v>
      </c>
      <c r="R422" s="8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 s="1" t="s">
        <v>0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22">
        <f t="shared" si="24"/>
        <v>2.0066666666666668</v>
      </c>
      <c r="P423" s="7">
        <f t="shared" si="25"/>
        <v>50.166666666666664</v>
      </c>
      <c r="Q423" t="s">
        <v>8309</v>
      </c>
      <c r="R423" s="8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 s="1" t="s">
        <v>0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22">
        <f t="shared" si="24"/>
        <v>1.075</v>
      </c>
      <c r="P424" s="7">
        <f t="shared" si="25"/>
        <v>35.833333333333336</v>
      </c>
      <c r="Q424" t="s">
        <v>8309</v>
      </c>
      <c r="R424" s="8" t="s">
        <v>8314</v>
      </c>
      <c r="S424" s="13">
        <f t="shared" si="26"/>
        <v>41863.260381944448</v>
      </c>
      <c r="T424" s="13">
        <f t="shared" si="27"/>
        <v>41893.260381944448</v>
      </c>
    </row>
    <row r="425" spans="1:20" ht="48" x14ac:dyDescent="0.2">
      <c r="A425" s="1" t="s">
        <v>0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22">
        <f t="shared" si="24"/>
        <v>0.76500000000000001</v>
      </c>
      <c r="P425" s="7">
        <f t="shared" si="25"/>
        <v>11.76923076923077</v>
      </c>
      <c r="Q425" t="s">
        <v>8309</v>
      </c>
      <c r="R425" s="8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 s="1" t="s">
        <v>0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22">
        <f t="shared" si="24"/>
        <v>6.7966666666666677</v>
      </c>
      <c r="P426" s="7">
        <f t="shared" si="25"/>
        <v>40.78</v>
      </c>
      <c r="Q426" t="s">
        <v>8309</v>
      </c>
      <c r="R426" s="8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 s="1" t="s">
        <v>0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22">
        <f t="shared" si="24"/>
        <v>1.2E-2</v>
      </c>
      <c r="P427" s="7">
        <f t="shared" si="25"/>
        <v>3</v>
      </c>
      <c r="Q427" t="s">
        <v>8309</v>
      </c>
      <c r="R427" s="8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 s="1" t="s">
        <v>0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22">
        <f t="shared" si="24"/>
        <v>1.3299999999999998</v>
      </c>
      <c r="P428" s="7">
        <f t="shared" si="25"/>
        <v>16.625</v>
      </c>
      <c r="Q428" t="s">
        <v>8309</v>
      </c>
      <c r="R428" s="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 s="1" t="s">
        <v>0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22">
        <f t="shared" si="24"/>
        <v>0</v>
      </c>
      <c r="P429" s="7" t="str">
        <f t="shared" si="25"/>
        <v/>
      </c>
      <c r="Q429" t="s">
        <v>8309</v>
      </c>
      <c r="R429" s="8" t="s">
        <v>8314</v>
      </c>
      <c r="S429" s="13">
        <f t="shared" si="26"/>
        <v>42285.90902777778</v>
      </c>
      <c r="T429" s="13">
        <f t="shared" si="27"/>
        <v>42299.790972222225</v>
      </c>
    </row>
    <row r="430" spans="1:20" ht="32" x14ac:dyDescent="0.2">
      <c r="A430" s="1" t="s">
        <v>0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22">
        <f t="shared" si="24"/>
        <v>5.6333333333333329</v>
      </c>
      <c r="P430" s="7">
        <f t="shared" si="25"/>
        <v>52</v>
      </c>
      <c r="Q430" t="s">
        <v>8309</v>
      </c>
      <c r="R430" s="8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 s="1" t="s">
        <v>0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22">
        <f t="shared" si="24"/>
        <v>0</v>
      </c>
      <c r="P431" s="7" t="str">
        <f t="shared" si="25"/>
        <v/>
      </c>
      <c r="Q431" t="s">
        <v>8309</v>
      </c>
      <c r="R431" s="8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 s="1" t="s">
        <v>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22">
        <f t="shared" si="24"/>
        <v>2.4</v>
      </c>
      <c r="P432" s="7">
        <f t="shared" si="25"/>
        <v>4.8</v>
      </c>
      <c r="Q432" t="s">
        <v>8309</v>
      </c>
      <c r="R432" s="8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 s="1" t="s">
        <v>0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22">
        <f t="shared" si="24"/>
        <v>13.833333333333334</v>
      </c>
      <c r="P433" s="7">
        <f t="shared" si="25"/>
        <v>51.875</v>
      </c>
      <c r="Q433" t="s">
        <v>8309</v>
      </c>
      <c r="R433" s="8" t="s">
        <v>8314</v>
      </c>
      <c r="S433" s="13">
        <f t="shared" si="26"/>
        <v>42526.871331018519</v>
      </c>
      <c r="T433" s="13">
        <f t="shared" si="27"/>
        <v>42556.871331018519</v>
      </c>
    </row>
    <row r="434" spans="1:20" ht="48" x14ac:dyDescent="0.2">
      <c r="A434" s="1" t="s">
        <v>0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22">
        <f t="shared" si="24"/>
        <v>9.5</v>
      </c>
      <c r="P434" s="7">
        <f t="shared" si="25"/>
        <v>71.25</v>
      </c>
      <c r="Q434" t="s">
        <v>8309</v>
      </c>
      <c r="R434" s="8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 s="1" t="s">
        <v>0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22">
        <f t="shared" si="24"/>
        <v>0</v>
      </c>
      <c r="P435" s="7" t="str">
        <f t="shared" si="25"/>
        <v/>
      </c>
      <c r="Q435" t="s">
        <v>8309</v>
      </c>
      <c r="R435" s="8" t="s">
        <v>8314</v>
      </c>
      <c r="S435" s="13">
        <f t="shared" si="26"/>
        <v>42228.629884259259</v>
      </c>
      <c r="T435" s="13">
        <f t="shared" si="27"/>
        <v>42288.629884259259</v>
      </c>
    </row>
    <row r="436" spans="1:20" ht="48" x14ac:dyDescent="0.2">
      <c r="A436" s="1" t="s">
        <v>0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22">
        <f t="shared" si="24"/>
        <v>5</v>
      </c>
      <c r="P436" s="7">
        <f t="shared" si="25"/>
        <v>62.5</v>
      </c>
      <c r="Q436" t="s">
        <v>8309</v>
      </c>
      <c r="R436" s="8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 s="1" t="s">
        <v>0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22">
        <f t="shared" si="24"/>
        <v>2.7272727272727275E-3</v>
      </c>
      <c r="P437" s="7">
        <f t="shared" si="25"/>
        <v>1</v>
      </c>
      <c r="Q437" t="s">
        <v>8309</v>
      </c>
      <c r="R437" s="8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 s="1" t="s">
        <v>0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22">
        <f t="shared" si="24"/>
        <v>0</v>
      </c>
      <c r="P438" s="7" t="str">
        <f t="shared" si="25"/>
        <v/>
      </c>
      <c r="Q438" t="s">
        <v>8309</v>
      </c>
      <c r="R438" s="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 s="1" t="s">
        <v>0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22">
        <f t="shared" si="24"/>
        <v>0</v>
      </c>
      <c r="P439" s="7" t="str">
        <f t="shared" si="25"/>
        <v/>
      </c>
      <c r="Q439" t="s">
        <v>8309</v>
      </c>
      <c r="R439" s="8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 s="1" t="s">
        <v>0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22">
        <f t="shared" si="24"/>
        <v>9.379999999999999</v>
      </c>
      <c r="P440" s="7">
        <f t="shared" si="25"/>
        <v>170.54545454545453</v>
      </c>
      <c r="Q440" t="s">
        <v>8309</v>
      </c>
      <c r="R440" s="8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 s="1" t="s">
        <v>0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22">
        <f t="shared" si="24"/>
        <v>0</v>
      </c>
      <c r="P441" s="7" t="str">
        <f t="shared" si="25"/>
        <v/>
      </c>
      <c r="Q441" t="s">
        <v>8309</v>
      </c>
      <c r="R441" s="8" t="s">
        <v>8314</v>
      </c>
      <c r="S441" s="13">
        <f t="shared" si="26"/>
        <v>41919.761782407411</v>
      </c>
      <c r="T441" s="13">
        <f t="shared" si="27"/>
        <v>41929.761782407411</v>
      </c>
    </row>
    <row r="442" spans="1:20" ht="48" x14ac:dyDescent="0.2">
      <c r="A442" s="1" t="s">
        <v>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22">
        <f t="shared" si="24"/>
        <v>0.1</v>
      </c>
      <c r="P442" s="7">
        <f t="shared" si="25"/>
        <v>5</v>
      </c>
      <c r="Q442" t="s">
        <v>8309</v>
      </c>
      <c r="R442" s="8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 s="1" t="s">
        <v>0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22">
        <f t="shared" si="24"/>
        <v>0</v>
      </c>
      <c r="P443" s="7" t="str">
        <f t="shared" si="25"/>
        <v/>
      </c>
      <c r="Q443" t="s">
        <v>8309</v>
      </c>
      <c r="R443" s="8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 s="1" t="s">
        <v>0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22">
        <f t="shared" si="24"/>
        <v>39.358823529411765</v>
      </c>
      <c r="P444" s="7">
        <f t="shared" si="25"/>
        <v>393.58823529411762</v>
      </c>
      <c r="Q444" t="s">
        <v>8309</v>
      </c>
      <c r="R444" s="8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 s="1" t="s">
        <v>0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22">
        <f t="shared" si="24"/>
        <v>0.1</v>
      </c>
      <c r="P445" s="7">
        <f t="shared" si="25"/>
        <v>5</v>
      </c>
      <c r="Q445" t="s">
        <v>8309</v>
      </c>
      <c r="R445" s="8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 s="1" t="s">
        <v>0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22">
        <f t="shared" si="24"/>
        <v>5</v>
      </c>
      <c r="P446" s="7">
        <f t="shared" si="25"/>
        <v>50</v>
      </c>
      <c r="Q446" t="s">
        <v>8309</v>
      </c>
      <c r="R446" s="8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 s="1" t="s">
        <v>0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22">
        <f t="shared" si="24"/>
        <v>3.3333333333333335E-3</v>
      </c>
      <c r="P447" s="7">
        <f t="shared" si="25"/>
        <v>1</v>
      </c>
      <c r="Q447" t="s">
        <v>8309</v>
      </c>
      <c r="R447" s="8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 s="1" t="s">
        <v>0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22">
        <f t="shared" si="24"/>
        <v>7.2952380952380951</v>
      </c>
      <c r="P448" s="7">
        <f t="shared" si="25"/>
        <v>47.875</v>
      </c>
      <c r="Q448" t="s">
        <v>8309</v>
      </c>
      <c r="R448" s="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 s="1" t="s">
        <v>0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22">
        <f t="shared" si="24"/>
        <v>1.6666666666666666E-2</v>
      </c>
      <c r="P449" s="7">
        <f t="shared" si="25"/>
        <v>5</v>
      </c>
      <c r="Q449" t="s">
        <v>8309</v>
      </c>
      <c r="R449" s="8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 s="1" t="s">
        <v>0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22">
        <f t="shared" si="24"/>
        <v>3.2804000000000002</v>
      </c>
      <c r="P450" s="7">
        <f t="shared" si="25"/>
        <v>20.502500000000001</v>
      </c>
      <c r="Q450" t="s">
        <v>8309</v>
      </c>
      <c r="R450" s="8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 s="1" t="s">
        <v>0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22">
        <f t="shared" ref="O451:O514" si="28">PRODUCT((E451/D451),100)</f>
        <v>2.25</v>
      </c>
      <c r="P451" s="7">
        <f t="shared" ref="P451:P514" si="29">(IFERROR(E451/L451,""))</f>
        <v>9</v>
      </c>
      <c r="Q451" t="s">
        <v>8309</v>
      </c>
      <c r="R451" s="8" t="s">
        <v>8314</v>
      </c>
      <c r="S451" s="13">
        <f t="shared" ref="S451:S514" si="30">J451/86400+25569</f>
        <v>41534.568113425928</v>
      </c>
      <c r="T451" s="13">
        <f t="shared" ref="T451:T514" si="31">I451/86400+25569</f>
        <v>41564.568113425928</v>
      </c>
    </row>
    <row r="452" spans="1:20" ht="48" x14ac:dyDescent="0.2">
      <c r="A452" s="1" t="s">
        <v>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22">
        <f t="shared" si="28"/>
        <v>0.79200000000000004</v>
      </c>
      <c r="P452" s="7">
        <f t="shared" si="29"/>
        <v>56.571428571428569</v>
      </c>
      <c r="Q452" t="s">
        <v>8309</v>
      </c>
      <c r="R452" s="8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 s="1" t="s">
        <v>0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22">
        <f t="shared" si="28"/>
        <v>0</v>
      </c>
      <c r="P453" s="7" t="str">
        <f t="shared" si="29"/>
        <v/>
      </c>
      <c r="Q453" t="s">
        <v>8309</v>
      </c>
      <c r="R453" s="8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 s="1" t="s">
        <v>0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22">
        <f t="shared" si="28"/>
        <v>64</v>
      </c>
      <c r="P454" s="7">
        <f t="shared" si="29"/>
        <v>40</v>
      </c>
      <c r="Q454" t="s">
        <v>8309</v>
      </c>
      <c r="R454" s="8" t="s">
        <v>8314</v>
      </c>
      <c r="S454" s="13">
        <f t="shared" si="30"/>
        <v>42107.703877314816</v>
      </c>
      <c r="T454" s="13">
        <f t="shared" si="31"/>
        <v>42137.703877314816</v>
      </c>
    </row>
    <row r="455" spans="1:20" ht="48" x14ac:dyDescent="0.2">
      <c r="A455" s="1" t="s">
        <v>0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22">
        <f t="shared" si="28"/>
        <v>2.7404479578392621E-2</v>
      </c>
      <c r="P455" s="7">
        <f t="shared" si="29"/>
        <v>13</v>
      </c>
      <c r="Q455" t="s">
        <v>8309</v>
      </c>
      <c r="R455" s="8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 s="1" t="s">
        <v>0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22">
        <f t="shared" si="28"/>
        <v>0.82000000000000006</v>
      </c>
      <c r="P456" s="7">
        <f t="shared" si="29"/>
        <v>16.399999999999999</v>
      </c>
      <c r="Q456" t="s">
        <v>8309</v>
      </c>
      <c r="R456" s="8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 s="1" t="s">
        <v>0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22">
        <f t="shared" si="28"/>
        <v>6.9230769230769221E-2</v>
      </c>
      <c r="P457" s="7">
        <f t="shared" si="29"/>
        <v>22.5</v>
      </c>
      <c r="Q457" t="s">
        <v>8309</v>
      </c>
      <c r="R457" s="8" t="s">
        <v>8314</v>
      </c>
      <c r="S457" s="13">
        <f t="shared" si="30"/>
        <v>40971.002569444448</v>
      </c>
      <c r="T457" s="13">
        <f t="shared" si="31"/>
        <v>41016.021527777775</v>
      </c>
    </row>
    <row r="458" spans="1:20" ht="48" x14ac:dyDescent="0.2">
      <c r="A458" s="1" t="s">
        <v>0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22">
        <f t="shared" si="28"/>
        <v>0.68631863186318631</v>
      </c>
      <c r="P458" s="7">
        <f t="shared" si="29"/>
        <v>20.333333333333332</v>
      </c>
      <c r="Q458" t="s">
        <v>8309</v>
      </c>
      <c r="R458" s="8" t="s">
        <v>8314</v>
      </c>
      <c r="S458" s="13">
        <f t="shared" si="30"/>
        <v>41547.694456018522</v>
      </c>
      <c r="T458" s="13">
        <f t="shared" si="31"/>
        <v>41569.165972222225</v>
      </c>
    </row>
    <row r="459" spans="1:20" ht="48" x14ac:dyDescent="0.2">
      <c r="A459" s="1" t="s">
        <v>0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22">
        <f t="shared" si="28"/>
        <v>0</v>
      </c>
      <c r="P459" s="7" t="str">
        <f t="shared" si="29"/>
        <v/>
      </c>
      <c r="Q459" t="s">
        <v>8309</v>
      </c>
      <c r="R459" s="8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 s="1" t="s">
        <v>0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22">
        <f t="shared" si="28"/>
        <v>8.2100000000000009</v>
      </c>
      <c r="P460" s="7">
        <f t="shared" si="29"/>
        <v>16.755102040816325</v>
      </c>
      <c r="Q460" t="s">
        <v>8309</v>
      </c>
      <c r="R460" s="8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 s="1" t="s">
        <v>0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22">
        <f t="shared" si="28"/>
        <v>6.4102564102564097E-2</v>
      </c>
      <c r="P461" s="7">
        <f t="shared" si="29"/>
        <v>25</v>
      </c>
      <c r="Q461" t="s">
        <v>8309</v>
      </c>
      <c r="R461" s="8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 s="1" t="s">
        <v>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22">
        <f t="shared" si="28"/>
        <v>0.29411764705882354</v>
      </c>
      <c r="P462" s="7">
        <f t="shared" si="29"/>
        <v>12.5</v>
      </c>
      <c r="Q462" t="s">
        <v>8309</v>
      </c>
      <c r="R462" s="8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 s="1" t="s">
        <v>0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22">
        <f t="shared" si="28"/>
        <v>0</v>
      </c>
      <c r="P463" s="7" t="str">
        <f t="shared" si="29"/>
        <v/>
      </c>
      <c r="Q463" t="s">
        <v>8309</v>
      </c>
      <c r="R463" s="8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 s="1" t="s">
        <v>0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22">
        <f t="shared" si="28"/>
        <v>0</v>
      </c>
      <c r="P464" s="7" t="str">
        <f t="shared" si="29"/>
        <v/>
      </c>
      <c r="Q464" t="s">
        <v>8309</v>
      </c>
      <c r="R464" s="8" t="s">
        <v>8314</v>
      </c>
      <c r="S464" s="13">
        <f t="shared" si="30"/>
        <v>40705.12663194444</v>
      </c>
      <c r="T464" s="13">
        <f t="shared" si="31"/>
        <v>40765.12663194444</v>
      </c>
    </row>
    <row r="465" spans="1:20" ht="48" x14ac:dyDescent="0.2">
      <c r="A465" s="1" t="s">
        <v>0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22">
        <f t="shared" si="28"/>
        <v>2.2727272727272729</v>
      </c>
      <c r="P465" s="7">
        <f t="shared" si="29"/>
        <v>113.63636363636364</v>
      </c>
      <c r="Q465" t="s">
        <v>8309</v>
      </c>
      <c r="R465" s="8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 s="1" t="s">
        <v>0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22">
        <f t="shared" si="28"/>
        <v>9.9009900990099015E-2</v>
      </c>
      <c r="P466" s="7">
        <f t="shared" si="29"/>
        <v>1</v>
      </c>
      <c r="Q466" t="s">
        <v>8309</v>
      </c>
      <c r="R466" s="8" t="s">
        <v>8314</v>
      </c>
      <c r="S466" s="13">
        <f t="shared" si="30"/>
        <v>42488.84878472222</v>
      </c>
      <c r="T466" s="13">
        <f t="shared" si="31"/>
        <v>42508.84878472222</v>
      </c>
    </row>
    <row r="467" spans="1:20" ht="16" x14ac:dyDescent="0.2">
      <c r="A467" s="1" t="s">
        <v>0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22">
        <f t="shared" si="28"/>
        <v>26.953125</v>
      </c>
      <c r="P467" s="7">
        <f t="shared" si="29"/>
        <v>17.25</v>
      </c>
      <c r="Q467" t="s">
        <v>8309</v>
      </c>
      <c r="R467" s="8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 s="1" t="s">
        <v>0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22">
        <f t="shared" si="28"/>
        <v>0.76</v>
      </c>
      <c r="P468" s="7">
        <f t="shared" si="29"/>
        <v>15.2</v>
      </c>
      <c r="Q468" t="s">
        <v>8309</v>
      </c>
      <c r="R468" s="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 s="1" t="s">
        <v>0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22">
        <f t="shared" si="28"/>
        <v>21.574999999999999</v>
      </c>
      <c r="P469" s="7">
        <f t="shared" si="29"/>
        <v>110.64102564102564</v>
      </c>
      <c r="Q469" t="s">
        <v>8309</v>
      </c>
      <c r="R469" s="8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 s="1" t="s">
        <v>0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22">
        <f t="shared" si="28"/>
        <v>0</v>
      </c>
      <c r="P470" s="7" t="str">
        <f t="shared" si="29"/>
        <v/>
      </c>
      <c r="Q470" t="s">
        <v>8309</v>
      </c>
      <c r="R470" s="8" t="s">
        <v>8314</v>
      </c>
      <c r="S470" s="13">
        <f t="shared" si="30"/>
        <v>41041.167627314819</v>
      </c>
      <c r="T470" s="13">
        <f t="shared" si="31"/>
        <v>41101.160474537035</v>
      </c>
    </row>
    <row r="471" spans="1:20" ht="32" x14ac:dyDescent="0.2">
      <c r="A471" s="1" t="s">
        <v>0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22">
        <f t="shared" si="28"/>
        <v>0</v>
      </c>
      <c r="P471" s="7" t="str">
        <f t="shared" si="29"/>
        <v/>
      </c>
      <c r="Q471" t="s">
        <v>8309</v>
      </c>
      <c r="R471" s="8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 s="1" t="s">
        <v>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22">
        <f t="shared" si="28"/>
        <v>1.02</v>
      </c>
      <c r="P472" s="7">
        <f t="shared" si="29"/>
        <v>25.5</v>
      </c>
      <c r="Q472" t="s">
        <v>8309</v>
      </c>
      <c r="R472" s="8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 s="1" t="s">
        <v>0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22">
        <f t="shared" si="28"/>
        <v>11.892727272727273</v>
      </c>
      <c r="P473" s="7">
        <f t="shared" si="29"/>
        <v>38.476470588235294</v>
      </c>
      <c r="Q473" t="s">
        <v>8309</v>
      </c>
      <c r="R473" s="8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 s="1" t="s">
        <v>0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22">
        <f t="shared" si="28"/>
        <v>17.625</v>
      </c>
      <c r="P474" s="7">
        <f t="shared" si="29"/>
        <v>28.2</v>
      </c>
      <c r="Q474" t="s">
        <v>8309</v>
      </c>
      <c r="R474" s="8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 s="1" t="s">
        <v>0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22">
        <f t="shared" si="28"/>
        <v>2.87</v>
      </c>
      <c r="P475" s="7">
        <f t="shared" si="29"/>
        <v>61.5</v>
      </c>
      <c r="Q475" t="s">
        <v>8309</v>
      </c>
      <c r="R475" s="8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 s="1" t="s">
        <v>0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22">
        <f t="shared" si="28"/>
        <v>3.0303030303030304E-2</v>
      </c>
      <c r="P476" s="7">
        <f t="shared" si="29"/>
        <v>1</v>
      </c>
      <c r="Q476" t="s">
        <v>8309</v>
      </c>
      <c r="R476" s="8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 s="1" t="s">
        <v>0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22">
        <f t="shared" si="28"/>
        <v>0</v>
      </c>
      <c r="P477" s="7" t="str">
        <f t="shared" si="29"/>
        <v/>
      </c>
      <c r="Q477" t="s">
        <v>8309</v>
      </c>
      <c r="R477" s="8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 s="1" t="s">
        <v>0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22">
        <f t="shared" si="28"/>
        <v>2.230268181818182</v>
      </c>
      <c r="P478" s="7">
        <f t="shared" si="29"/>
        <v>39.569274193548388</v>
      </c>
      <c r="Q478" t="s">
        <v>8309</v>
      </c>
      <c r="R478" s="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 s="1" t="s">
        <v>0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22">
        <f t="shared" si="28"/>
        <v>0</v>
      </c>
      <c r="P479" s="7" t="str">
        <f t="shared" si="29"/>
        <v/>
      </c>
      <c r="Q479" t="s">
        <v>8309</v>
      </c>
      <c r="R479" s="8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 s="1" t="s">
        <v>0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22">
        <f t="shared" si="28"/>
        <v>0</v>
      </c>
      <c r="P480" s="7" t="str">
        <f t="shared" si="29"/>
        <v/>
      </c>
      <c r="Q480" t="s">
        <v>8309</v>
      </c>
      <c r="R480" s="8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 s="1" t="s">
        <v>0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22">
        <f t="shared" si="28"/>
        <v>32.56</v>
      </c>
      <c r="P481" s="7">
        <f t="shared" si="29"/>
        <v>88.8</v>
      </c>
      <c r="Q481" t="s">
        <v>8309</v>
      </c>
      <c r="R481" s="8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 s="1" t="s">
        <v>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22">
        <f t="shared" si="28"/>
        <v>19.41</v>
      </c>
      <c r="P482" s="7">
        <f t="shared" si="29"/>
        <v>55.457142857142856</v>
      </c>
      <c r="Q482" t="s">
        <v>8309</v>
      </c>
      <c r="R482" s="8" t="s">
        <v>8314</v>
      </c>
      <c r="S482" s="13">
        <f t="shared" si="30"/>
        <v>41465.500173611115</v>
      </c>
      <c r="T482" s="13">
        <f t="shared" si="31"/>
        <v>41495.500173611115</v>
      </c>
    </row>
    <row r="483" spans="1:20" ht="48" x14ac:dyDescent="0.2">
      <c r="A483" s="1" t="s">
        <v>0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22">
        <f t="shared" si="28"/>
        <v>6.1</v>
      </c>
      <c r="P483" s="7">
        <f t="shared" si="29"/>
        <v>87.142857142857139</v>
      </c>
      <c r="Q483" t="s">
        <v>8309</v>
      </c>
      <c r="R483" s="8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 s="1" t="s">
        <v>0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22">
        <f t="shared" si="28"/>
        <v>0.1</v>
      </c>
      <c r="P484" s="7">
        <f t="shared" si="29"/>
        <v>10</v>
      </c>
      <c r="Q484" t="s">
        <v>8309</v>
      </c>
      <c r="R484" s="8" t="s">
        <v>8314</v>
      </c>
      <c r="S484" s="13">
        <f t="shared" si="30"/>
        <v>42447.896874999999</v>
      </c>
      <c r="T484" s="13">
        <f t="shared" si="31"/>
        <v>42474.606944444444</v>
      </c>
    </row>
    <row r="485" spans="1:20" ht="48" x14ac:dyDescent="0.2">
      <c r="A485" s="1" t="s">
        <v>0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22">
        <f t="shared" si="28"/>
        <v>50.2</v>
      </c>
      <c r="P485" s="7">
        <f t="shared" si="29"/>
        <v>51.224489795918366</v>
      </c>
      <c r="Q485" t="s">
        <v>8309</v>
      </c>
      <c r="R485" s="8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 s="1" t="s">
        <v>0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22">
        <f t="shared" si="28"/>
        <v>0.18625</v>
      </c>
      <c r="P486" s="7">
        <f t="shared" si="29"/>
        <v>13.545454545454545</v>
      </c>
      <c r="Q486" t="s">
        <v>8309</v>
      </c>
      <c r="R486" s="8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 s="1" t="s">
        <v>0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22">
        <f t="shared" si="28"/>
        <v>21.906971229845084</v>
      </c>
      <c r="P487" s="7">
        <f t="shared" si="29"/>
        <v>66.520080000000007</v>
      </c>
      <c r="Q487" t="s">
        <v>8309</v>
      </c>
      <c r="R487" s="8" t="s">
        <v>8314</v>
      </c>
      <c r="S487" s="13">
        <f t="shared" si="30"/>
        <v>41381.505775462967</v>
      </c>
      <c r="T487" s="13">
        <f t="shared" si="31"/>
        <v>41411.505775462967</v>
      </c>
    </row>
    <row r="488" spans="1:20" ht="48" x14ac:dyDescent="0.2">
      <c r="A488" s="1" t="s">
        <v>0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22">
        <f t="shared" si="28"/>
        <v>9.0909090909090905E-3</v>
      </c>
      <c r="P488" s="7">
        <f t="shared" si="29"/>
        <v>50</v>
      </c>
      <c r="Q488" t="s">
        <v>8309</v>
      </c>
      <c r="R488" s="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 s="1" t="s">
        <v>0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22">
        <f t="shared" si="28"/>
        <v>0</v>
      </c>
      <c r="P489" s="7" t="str">
        <f t="shared" si="29"/>
        <v/>
      </c>
      <c r="Q489" t="s">
        <v>8309</v>
      </c>
      <c r="R489" s="8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 s="1" t="s">
        <v>0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22">
        <f t="shared" si="28"/>
        <v>0</v>
      </c>
      <c r="P490" s="7" t="str">
        <f t="shared" si="29"/>
        <v/>
      </c>
      <c r="Q490" t="s">
        <v>8309</v>
      </c>
      <c r="R490" s="8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 s="1" t="s">
        <v>0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22">
        <f t="shared" si="28"/>
        <v>0.28667813379201834</v>
      </c>
      <c r="P491" s="7">
        <f t="shared" si="29"/>
        <v>71.666666666666671</v>
      </c>
      <c r="Q491" t="s">
        <v>8309</v>
      </c>
      <c r="R491" s="8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 s="1" t="s">
        <v>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22">
        <f t="shared" si="28"/>
        <v>0</v>
      </c>
      <c r="P492" s="7" t="str">
        <f t="shared" si="29"/>
        <v/>
      </c>
      <c r="Q492" t="s">
        <v>8309</v>
      </c>
      <c r="R492" s="8" t="s">
        <v>8314</v>
      </c>
      <c r="S492" s="13">
        <f t="shared" si="30"/>
        <v>41113.968576388885</v>
      </c>
      <c r="T492" s="13">
        <f t="shared" si="31"/>
        <v>41143.968576388885</v>
      </c>
    </row>
    <row r="493" spans="1:20" ht="48" x14ac:dyDescent="0.2">
      <c r="A493" s="1" t="s">
        <v>0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22">
        <f t="shared" si="28"/>
        <v>0</v>
      </c>
      <c r="P493" s="7" t="str">
        <f t="shared" si="29"/>
        <v/>
      </c>
      <c r="Q493" t="s">
        <v>8309</v>
      </c>
      <c r="R493" s="8" t="s">
        <v>8314</v>
      </c>
      <c r="S493" s="13">
        <f t="shared" si="30"/>
        <v>42366.982627314814</v>
      </c>
      <c r="T493" s="13">
        <f t="shared" si="31"/>
        <v>42396.982627314814</v>
      </c>
    </row>
    <row r="494" spans="1:20" ht="48" x14ac:dyDescent="0.2">
      <c r="A494" s="1" t="s">
        <v>0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22">
        <f t="shared" si="28"/>
        <v>0</v>
      </c>
      <c r="P494" s="7" t="str">
        <f t="shared" si="29"/>
        <v/>
      </c>
      <c r="Q494" t="s">
        <v>8309</v>
      </c>
      <c r="R494" s="8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 s="1" t="s">
        <v>0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22">
        <f t="shared" si="28"/>
        <v>0</v>
      </c>
      <c r="P495" s="7" t="str">
        <f t="shared" si="29"/>
        <v/>
      </c>
      <c r="Q495" t="s">
        <v>8309</v>
      </c>
      <c r="R495" s="8" t="s">
        <v>8314</v>
      </c>
      <c r="S495" s="13">
        <f t="shared" si="30"/>
        <v>42114.726134259261</v>
      </c>
      <c r="T495" s="13">
        <f t="shared" si="31"/>
        <v>42144.726134259261</v>
      </c>
    </row>
    <row r="496" spans="1:20" ht="48" x14ac:dyDescent="0.2">
      <c r="A496" s="1" t="s">
        <v>0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22">
        <f t="shared" si="28"/>
        <v>0.155</v>
      </c>
      <c r="P496" s="7">
        <f t="shared" si="29"/>
        <v>10.333333333333334</v>
      </c>
      <c r="Q496" t="s">
        <v>8309</v>
      </c>
      <c r="R496" s="8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 s="1" t="s">
        <v>0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22">
        <f t="shared" si="28"/>
        <v>0</v>
      </c>
      <c r="P497" s="7" t="str">
        <f t="shared" si="29"/>
        <v/>
      </c>
      <c r="Q497" t="s">
        <v>8309</v>
      </c>
      <c r="R497" s="8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 s="1" t="s">
        <v>0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22">
        <f t="shared" si="28"/>
        <v>1.6666666666666668E-3</v>
      </c>
      <c r="P498" s="7">
        <f t="shared" si="29"/>
        <v>1</v>
      </c>
      <c r="Q498" t="s">
        <v>8309</v>
      </c>
      <c r="R498" s="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 s="1" t="s">
        <v>0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22">
        <f t="shared" si="28"/>
        <v>0.6696428571428571</v>
      </c>
      <c r="P499" s="7">
        <f t="shared" si="29"/>
        <v>10</v>
      </c>
      <c r="Q499" t="s">
        <v>8309</v>
      </c>
      <c r="R499" s="8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 s="1" t="s">
        <v>0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22">
        <f t="shared" si="28"/>
        <v>4.5985132395404564</v>
      </c>
      <c r="P500" s="7">
        <f t="shared" si="29"/>
        <v>136.09090909090909</v>
      </c>
      <c r="Q500" t="s">
        <v>8309</v>
      </c>
      <c r="R500" s="8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 s="1" t="s">
        <v>0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22">
        <f t="shared" si="28"/>
        <v>9.5500000000000007</v>
      </c>
      <c r="P501" s="7">
        <f t="shared" si="29"/>
        <v>73.461538461538467</v>
      </c>
      <c r="Q501" t="s">
        <v>8309</v>
      </c>
      <c r="R501" s="8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 s="1" t="s">
        <v>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22">
        <f t="shared" si="28"/>
        <v>3.3076923076923079</v>
      </c>
      <c r="P502" s="7">
        <f t="shared" si="29"/>
        <v>53.75</v>
      </c>
      <c r="Q502" t="s">
        <v>8309</v>
      </c>
      <c r="R502" s="8" t="s">
        <v>8314</v>
      </c>
      <c r="S502" s="13">
        <f t="shared" si="30"/>
        <v>40247.886006944442</v>
      </c>
      <c r="T502" s="13">
        <f t="shared" si="31"/>
        <v>40306.927777777775</v>
      </c>
    </row>
    <row r="503" spans="1:20" ht="48" x14ac:dyDescent="0.2">
      <c r="A503" s="1" t="s">
        <v>0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22">
        <f t="shared" si="28"/>
        <v>0</v>
      </c>
      <c r="P503" s="7" t="str">
        <f t="shared" si="29"/>
        <v/>
      </c>
      <c r="Q503" t="s">
        <v>8309</v>
      </c>
      <c r="R503" s="8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 s="1" t="s">
        <v>0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22">
        <f t="shared" si="28"/>
        <v>1.1499999999999999</v>
      </c>
      <c r="P504" s="7">
        <f t="shared" si="29"/>
        <v>57.5</v>
      </c>
      <c r="Q504" t="s">
        <v>8309</v>
      </c>
      <c r="R504" s="8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 s="1" t="s">
        <v>0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22">
        <f t="shared" si="28"/>
        <v>1.7538461538461538</v>
      </c>
      <c r="P505" s="7">
        <f t="shared" si="29"/>
        <v>12.666666666666666</v>
      </c>
      <c r="Q505" t="s">
        <v>8309</v>
      </c>
      <c r="R505" s="8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 s="1" t="s">
        <v>0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22">
        <f t="shared" si="28"/>
        <v>1.3673469387755102</v>
      </c>
      <c r="P506" s="7">
        <f t="shared" si="29"/>
        <v>67</v>
      </c>
      <c r="Q506" t="s">
        <v>8309</v>
      </c>
      <c r="R506" s="8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 s="1" t="s">
        <v>0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22">
        <f t="shared" si="28"/>
        <v>0.43333333333333329</v>
      </c>
      <c r="P507" s="7">
        <f t="shared" si="29"/>
        <v>3.7142857142857144</v>
      </c>
      <c r="Q507" t="s">
        <v>8309</v>
      </c>
      <c r="R507" s="8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 s="1" t="s">
        <v>0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22">
        <f t="shared" si="28"/>
        <v>0.125</v>
      </c>
      <c r="P508" s="7">
        <f t="shared" si="29"/>
        <v>250</v>
      </c>
      <c r="Q508" t="s">
        <v>8309</v>
      </c>
      <c r="R508" s="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 s="1" t="s">
        <v>0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22">
        <f t="shared" si="28"/>
        <v>3.2</v>
      </c>
      <c r="P509" s="7">
        <f t="shared" si="29"/>
        <v>64</v>
      </c>
      <c r="Q509" t="s">
        <v>8309</v>
      </c>
      <c r="R509" s="8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 s="1" t="s">
        <v>0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22">
        <f t="shared" si="28"/>
        <v>0.8</v>
      </c>
      <c r="P510" s="7">
        <f t="shared" si="29"/>
        <v>133.33333333333334</v>
      </c>
      <c r="Q510" t="s">
        <v>8309</v>
      </c>
      <c r="R510" s="8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 s="1" t="s">
        <v>0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22">
        <f t="shared" si="28"/>
        <v>0.2</v>
      </c>
      <c r="P511" s="7">
        <f t="shared" si="29"/>
        <v>10</v>
      </c>
      <c r="Q511" t="s">
        <v>8309</v>
      </c>
      <c r="R511" s="8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 s="1" t="s">
        <v>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22">
        <f t="shared" si="28"/>
        <v>0</v>
      </c>
      <c r="P512" s="7" t="str">
        <f t="shared" si="29"/>
        <v/>
      </c>
      <c r="Q512" t="s">
        <v>8309</v>
      </c>
      <c r="R512" s="8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 s="1" t="s">
        <v>0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22">
        <f t="shared" si="28"/>
        <v>3</v>
      </c>
      <c r="P513" s="7">
        <f t="shared" si="29"/>
        <v>30</v>
      </c>
      <c r="Q513" t="s">
        <v>8309</v>
      </c>
      <c r="R513" s="8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 s="1" t="s">
        <v>0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22">
        <f t="shared" si="28"/>
        <v>0.13749999999999998</v>
      </c>
      <c r="P514" s="7">
        <f t="shared" si="29"/>
        <v>5.5</v>
      </c>
      <c r="Q514" t="s">
        <v>8309</v>
      </c>
      <c r="R514" s="8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 s="1" t="s">
        <v>0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22">
        <f t="shared" ref="O515:O578" si="32">PRODUCT((E515/D515),100)</f>
        <v>13.923999999999999</v>
      </c>
      <c r="P515" s="7">
        <f t="shared" ref="P515:P578" si="33">(IFERROR(E515/L515,""))</f>
        <v>102.38235294117646</v>
      </c>
      <c r="Q515" t="s">
        <v>8309</v>
      </c>
      <c r="R515" s="8" t="s">
        <v>8314</v>
      </c>
      <c r="S515" s="13">
        <f t="shared" ref="S515:S578" si="34">J515/86400+25569</f>
        <v>42552.653993055559</v>
      </c>
      <c r="T515" s="13">
        <f t="shared" ref="T515:T578" si="35">I515/86400+25569</f>
        <v>42597.291666666672</v>
      </c>
    </row>
    <row r="516" spans="1:20" ht="48" x14ac:dyDescent="0.2">
      <c r="A516" s="1" t="s">
        <v>0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22">
        <f t="shared" si="32"/>
        <v>3.3333333333333335</v>
      </c>
      <c r="P516" s="7">
        <f t="shared" si="33"/>
        <v>16.666666666666668</v>
      </c>
      <c r="Q516" t="s">
        <v>8309</v>
      </c>
      <c r="R516" s="8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 s="1" t="s">
        <v>0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22">
        <f t="shared" si="32"/>
        <v>25.41340206185567</v>
      </c>
      <c r="P517" s="7">
        <f t="shared" si="33"/>
        <v>725.02941176470586</v>
      </c>
      <c r="Q517" t="s">
        <v>8309</v>
      </c>
      <c r="R517" s="8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 s="1" t="s">
        <v>0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22">
        <f t="shared" si="32"/>
        <v>0</v>
      </c>
      <c r="P518" s="7" t="str">
        <f t="shared" si="33"/>
        <v/>
      </c>
      <c r="Q518" t="s">
        <v>8309</v>
      </c>
      <c r="R518" s="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 s="1" t="s">
        <v>0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22">
        <f t="shared" si="32"/>
        <v>1.3666666666666667</v>
      </c>
      <c r="P519" s="7">
        <f t="shared" si="33"/>
        <v>68.333333333333329</v>
      </c>
      <c r="Q519" t="s">
        <v>8309</v>
      </c>
      <c r="R519" s="8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 s="1" t="s">
        <v>0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22">
        <f t="shared" si="32"/>
        <v>0</v>
      </c>
      <c r="P520" s="7" t="str">
        <f t="shared" si="33"/>
        <v/>
      </c>
      <c r="Q520" t="s">
        <v>8309</v>
      </c>
      <c r="R520" s="8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 s="1" t="s">
        <v>0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22">
        <f t="shared" si="32"/>
        <v>22.881426547787683</v>
      </c>
      <c r="P521" s="7">
        <f t="shared" si="33"/>
        <v>39.228571428571428</v>
      </c>
      <c r="Q521" t="s">
        <v>8309</v>
      </c>
      <c r="R521" s="8" t="s">
        <v>8314</v>
      </c>
      <c r="S521" s="13">
        <f t="shared" si="34"/>
        <v>41218.391446759255</v>
      </c>
      <c r="T521" s="13">
        <f t="shared" si="35"/>
        <v>41248.391446759255</v>
      </c>
    </row>
    <row r="522" spans="1:20" ht="48" x14ac:dyDescent="0.2">
      <c r="A522" s="1" t="s">
        <v>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22">
        <f t="shared" si="32"/>
        <v>102.1</v>
      </c>
      <c r="P522" s="7">
        <f t="shared" si="33"/>
        <v>150.14705882352942</v>
      </c>
      <c r="Q522" t="s">
        <v>8315</v>
      </c>
      <c r="R522" s="8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 s="1" t="s">
        <v>0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22">
        <f t="shared" si="32"/>
        <v>104.64</v>
      </c>
      <c r="P523" s="7">
        <f t="shared" si="33"/>
        <v>93.428571428571431</v>
      </c>
      <c r="Q523" t="s">
        <v>8315</v>
      </c>
      <c r="R523" s="8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 s="1" t="s">
        <v>0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22">
        <f t="shared" si="32"/>
        <v>114.66666666666667</v>
      </c>
      <c r="P524" s="7">
        <f t="shared" si="33"/>
        <v>110.96774193548387</v>
      </c>
      <c r="Q524" t="s">
        <v>8315</v>
      </c>
      <c r="R524" s="8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 s="1" t="s">
        <v>0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22">
        <f t="shared" si="32"/>
        <v>120.6</v>
      </c>
      <c r="P525" s="7">
        <f t="shared" si="33"/>
        <v>71.785714285714292</v>
      </c>
      <c r="Q525" t="s">
        <v>8315</v>
      </c>
      <c r="R525" s="8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 s="1" t="s">
        <v>0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22">
        <f t="shared" si="32"/>
        <v>108.67285714285715</v>
      </c>
      <c r="P526" s="7">
        <f t="shared" si="33"/>
        <v>29.258076923076924</v>
      </c>
      <c r="Q526" t="s">
        <v>8315</v>
      </c>
      <c r="R526" s="8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 s="1" t="s">
        <v>0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22">
        <f t="shared" si="32"/>
        <v>100</v>
      </c>
      <c r="P527" s="7">
        <f t="shared" si="33"/>
        <v>1000</v>
      </c>
      <c r="Q527" t="s">
        <v>8315</v>
      </c>
      <c r="R527" s="8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 s="1" t="s">
        <v>0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22">
        <f t="shared" si="32"/>
        <v>113.99999999999999</v>
      </c>
      <c r="P528" s="7">
        <f t="shared" si="33"/>
        <v>74.347826086956516</v>
      </c>
      <c r="Q528" t="s">
        <v>8315</v>
      </c>
      <c r="R528" s="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 s="1" t="s">
        <v>0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22">
        <f t="shared" si="32"/>
        <v>100.85</v>
      </c>
      <c r="P529" s="7">
        <f t="shared" si="33"/>
        <v>63.829113924050631</v>
      </c>
      <c r="Q529" t="s">
        <v>8315</v>
      </c>
      <c r="R529" s="8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 s="1" t="s">
        <v>0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22">
        <f t="shared" si="32"/>
        <v>115.65217391304347</v>
      </c>
      <c r="P530" s="7">
        <f t="shared" si="33"/>
        <v>44.333333333333336</v>
      </c>
      <c r="Q530" t="s">
        <v>8315</v>
      </c>
      <c r="R530" s="8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 s="1" t="s">
        <v>0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22">
        <f t="shared" si="32"/>
        <v>130.41666666666666</v>
      </c>
      <c r="P531" s="7">
        <f t="shared" si="33"/>
        <v>86.944444444444443</v>
      </c>
      <c r="Q531" t="s">
        <v>8315</v>
      </c>
      <c r="R531" s="8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 s="1" t="s">
        <v>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22">
        <f t="shared" si="32"/>
        <v>107.78267254038178</v>
      </c>
      <c r="P532" s="7">
        <f t="shared" si="33"/>
        <v>126.55172413793103</v>
      </c>
      <c r="Q532" t="s">
        <v>8315</v>
      </c>
      <c r="R532" s="8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 s="1" t="s">
        <v>0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22">
        <f t="shared" si="32"/>
        <v>100</v>
      </c>
      <c r="P533" s="7">
        <f t="shared" si="33"/>
        <v>129.03225806451613</v>
      </c>
      <c r="Q533" t="s">
        <v>8315</v>
      </c>
      <c r="R533" s="8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 s="1" t="s">
        <v>0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22">
        <f t="shared" si="32"/>
        <v>123.25</v>
      </c>
      <c r="P534" s="7">
        <f t="shared" si="33"/>
        <v>71.242774566473983</v>
      </c>
      <c r="Q534" t="s">
        <v>8315</v>
      </c>
      <c r="R534" s="8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 s="1" t="s">
        <v>0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22">
        <f t="shared" si="32"/>
        <v>100.2</v>
      </c>
      <c r="P535" s="7">
        <f t="shared" si="33"/>
        <v>117.88235294117646</v>
      </c>
      <c r="Q535" t="s">
        <v>8315</v>
      </c>
      <c r="R535" s="8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 s="1" t="s">
        <v>0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22">
        <f t="shared" si="32"/>
        <v>104.66666666666666</v>
      </c>
      <c r="P536" s="7">
        <f t="shared" si="33"/>
        <v>327.08333333333331</v>
      </c>
      <c r="Q536" t="s">
        <v>8315</v>
      </c>
      <c r="R536" s="8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 s="1" t="s">
        <v>0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22">
        <f t="shared" si="32"/>
        <v>102.49999999999999</v>
      </c>
      <c r="P537" s="7">
        <f t="shared" si="33"/>
        <v>34.745762711864408</v>
      </c>
      <c r="Q537" t="s">
        <v>8315</v>
      </c>
      <c r="R537" s="8" t="s">
        <v>8316</v>
      </c>
      <c r="S537" s="13">
        <f t="shared" si="34"/>
        <v>42711.54519675926</v>
      </c>
      <c r="T537" s="13">
        <f t="shared" si="35"/>
        <v>42741.54519675926</v>
      </c>
    </row>
    <row r="538" spans="1:20" ht="48" x14ac:dyDescent="0.2">
      <c r="A538" s="1" t="s">
        <v>0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22">
        <f t="shared" si="32"/>
        <v>118.25757575757576</v>
      </c>
      <c r="P538" s="7">
        <f t="shared" si="33"/>
        <v>100.06410256410257</v>
      </c>
      <c r="Q538" t="s">
        <v>8315</v>
      </c>
      <c r="R538" s="8" t="s">
        <v>8316</v>
      </c>
      <c r="S538" s="13">
        <f t="shared" si="34"/>
        <v>42179.344988425924</v>
      </c>
      <c r="T538" s="13">
        <f t="shared" si="35"/>
        <v>42219.75</v>
      </c>
    </row>
    <row r="539" spans="1:20" ht="48" x14ac:dyDescent="0.2">
      <c r="A539" s="1" t="s">
        <v>0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22">
        <f t="shared" si="32"/>
        <v>120.5</v>
      </c>
      <c r="P539" s="7">
        <f t="shared" si="33"/>
        <v>40.847457627118644</v>
      </c>
      <c r="Q539" t="s">
        <v>8315</v>
      </c>
      <c r="R539" s="8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 s="1" t="s">
        <v>0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22">
        <f t="shared" si="32"/>
        <v>302.42</v>
      </c>
      <c r="P540" s="7">
        <f t="shared" si="33"/>
        <v>252.01666666666668</v>
      </c>
      <c r="Q540" t="s">
        <v>8315</v>
      </c>
      <c r="R540" s="8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 s="1" t="s">
        <v>0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22">
        <f t="shared" si="32"/>
        <v>100.64400000000001</v>
      </c>
      <c r="P541" s="7">
        <f t="shared" si="33"/>
        <v>25.161000000000001</v>
      </c>
      <c r="Q541" t="s">
        <v>8315</v>
      </c>
      <c r="R541" s="8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 s="1" t="s">
        <v>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22">
        <f t="shared" si="32"/>
        <v>6.6666666666666671E-3</v>
      </c>
      <c r="P542" s="7">
        <f t="shared" si="33"/>
        <v>1</v>
      </c>
      <c r="Q542" t="s">
        <v>8317</v>
      </c>
      <c r="R542" s="8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 s="1" t="s">
        <v>0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22">
        <f t="shared" si="32"/>
        <v>0.55555555555555558</v>
      </c>
      <c r="P543" s="7">
        <f t="shared" si="33"/>
        <v>25</v>
      </c>
      <c r="Q543" t="s">
        <v>8317</v>
      </c>
      <c r="R543" s="8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 s="1" t="s">
        <v>0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22">
        <f t="shared" si="32"/>
        <v>3.9999999999999996E-4</v>
      </c>
      <c r="P544" s="7">
        <f t="shared" si="33"/>
        <v>1</v>
      </c>
      <c r="Q544" t="s">
        <v>8317</v>
      </c>
      <c r="R544" s="8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 s="1" t="s">
        <v>0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22">
        <f t="shared" si="32"/>
        <v>0.31818181818181818</v>
      </c>
      <c r="P545" s="7">
        <f t="shared" si="33"/>
        <v>35</v>
      </c>
      <c r="Q545" t="s">
        <v>8317</v>
      </c>
      <c r="R545" s="8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 s="1" t="s">
        <v>0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22">
        <f t="shared" si="32"/>
        <v>1.2</v>
      </c>
      <c r="P546" s="7">
        <f t="shared" si="33"/>
        <v>3</v>
      </c>
      <c r="Q546" t="s">
        <v>8317</v>
      </c>
      <c r="R546" s="8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 s="1" t="s">
        <v>0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22">
        <f t="shared" si="32"/>
        <v>27.383999999999997</v>
      </c>
      <c r="P547" s="7">
        <f t="shared" si="33"/>
        <v>402.70588235294116</v>
      </c>
      <c r="Q547" t="s">
        <v>8317</v>
      </c>
      <c r="R547" s="8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 s="1" t="s">
        <v>0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22">
        <f t="shared" si="32"/>
        <v>8.666666666666667E-2</v>
      </c>
      <c r="P548" s="7">
        <f t="shared" si="33"/>
        <v>26</v>
      </c>
      <c r="Q548" t="s">
        <v>8317</v>
      </c>
      <c r="R548" s="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 s="1" t="s">
        <v>0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22">
        <f t="shared" si="32"/>
        <v>0</v>
      </c>
      <c r="P549" s="7" t="str">
        <f t="shared" si="33"/>
        <v/>
      </c>
      <c r="Q549" t="s">
        <v>8317</v>
      </c>
      <c r="R549" s="8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 s="1" t="s">
        <v>0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22">
        <f t="shared" si="32"/>
        <v>0.09</v>
      </c>
      <c r="P550" s="7">
        <f t="shared" si="33"/>
        <v>9</v>
      </c>
      <c r="Q550" t="s">
        <v>8317</v>
      </c>
      <c r="R550" s="8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 s="1" t="s">
        <v>0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22">
        <f t="shared" si="32"/>
        <v>2.7199999999999998</v>
      </c>
      <c r="P551" s="7">
        <f t="shared" si="33"/>
        <v>8.5</v>
      </c>
      <c r="Q551" t="s">
        <v>8317</v>
      </c>
      <c r="R551" s="8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 s="1" t="s">
        <v>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22">
        <f t="shared" si="32"/>
        <v>0.70000000000000007</v>
      </c>
      <c r="P552" s="7">
        <f t="shared" si="33"/>
        <v>8.75</v>
      </c>
      <c r="Q552" t="s">
        <v>8317</v>
      </c>
      <c r="R552" s="8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 s="1" t="s">
        <v>0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22">
        <f t="shared" si="32"/>
        <v>5.0413333333333332</v>
      </c>
      <c r="P553" s="7">
        <f t="shared" si="33"/>
        <v>135.03571428571428</v>
      </c>
      <c r="Q553" t="s">
        <v>8317</v>
      </c>
      <c r="R553" s="8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 s="1" t="s">
        <v>0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22">
        <f t="shared" si="32"/>
        <v>0</v>
      </c>
      <c r="P554" s="7" t="str">
        <f t="shared" si="33"/>
        <v/>
      </c>
      <c r="Q554" t="s">
        <v>8317</v>
      </c>
      <c r="R554" s="8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 s="1" t="s">
        <v>0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22">
        <f t="shared" si="32"/>
        <v>0.49199999999999999</v>
      </c>
      <c r="P555" s="7">
        <f t="shared" si="33"/>
        <v>20.5</v>
      </c>
      <c r="Q555" t="s">
        <v>8317</v>
      </c>
      <c r="R555" s="8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 s="1" t="s">
        <v>0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22">
        <f t="shared" si="32"/>
        <v>36.589147286821706</v>
      </c>
      <c r="P556" s="7">
        <f t="shared" si="33"/>
        <v>64.36363636363636</v>
      </c>
      <c r="Q556" t="s">
        <v>8317</v>
      </c>
      <c r="R556" s="8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 s="1" t="s">
        <v>0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22">
        <f t="shared" si="32"/>
        <v>0</v>
      </c>
      <c r="P557" s="7" t="str">
        <f t="shared" si="33"/>
        <v/>
      </c>
      <c r="Q557" t="s">
        <v>8317</v>
      </c>
      <c r="R557" s="8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 s="1" t="s">
        <v>0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22">
        <f t="shared" si="32"/>
        <v>2.5</v>
      </c>
      <c r="P558" s="7">
        <f t="shared" si="33"/>
        <v>200</v>
      </c>
      <c r="Q558" t="s">
        <v>8317</v>
      </c>
      <c r="R558" s="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 s="1" t="s">
        <v>0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22">
        <f t="shared" si="32"/>
        <v>0.91066666666666674</v>
      </c>
      <c r="P559" s="7">
        <f t="shared" si="33"/>
        <v>68.3</v>
      </c>
      <c r="Q559" t="s">
        <v>8317</v>
      </c>
      <c r="R559" s="8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 s="1" t="s">
        <v>0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22">
        <f t="shared" si="32"/>
        <v>0</v>
      </c>
      <c r="P560" s="7" t="str">
        <f t="shared" si="33"/>
        <v/>
      </c>
      <c r="Q560" t="s">
        <v>8317</v>
      </c>
      <c r="R560" s="8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 s="1" t="s">
        <v>0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22">
        <f t="shared" si="32"/>
        <v>2.0833333333333336E-2</v>
      </c>
      <c r="P561" s="7">
        <f t="shared" si="33"/>
        <v>50</v>
      </c>
      <c r="Q561" t="s">
        <v>8317</v>
      </c>
      <c r="R561" s="8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 s="1" t="s">
        <v>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22">
        <f t="shared" si="32"/>
        <v>1.2E-2</v>
      </c>
      <c r="P562" s="7">
        <f t="shared" si="33"/>
        <v>4</v>
      </c>
      <c r="Q562" t="s">
        <v>8317</v>
      </c>
      <c r="R562" s="8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 s="1" t="s">
        <v>0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22">
        <f t="shared" si="32"/>
        <v>0.36666666666666664</v>
      </c>
      <c r="P563" s="7">
        <f t="shared" si="33"/>
        <v>27.5</v>
      </c>
      <c r="Q563" t="s">
        <v>8317</v>
      </c>
      <c r="R563" s="8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 s="1" t="s">
        <v>0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22">
        <f t="shared" si="32"/>
        <v>0</v>
      </c>
      <c r="P564" s="7" t="str">
        <f t="shared" si="33"/>
        <v/>
      </c>
      <c r="Q564" t="s">
        <v>8317</v>
      </c>
      <c r="R564" s="8" t="s">
        <v>8318</v>
      </c>
      <c r="S564" s="13">
        <f t="shared" si="34"/>
        <v>42692.389062499999</v>
      </c>
      <c r="T564" s="13">
        <f t="shared" si="35"/>
        <v>42722.389062499999</v>
      </c>
    </row>
    <row r="565" spans="1:20" ht="48" x14ac:dyDescent="0.2">
      <c r="A565" s="1" t="s">
        <v>0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22">
        <f t="shared" si="32"/>
        <v>9.0666666666666659E-2</v>
      </c>
      <c r="P565" s="7">
        <f t="shared" si="33"/>
        <v>34</v>
      </c>
      <c r="Q565" t="s">
        <v>8317</v>
      </c>
      <c r="R565" s="8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 s="1" t="s">
        <v>0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22">
        <f t="shared" si="32"/>
        <v>5.5555555555555558E-3</v>
      </c>
      <c r="P566" s="7">
        <f t="shared" si="33"/>
        <v>1</v>
      </c>
      <c r="Q566" t="s">
        <v>8317</v>
      </c>
      <c r="R566" s="8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 s="1" t="s">
        <v>0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22">
        <f t="shared" si="32"/>
        <v>0</v>
      </c>
      <c r="P567" s="7" t="str">
        <f t="shared" si="33"/>
        <v/>
      </c>
      <c r="Q567" t="s">
        <v>8317</v>
      </c>
      <c r="R567" s="8" t="s">
        <v>8318</v>
      </c>
      <c r="S567" s="13">
        <f t="shared" si="34"/>
        <v>42165.78528935185</v>
      </c>
      <c r="T567" s="13">
        <f t="shared" si="35"/>
        <v>42195.78528935185</v>
      </c>
    </row>
    <row r="568" spans="1:20" ht="48" x14ac:dyDescent="0.2">
      <c r="A568" s="1" t="s">
        <v>0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22">
        <f t="shared" si="32"/>
        <v>0.02</v>
      </c>
      <c r="P568" s="7">
        <f t="shared" si="33"/>
        <v>1</v>
      </c>
      <c r="Q568" t="s">
        <v>8317</v>
      </c>
      <c r="R568" s="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 s="1" t="s">
        <v>0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22">
        <f t="shared" si="32"/>
        <v>0</v>
      </c>
      <c r="P569" s="7" t="str">
        <f t="shared" si="33"/>
        <v/>
      </c>
      <c r="Q569" t="s">
        <v>8317</v>
      </c>
      <c r="R569" s="8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 s="1" t="s">
        <v>0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22">
        <f t="shared" si="32"/>
        <v>1</v>
      </c>
      <c r="P570" s="7">
        <f t="shared" si="33"/>
        <v>49</v>
      </c>
      <c r="Q570" t="s">
        <v>8317</v>
      </c>
      <c r="R570" s="8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 s="1" t="s">
        <v>0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22">
        <f t="shared" si="32"/>
        <v>0.8</v>
      </c>
      <c r="P571" s="7">
        <f t="shared" si="33"/>
        <v>20</v>
      </c>
      <c r="Q571" t="s">
        <v>8317</v>
      </c>
      <c r="R571" s="8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 s="1" t="s">
        <v>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22">
        <f t="shared" si="32"/>
        <v>0.16705882352941176</v>
      </c>
      <c r="P572" s="7">
        <f t="shared" si="33"/>
        <v>142</v>
      </c>
      <c r="Q572" t="s">
        <v>8317</v>
      </c>
      <c r="R572" s="8" t="s">
        <v>8318</v>
      </c>
      <c r="S572" s="13">
        <f t="shared" si="34"/>
        <v>42388.798252314809</v>
      </c>
      <c r="T572" s="13">
        <f t="shared" si="35"/>
        <v>42418.798252314809</v>
      </c>
    </row>
    <row r="573" spans="1:20" ht="48" x14ac:dyDescent="0.2">
      <c r="A573" s="1" t="s">
        <v>0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22">
        <f t="shared" si="32"/>
        <v>0.42399999999999999</v>
      </c>
      <c r="P573" s="7">
        <f t="shared" si="33"/>
        <v>53</v>
      </c>
      <c r="Q573" t="s">
        <v>8317</v>
      </c>
      <c r="R573" s="8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 s="1" t="s">
        <v>0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22">
        <f t="shared" si="32"/>
        <v>0</v>
      </c>
      <c r="P574" s="7" t="str">
        <f t="shared" si="33"/>
        <v/>
      </c>
      <c r="Q574" t="s">
        <v>8317</v>
      </c>
      <c r="R574" s="8" t="s">
        <v>8318</v>
      </c>
      <c r="S574" s="13">
        <f t="shared" si="34"/>
        <v>42282.716296296298</v>
      </c>
      <c r="T574" s="13">
        <f t="shared" si="35"/>
        <v>42312.757962962962</v>
      </c>
    </row>
    <row r="575" spans="1:20" ht="48" x14ac:dyDescent="0.2">
      <c r="A575" s="1" t="s">
        <v>0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22">
        <f t="shared" si="32"/>
        <v>0.38925389253892539</v>
      </c>
      <c r="P575" s="7">
        <f t="shared" si="33"/>
        <v>38.444444444444443</v>
      </c>
      <c r="Q575" t="s">
        <v>8317</v>
      </c>
      <c r="R575" s="8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 s="1" t="s">
        <v>0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22">
        <f t="shared" si="32"/>
        <v>0.7155635062611807</v>
      </c>
      <c r="P576" s="7">
        <f t="shared" si="33"/>
        <v>20</v>
      </c>
      <c r="Q576" t="s">
        <v>8317</v>
      </c>
      <c r="R576" s="8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 s="1" t="s">
        <v>0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22">
        <f t="shared" si="32"/>
        <v>0.43166666666666664</v>
      </c>
      <c r="P577" s="7">
        <f t="shared" si="33"/>
        <v>64.75</v>
      </c>
      <c r="Q577" t="s">
        <v>8317</v>
      </c>
      <c r="R577" s="8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 s="1" t="s">
        <v>0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22">
        <f t="shared" si="32"/>
        <v>1.25E-3</v>
      </c>
      <c r="P578" s="7">
        <f t="shared" si="33"/>
        <v>1</v>
      </c>
      <c r="Q578" t="s">
        <v>8317</v>
      </c>
      <c r="R578" s="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 s="1" t="s">
        <v>0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22">
        <f t="shared" ref="O579:O642" si="36">PRODUCT((E579/D579),100)</f>
        <v>0.2</v>
      </c>
      <c r="P579" s="7">
        <f t="shared" ref="P579:P642" si="37">(IFERROR(E579/L579,""))</f>
        <v>10</v>
      </c>
      <c r="Q579" t="s">
        <v>8317</v>
      </c>
      <c r="R579" s="8" t="s">
        <v>8318</v>
      </c>
      <c r="S579" s="13">
        <f t="shared" ref="S579:S642" si="38">J579/86400+25569</f>
        <v>42450.589143518519</v>
      </c>
      <c r="T579" s="13">
        <f t="shared" ref="T579:T642" si="39">I579/86400+25569</f>
        <v>42510.589143518519</v>
      </c>
    </row>
    <row r="580" spans="1:20" ht="32" x14ac:dyDescent="0.2">
      <c r="A580" s="1" t="s">
        <v>0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22">
        <f t="shared" si="36"/>
        <v>1.12E-2</v>
      </c>
      <c r="P580" s="7">
        <f t="shared" si="37"/>
        <v>2</v>
      </c>
      <c r="Q580" t="s">
        <v>8317</v>
      </c>
      <c r="R580" s="8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 s="1" t="s">
        <v>0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22">
        <f t="shared" si="36"/>
        <v>1.4583333333333333</v>
      </c>
      <c r="P581" s="7">
        <f t="shared" si="37"/>
        <v>35</v>
      </c>
      <c r="Q581" t="s">
        <v>8317</v>
      </c>
      <c r="R581" s="8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 s="1" t="s">
        <v>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22">
        <f t="shared" si="36"/>
        <v>3.3333333333333333E-2</v>
      </c>
      <c r="P582" s="7">
        <f t="shared" si="37"/>
        <v>1</v>
      </c>
      <c r="Q582" t="s">
        <v>8317</v>
      </c>
      <c r="R582" s="8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 s="1" t="s">
        <v>0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22">
        <f t="shared" si="36"/>
        <v>0</v>
      </c>
      <c r="P583" s="7" t="str">
        <f t="shared" si="37"/>
        <v/>
      </c>
      <c r="Q583" t="s">
        <v>8317</v>
      </c>
      <c r="R583" s="8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 s="1" t="s">
        <v>0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22">
        <f t="shared" si="36"/>
        <v>0</v>
      </c>
      <c r="P584" s="7" t="str">
        <f t="shared" si="37"/>
        <v/>
      </c>
      <c r="Q584" t="s">
        <v>8317</v>
      </c>
      <c r="R584" s="8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 s="1" t="s">
        <v>0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22">
        <f t="shared" si="36"/>
        <v>1.1111111111111112E-2</v>
      </c>
      <c r="P585" s="7">
        <f t="shared" si="37"/>
        <v>1</v>
      </c>
      <c r="Q585" t="s">
        <v>8317</v>
      </c>
      <c r="R585" s="8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 s="1" t="s">
        <v>0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22">
        <f t="shared" si="36"/>
        <v>1</v>
      </c>
      <c r="P586" s="7">
        <f t="shared" si="37"/>
        <v>5</v>
      </c>
      <c r="Q586" t="s">
        <v>8317</v>
      </c>
      <c r="R586" s="8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 s="1" t="s">
        <v>0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22">
        <f t="shared" si="36"/>
        <v>0</v>
      </c>
      <c r="P587" s="7" t="str">
        <f t="shared" si="37"/>
        <v/>
      </c>
      <c r="Q587" t="s">
        <v>8317</v>
      </c>
      <c r="R587" s="8" t="s">
        <v>8318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 s="1" t="s">
        <v>0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22">
        <f t="shared" si="36"/>
        <v>0.55999999999999994</v>
      </c>
      <c r="P588" s="7">
        <f t="shared" si="37"/>
        <v>14</v>
      </c>
      <c r="Q588" t="s">
        <v>8317</v>
      </c>
      <c r="R588" s="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 s="1" t="s">
        <v>0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22">
        <f t="shared" si="36"/>
        <v>9.0833333333333339</v>
      </c>
      <c r="P589" s="7">
        <f t="shared" si="37"/>
        <v>389.28571428571428</v>
      </c>
      <c r="Q589" t="s">
        <v>8317</v>
      </c>
      <c r="R589" s="8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 s="1" t="s">
        <v>0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22">
        <f t="shared" si="36"/>
        <v>3.3444444444444441</v>
      </c>
      <c r="P590" s="7">
        <f t="shared" si="37"/>
        <v>150.5</v>
      </c>
      <c r="Q590" t="s">
        <v>8317</v>
      </c>
      <c r="R590" s="8" t="s">
        <v>8318</v>
      </c>
      <c r="S590" s="13">
        <f t="shared" si="38"/>
        <v>42631.769513888888</v>
      </c>
      <c r="T590" s="13">
        <f t="shared" si="39"/>
        <v>42691.811180555553</v>
      </c>
    </row>
    <row r="591" spans="1:20" ht="16" x14ac:dyDescent="0.2">
      <c r="A591" s="1" t="s">
        <v>0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22">
        <f t="shared" si="36"/>
        <v>1.3333333333333334E-2</v>
      </c>
      <c r="P591" s="7">
        <f t="shared" si="37"/>
        <v>1</v>
      </c>
      <c r="Q591" t="s">
        <v>8317</v>
      </c>
      <c r="R591" s="8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 s="1" t="s">
        <v>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22">
        <f t="shared" si="36"/>
        <v>4.46</v>
      </c>
      <c r="P592" s="7">
        <f t="shared" si="37"/>
        <v>24.777777777777779</v>
      </c>
      <c r="Q592" t="s">
        <v>8317</v>
      </c>
      <c r="R592" s="8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 s="1" t="s">
        <v>0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22">
        <f t="shared" si="36"/>
        <v>6.0999999999999999E-2</v>
      </c>
      <c r="P593" s="7">
        <f t="shared" si="37"/>
        <v>30.5</v>
      </c>
      <c r="Q593" t="s">
        <v>8317</v>
      </c>
      <c r="R593" s="8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 s="1" t="s">
        <v>0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22">
        <f t="shared" si="36"/>
        <v>3.3333333333333335</v>
      </c>
      <c r="P594" s="7">
        <f t="shared" si="37"/>
        <v>250</v>
      </c>
      <c r="Q594" t="s">
        <v>8317</v>
      </c>
      <c r="R594" s="8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 s="1" t="s">
        <v>0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22">
        <f t="shared" si="36"/>
        <v>23</v>
      </c>
      <c r="P595" s="7">
        <f t="shared" si="37"/>
        <v>16.428571428571427</v>
      </c>
      <c r="Q595" t="s">
        <v>8317</v>
      </c>
      <c r="R595" s="8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 s="1" t="s">
        <v>0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22">
        <f t="shared" si="36"/>
        <v>0.104</v>
      </c>
      <c r="P596" s="7">
        <f t="shared" si="37"/>
        <v>13</v>
      </c>
      <c r="Q596" t="s">
        <v>8317</v>
      </c>
      <c r="R596" s="8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 s="1" t="s">
        <v>0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22">
        <f t="shared" si="36"/>
        <v>0.42599999999999999</v>
      </c>
      <c r="P597" s="7">
        <f t="shared" si="37"/>
        <v>53.25</v>
      </c>
      <c r="Q597" t="s">
        <v>8317</v>
      </c>
      <c r="R597" s="8" t="s">
        <v>8318</v>
      </c>
      <c r="S597" s="13">
        <f t="shared" si="38"/>
        <v>42083.069884259261</v>
      </c>
      <c r="T597" s="13">
        <f t="shared" si="39"/>
        <v>42128.069884259261</v>
      </c>
    </row>
    <row r="598" spans="1:20" ht="32" x14ac:dyDescent="0.2">
      <c r="A598" s="1" t="s">
        <v>0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22">
        <f t="shared" si="36"/>
        <v>0.03</v>
      </c>
      <c r="P598" s="7">
        <f t="shared" si="37"/>
        <v>3</v>
      </c>
      <c r="Q598" t="s">
        <v>8317</v>
      </c>
      <c r="R598" s="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 s="1" t="s">
        <v>0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22">
        <f t="shared" si="36"/>
        <v>0.26666666666666666</v>
      </c>
      <c r="P599" s="7">
        <f t="shared" si="37"/>
        <v>10</v>
      </c>
      <c r="Q599" t="s">
        <v>8317</v>
      </c>
      <c r="R599" s="8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 s="1" t="s">
        <v>0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22">
        <f t="shared" si="36"/>
        <v>34</v>
      </c>
      <c r="P600" s="7">
        <f t="shared" si="37"/>
        <v>121.42857142857143</v>
      </c>
      <c r="Q600" t="s">
        <v>8317</v>
      </c>
      <c r="R600" s="8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 s="1" t="s">
        <v>0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22">
        <f t="shared" si="36"/>
        <v>6.2E-2</v>
      </c>
      <c r="P601" s="7">
        <f t="shared" si="37"/>
        <v>15.5</v>
      </c>
      <c r="Q601" t="s">
        <v>8317</v>
      </c>
      <c r="R601" s="8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 s="1" t="s">
        <v>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22">
        <f t="shared" si="36"/>
        <v>2</v>
      </c>
      <c r="P602" s="7">
        <f t="shared" si="37"/>
        <v>100</v>
      </c>
      <c r="Q602" t="s">
        <v>8317</v>
      </c>
      <c r="R602" s="8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 s="1" t="s">
        <v>0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22">
        <f t="shared" si="36"/>
        <v>1.4000000000000001</v>
      </c>
      <c r="P603" s="7">
        <f t="shared" si="37"/>
        <v>23.333333333333332</v>
      </c>
      <c r="Q603" t="s">
        <v>8317</v>
      </c>
      <c r="R603" s="8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 s="1" t="s">
        <v>0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22">
        <f t="shared" si="36"/>
        <v>0</v>
      </c>
      <c r="P604" s="7" t="str">
        <f t="shared" si="37"/>
        <v/>
      </c>
      <c r="Q604" t="s">
        <v>8317</v>
      </c>
      <c r="R604" s="8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 s="1" t="s">
        <v>0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22">
        <f t="shared" si="36"/>
        <v>3.9334666666666664</v>
      </c>
      <c r="P605" s="7">
        <f t="shared" si="37"/>
        <v>45.386153846153846</v>
      </c>
      <c r="Q605" t="s">
        <v>8317</v>
      </c>
      <c r="R605" s="8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 s="1" t="s">
        <v>0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22">
        <f t="shared" si="36"/>
        <v>0</v>
      </c>
      <c r="P606" s="7" t="str">
        <f t="shared" si="37"/>
        <v/>
      </c>
      <c r="Q606" t="s">
        <v>8317</v>
      </c>
      <c r="R606" s="8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 s="1" t="s">
        <v>0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22">
        <f t="shared" si="36"/>
        <v>2.62</v>
      </c>
      <c r="P607" s="7">
        <f t="shared" si="37"/>
        <v>16.375</v>
      </c>
      <c r="Q607" t="s">
        <v>8317</v>
      </c>
      <c r="R607" s="8" t="s">
        <v>8318</v>
      </c>
      <c r="S607" s="13">
        <f t="shared" si="38"/>
        <v>42194.357731481483</v>
      </c>
      <c r="T607" s="13">
        <f t="shared" si="39"/>
        <v>42239.357731481483</v>
      </c>
    </row>
    <row r="608" spans="1:20" ht="48" x14ac:dyDescent="0.2">
      <c r="A608" s="1" t="s">
        <v>0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22">
        <f t="shared" si="36"/>
        <v>0.2</v>
      </c>
      <c r="P608" s="7">
        <f t="shared" si="37"/>
        <v>10</v>
      </c>
      <c r="Q608" t="s">
        <v>8317</v>
      </c>
      <c r="R608" s="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 s="1" t="s">
        <v>0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22">
        <f t="shared" si="36"/>
        <v>0</v>
      </c>
      <c r="P609" s="7" t="str">
        <f t="shared" si="37"/>
        <v/>
      </c>
      <c r="Q609" t="s">
        <v>8317</v>
      </c>
      <c r="R609" s="8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 s="1" t="s">
        <v>0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22">
        <f t="shared" si="36"/>
        <v>0.97400000000000009</v>
      </c>
      <c r="P610" s="7">
        <f t="shared" si="37"/>
        <v>292.2</v>
      </c>
      <c r="Q610" t="s">
        <v>8317</v>
      </c>
      <c r="R610" s="8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 s="1" t="s">
        <v>0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22">
        <f t="shared" si="36"/>
        <v>0.64102564102564097</v>
      </c>
      <c r="P611" s="7">
        <f t="shared" si="37"/>
        <v>5</v>
      </c>
      <c r="Q611" t="s">
        <v>8317</v>
      </c>
      <c r="R611" s="8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 s="1" t="s">
        <v>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22">
        <f t="shared" si="36"/>
        <v>0</v>
      </c>
      <c r="P612" s="7" t="str">
        <f t="shared" si="37"/>
        <v/>
      </c>
      <c r="Q612" t="s">
        <v>8317</v>
      </c>
      <c r="R612" s="8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 s="1" t="s">
        <v>0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22">
        <f t="shared" si="36"/>
        <v>0</v>
      </c>
      <c r="P613" s="7" t="str">
        <f t="shared" si="37"/>
        <v/>
      </c>
      <c r="Q613" t="s">
        <v>8317</v>
      </c>
      <c r="R613" s="8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 s="1" t="s">
        <v>0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22">
        <f t="shared" si="36"/>
        <v>0</v>
      </c>
      <c r="P614" s="7" t="str">
        <f t="shared" si="37"/>
        <v/>
      </c>
      <c r="Q614" t="s">
        <v>8317</v>
      </c>
      <c r="R614" s="8" t="s">
        <v>8318</v>
      </c>
      <c r="S614" s="13">
        <f t="shared" si="38"/>
        <v>42585.031782407408</v>
      </c>
      <c r="T614" s="13">
        <f t="shared" si="39"/>
        <v>42615.031782407408</v>
      </c>
    </row>
    <row r="615" spans="1:20" ht="48" x14ac:dyDescent="0.2">
      <c r="A615" s="1" t="s">
        <v>0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22">
        <f t="shared" si="36"/>
        <v>21.363333333333333</v>
      </c>
      <c r="P615" s="7">
        <f t="shared" si="37"/>
        <v>105.93388429752066</v>
      </c>
      <c r="Q615" t="s">
        <v>8317</v>
      </c>
      <c r="R615" s="8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 s="1" t="s">
        <v>0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22">
        <f t="shared" si="36"/>
        <v>0</v>
      </c>
      <c r="P616" s="7" t="str">
        <f t="shared" si="37"/>
        <v/>
      </c>
      <c r="Q616" t="s">
        <v>8317</v>
      </c>
      <c r="R616" s="8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 s="1" t="s">
        <v>0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22">
        <f t="shared" si="36"/>
        <v>0</v>
      </c>
      <c r="P617" s="7" t="str">
        <f t="shared" si="37"/>
        <v/>
      </c>
      <c r="Q617" t="s">
        <v>8317</v>
      </c>
      <c r="R617" s="8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 s="1" t="s">
        <v>0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22">
        <f t="shared" si="36"/>
        <v>0</v>
      </c>
      <c r="P618" s="7" t="str">
        <f t="shared" si="37"/>
        <v/>
      </c>
      <c r="Q618" t="s">
        <v>8317</v>
      </c>
      <c r="R618" s="8" t="s">
        <v>8318</v>
      </c>
      <c r="S618" s="13">
        <f t="shared" si="38"/>
        <v>42761.376238425924</v>
      </c>
      <c r="T618" s="13">
        <f t="shared" si="39"/>
        <v>42791.376238425924</v>
      </c>
    </row>
    <row r="619" spans="1:20" ht="48" x14ac:dyDescent="0.2">
      <c r="A619" s="1" t="s">
        <v>0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22">
        <f t="shared" si="36"/>
        <v>3</v>
      </c>
      <c r="P619" s="7">
        <f t="shared" si="37"/>
        <v>20</v>
      </c>
      <c r="Q619" t="s">
        <v>8317</v>
      </c>
      <c r="R619" s="8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 s="1" t="s">
        <v>0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22">
        <f t="shared" si="36"/>
        <v>0</v>
      </c>
      <c r="P620" s="7" t="str">
        <f t="shared" si="37"/>
        <v/>
      </c>
      <c r="Q620" t="s">
        <v>8317</v>
      </c>
      <c r="R620" s="8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 s="1" t="s">
        <v>0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22">
        <f t="shared" si="36"/>
        <v>3.9999999999999996E-5</v>
      </c>
      <c r="P621" s="7">
        <f t="shared" si="37"/>
        <v>1</v>
      </c>
      <c r="Q621" t="s">
        <v>8317</v>
      </c>
      <c r="R621" s="8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 s="1" t="s">
        <v>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22">
        <f t="shared" si="36"/>
        <v>1</v>
      </c>
      <c r="P622" s="7">
        <f t="shared" si="37"/>
        <v>300</v>
      </c>
      <c r="Q622" t="s">
        <v>8317</v>
      </c>
      <c r="R622" s="8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 s="1" t="s">
        <v>0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22">
        <f t="shared" si="36"/>
        <v>1.044</v>
      </c>
      <c r="P623" s="7">
        <f t="shared" si="37"/>
        <v>87</v>
      </c>
      <c r="Q623" t="s">
        <v>8317</v>
      </c>
      <c r="R623" s="8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 s="1" t="s">
        <v>0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22">
        <f t="shared" si="36"/>
        <v>5.6833333333333336</v>
      </c>
      <c r="P624" s="7">
        <f t="shared" si="37"/>
        <v>37.888888888888886</v>
      </c>
      <c r="Q624" t="s">
        <v>8317</v>
      </c>
      <c r="R624" s="8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 s="1" t="s">
        <v>0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22">
        <f t="shared" si="36"/>
        <v>0</v>
      </c>
      <c r="P625" s="7" t="str">
        <f t="shared" si="37"/>
        <v/>
      </c>
      <c r="Q625" t="s">
        <v>8317</v>
      </c>
      <c r="R625" s="8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 s="1" t="s">
        <v>0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22">
        <f t="shared" si="36"/>
        <v>0</v>
      </c>
      <c r="P626" s="7" t="str">
        <f t="shared" si="37"/>
        <v/>
      </c>
      <c r="Q626" t="s">
        <v>8317</v>
      </c>
      <c r="R626" s="8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 s="1" t="s">
        <v>0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22">
        <f t="shared" si="36"/>
        <v>0</v>
      </c>
      <c r="P627" s="7" t="str">
        <f t="shared" si="37"/>
        <v/>
      </c>
      <c r="Q627" t="s">
        <v>8317</v>
      </c>
      <c r="R627" s="8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 s="1" t="s">
        <v>0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22">
        <f t="shared" si="36"/>
        <v>17.380000000000003</v>
      </c>
      <c r="P628" s="7">
        <f t="shared" si="37"/>
        <v>111.41025641025641</v>
      </c>
      <c r="Q628" t="s">
        <v>8317</v>
      </c>
      <c r="R628" s="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 s="1" t="s">
        <v>0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22">
        <f t="shared" si="36"/>
        <v>0.02</v>
      </c>
      <c r="P629" s="7">
        <f t="shared" si="37"/>
        <v>90</v>
      </c>
      <c r="Q629" t="s">
        <v>8317</v>
      </c>
      <c r="R629" s="8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 s="1" t="s">
        <v>0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22">
        <f t="shared" si="36"/>
        <v>0</v>
      </c>
      <c r="P630" s="7" t="str">
        <f t="shared" si="37"/>
        <v/>
      </c>
      <c r="Q630" t="s">
        <v>8317</v>
      </c>
      <c r="R630" s="8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 s="1" t="s">
        <v>0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22">
        <f t="shared" si="36"/>
        <v>0.17500000000000002</v>
      </c>
      <c r="P631" s="7">
        <f t="shared" si="37"/>
        <v>116.66666666666667</v>
      </c>
      <c r="Q631" t="s">
        <v>8317</v>
      </c>
      <c r="R631" s="8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 s="1" t="s">
        <v>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22">
        <f t="shared" si="36"/>
        <v>8.3340278356529712E-2</v>
      </c>
      <c r="P632" s="7">
        <f t="shared" si="37"/>
        <v>10</v>
      </c>
      <c r="Q632" t="s">
        <v>8317</v>
      </c>
      <c r="R632" s="8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 s="1" t="s">
        <v>0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22">
        <f t="shared" si="36"/>
        <v>1.38</v>
      </c>
      <c r="P633" s="7">
        <f t="shared" si="37"/>
        <v>76.666666666666671</v>
      </c>
      <c r="Q633" t="s">
        <v>8317</v>
      </c>
      <c r="R633" s="8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 s="1" t="s">
        <v>0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22">
        <f t="shared" si="36"/>
        <v>0</v>
      </c>
      <c r="P634" s="7" t="str">
        <f t="shared" si="37"/>
        <v/>
      </c>
      <c r="Q634" t="s">
        <v>8317</v>
      </c>
      <c r="R634" s="8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 s="1" t="s">
        <v>0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22">
        <f t="shared" si="36"/>
        <v>12.45</v>
      </c>
      <c r="P635" s="7">
        <f t="shared" si="37"/>
        <v>49.8</v>
      </c>
      <c r="Q635" t="s">
        <v>8317</v>
      </c>
      <c r="R635" s="8" t="s">
        <v>8318</v>
      </c>
      <c r="S635" s="13">
        <f t="shared" si="38"/>
        <v>42507.299328703702</v>
      </c>
      <c r="T635" s="13">
        <f t="shared" si="39"/>
        <v>42538.958333333328</v>
      </c>
    </row>
    <row r="636" spans="1:20" ht="32" x14ac:dyDescent="0.2">
      <c r="A636" s="1" t="s">
        <v>0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22">
        <f t="shared" si="36"/>
        <v>0.02</v>
      </c>
      <c r="P636" s="7">
        <f t="shared" si="37"/>
        <v>1</v>
      </c>
      <c r="Q636" t="s">
        <v>8317</v>
      </c>
      <c r="R636" s="8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 s="1" t="s">
        <v>0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22">
        <f t="shared" si="36"/>
        <v>8.0000000000000002E-3</v>
      </c>
      <c r="P637" s="7">
        <f t="shared" si="37"/>
        <v>2</v>
      </c>
      <c r="Q637" t="s">
        <v>8317</v>
      </c>
      <c r="R637" s="8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 s="1" t="s">
        <v>0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22">
        <f t="shared" si="36"/>
        <v>0.2</v>
      </c>
      <c r="P638" s="7">
        <f t="shared" si="37"/>
        <v>4</v>
      </c>
      <c r="Q638" t="s">
        <v>8317</v>
      </c>
      <c r="R638" s="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 s="1" t="s">
        <v>0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22">
        <f t="shared" si="36"/>
        <v>0</v>
      </c>
      <c r="P639" s="7" t="str">
        <f t="shared" si="37"/>
        <v/>
      </c>
      <c r="Q639" t="s">
        <v>8317</v>
      </c>
      <c r="R639" s="8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 s="1" t="s">
        <v>0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22">
        <f t="shared" si="36"/>
        <v>9.0000000000000011E-3</v>
      </c>
      <c r="P640" s="7">
        <f t="shared" si="37"/>
        <v>3</v>
      </c>
      <c r="Q640" t="s">
        <v>8317</v>
      </c>
      <c r="R640" s="8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 s="1" t="s">
        <v>0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22">
        <f t="shared" si="36"/>
        <v>9.9999999999999991E-5</v>
      </c>
      <c r="P641" s="7">
        <f t="shared" si="37"/>
        <v>1</v>
      </c>
      <c r="Q641" t="s">
        <v>8317</v>
      </c>
      <c r="R641" s="8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 s="1" t="s">
        <v>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22">
        <f t="shared" si="36"/>
        <v>144.28571428571428</v>
      </c>
      <c r="P642" s="7">
        <f t="shared" si="37"/>
        <v>50.5</v>
      </c>
      <c r="Q642" t="s">
        <v>8317</v>
      </c>
      <c r="R642" s="8" t="s">
        <v>8319</v>
      </c>
      <c r="S642" s="13">
        <f t="shared" si="38"/>
        <v>42683.420312499999</v>
      </c>
      <c r="T642" s="13">
        <f t="shared" si="39"/>
        <v>42698.958333333328</v>
      </c>
    </row>
    <row r="643" spans="1:20" ht="48" x14ac:dyDescent="0.2">
      <c r="A643" s="1" t="s">
        <v>0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22">
        <f t="shared" ref="O643:O706" si="40">PRODUCT((E643/D643),100)</f>
        <v>119.16249999999999</v>
      </c>
      <c r="P643" s="7">
        <f t="shared" ref="P643:P706" si="41">(IFERROR(E643/L643,""))</f>
        <v>151.31746031746033</v>
      </c>
      <c r="Q643" t="s">
        <v>8317</v>
      </c>
      <c r="R643" s="8" t="s">
        <v>8319</v>
      </c>
      <c r="S643" s="13">
        <f t="shared" ref="S643:S706" si="42">J643/86400+25569</f>
        <v>42199.57</v>
      </c>
      <c r="T643" s="13">
        <f t="shared" ref="T643:T706" si="43">I643/86400+25569</f>
        <v>42229.57</v>
      </c>
    </row>
    <row r="644" spans="1:20" ht="48" x14ac:dyDescent="0.2">
      <c r="A644" s="1" t="s">
        <v>0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22">
        <f t="shared" si="40"/>
        <v>1460.4850000000001</v>
      </c>
      <c r="P644" s="7">
        <f t="shared" si="41"/>
        <v>134.3592456301748</v>
      </c>
      <c r="Q644" t="s">
        <v>8317</v>
      </c>
      <c r="R644" s="8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 s="1" t="s">
        <v>0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22">
        <f t="shared" si="40"/>
        <v>105.80799999999999</v>
      </c>
      <c r="P645" s="7">
        <f t="shared" si="41"/>
        <v>174.02631578947367</v>
      </c>
      <c r="Q645" t="s">
        <v>8317</v>
      </c>
      <c r="R645" s="8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 s="1" t="s">
        <v>0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22">
        <f t="shared" si="40"/>
        <v>300.11791999999997</v>
      </c>
      <c r="P646" s="7">
        <f t="shared" si="41"/>
        <v>73.486268364348675</v>
      </c>
      <c r="Q646" t="s">
        <v>8317</v>
      </c>
      <c r="R646" s="8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 s="1" t="s">
        <v>0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22">
        <f t="shared" si="40"/>
        <v>278.7</v>
      </c>
      <c r="P647" s="7">
        <f t="shared" si="41"/>
        <v>23.518987341772153</v>
      </c>
      <c r="Q647" t="s">
        <v>8317</v>
      </c>
      <c r="R647" s="8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 s="1" t="s">
        <v>0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22">
        <f t="shared" si="40"/>
        <v>131.87625</v>
      </c>
      <c r="P648" s="7">
        <f t="shared" si="41"/>
        <v>39.074444444444445</v>
      </c>
      <c r="Q648" t="s">
        <v>8317</v>
      </c>
      <c r="R648" s="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 s="1" t="s">
        <v>0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22">
        <f t="shared" si="40"/>
        <v>107.05</v>
      </c>
      <c r="P649" s="7">
        <f t="shared" si="41"/>
        <v>125.94117647058823</v>
      </c>
      <c r="Q649" t="s">
        <v>8317</v>
      </c>
      <c r="R649" s="8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 s="1" t="s">
        <v>0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22">
        <f t="shared" si="40"/>
        <v>126.82285714285715</v>
      </c>
      <c r="P650" s="7">
        <f t="shared" si="41"/>
        <v>1644</v>
      </c>
      <c r="Q650" t="s">
        <v>8317</v>
      </c>
      <c r="R650" s="8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 s="1" t="s">
        <v>0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22">
        <f t="shared" si="40"/>
        <v>139.96</v>
      </c>
      <c r="P651" s="7">
        <f t="shared" si="41"/>
        <v>42.670731707317074</v>
      </c>
      <c r="Q651" t="s">
        <v>8317</v>
      </c>
      <c r="R651" s="8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 s="1" t="s">
        <v>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22">
        <f t="shared" si="40"/>
        <v>112.4</v>
      </c>
      <c r="P652" s="7">
        <f t="shared" si="41"/>
        <v>35.125</v>
      </c>
      <c r="Q652" t="s">
        <v>8317</v>
      </c>
      <c r="R652" s="8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 s="1" t="s">
        <v>0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22">
        <f t="shared" si="40"/>
        <v>100.52799999999999</v>
      </c>
      <c r="P653" s="7">
        <f t="shared" si="41"/>
        <v>239.35238095238094</v>
      </c>
      <c r="Q653" t="s">
        <v>8317</v>
      </c>
      <c r="R653" s="8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 s="1" t="s">
        <v>0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22">
        <f t="shared" si="40"/>
        <v>100.46666666666665</v>
      </c>
      <c r="P654" s="7">
        <f t="shared" si="41"/>
        <v>107.64285714285714</v>
      </c>
      <c r="Q654" t="s">
        <v>8317</v>
      </c>
      <c r="R654" s="8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 s="1" t="s">
        <v>0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22">
        <f t="shared" si="40"/>
        <v>141.446</v>
      </c>
      <c r="P655" s="7">
        <f t="shared" si="41"/>
        <v>95.830623306233065</v>
      </c>
      <c r="Q655" t="s">
        <v>8317</v>
      </c>
      <c r="R655" s="8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 s="1" t="s">
        <v>0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22">
        <f t="shared" si="40"/>
        <v>267.29166666666669</v>
      </c>
      <c r="P656" s="7">
        <f t="shared" si="41"/>
        <v>31.663376110562684</v>
      </c>
      <c r="Q656" t="s">
        <v>8317</v>
      </c>
      <c r="R656" s="8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 s="1" t="s">
        <v>0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22">
        <f t="shared" si="40"/>
        <v>146.88749999999999</v>
      </c>
      <c r="P657" s="7">
        <f t="shared" si="41"/>
        <v>42.886861313868614</v>
      </c>
      <c r="Q657" t="s">
        <v>8317</v>
      </c>
      <c r="R657" s="8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 s="1" t="s">
        <v>0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22">
        <f t="shared" si="40"/>
        <v>213.56</v>
      </c>
      <c r="P658" s="7">
        <f t="shared" si="41"/>
        <v>122.73563218390805</v>
      </c>
      <c r="Q658" t="s">
        <v>8317</v>
      </c>
      <c r="R658" s="8" t="s">
        <v>8319</v>
      </c>
      <c r="S658" s="13">
        <f t="shared" si="42"/>
        <v>42417.804618055554</v>
      </c>
      <c r="T658" s="13">
        <f t="shared" si="43"/>
        <v>42477.76295138889</v>
      </c>
    </row>
    <row r="659" spans="1:20" ht="48" x14ac:dyDescent="0.2">
      <c r="A659" s="1" t="s">
        <v>0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22">
        <f t="shared" si="40"/>
        <v>125.69999999999999</v>
      </c>
      <c r="P659" s="7">
        <f t="shared" si="41"/>
        <v>190.45454545454547</v>
      </c>
      <c r="Q659" t="s">
        <v>8317</v>
      </c>
      <c r="R659" s="8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 s="1" t="s">
        <v>0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22">
        <f t="shared" si="40"/>
        <v>104.46206037108834</v>
      </c>
      <c r="P660" s="7">
        <f t="shared" si="41"/>
        <v>109.33695652173913</v>
      </c>
      <c r="Q660" t="s">
        <v>8317</v>
      </c>
      <c r="R660" s="8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 s="1" t="s">
        <v>0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22">
        <f t="shared" si="40"/>
        <v>100.56666666666668</v>
      </c>
      <c r="P661" s="7">
        <f t="shared" si="41"/>
        <v>143.66666666666666</v>
      </c>
      <c r="Q661" t="s">
        <v>8317</v>
      </c>
      <c r="R661" s="8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 s="1" t="s">
        <v>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22">
        <f t="shared" si="40"/>
        <v>3.0579999999999998</v>
      </c>
      <c r="P662" s="7">
        <f t="shared" si="41"/>
        <v>84.944444444444443</v>
      </c>
      <c r="Q662" t="s">
        <v>8317</v>
      </c>
      <c r="R662" s="8" t="s">
        <v>8319</v>
      </c>
      <c r="S662" s="13">
        <f t="shared" si="42"/>
        <v>41922.741655092592</v>
      </c>
      <c r="T662" s="13">
        <f t="shared" si="43"/>
        <v>41952.783321759256</v>
      </c>
    </row>
    <row r="663" spans="1:20" ht="48" x14ac:dyDescent="0.2">
      <c r="A663" s="1" t="s">
        <v>0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22">
        <f t="shared" si="40"/>
        <v>0.95</v>
      </c>
      <c r="P663" s="7">
        <f t="shared" si="41"/>
        <v>10.555555555555555</v>
      </c>
      <c r="Q663" t="s">
        <v>8317</v>
      </c>
      <c r="R663" s="8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 s="1" t="s">
        <v>0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22">
        <f t="shared" si="40"/>
        <v>0.4</v>
      </c>
      <c r="P664" s="7">
        <f t="shared" si="41"/>
        <v>39</v>
      </c>
      <c r="Q664" t="s">
        <v>8317</v>
      </c>
      <c r="R664" s="8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 s="1" t="s">
        <v>0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22">
        <f t="shared" si="40"/>
        <v>0.35000000000000003</v>
      </c>
      <c r="P665" s="7">
        <f t="shared" si="41"/>
        <v>100</v>
      </c>
      <c r="Q665" t="s">
        <v>8317</v>
      </c>
      <c r="R665" s="8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 s="1" t="s">
        <v>0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22">
        <f t="shared" si="40"/>
        <v>7.5333333333333332</v>
      </c>
      <c r="P666" s="7">
        <f t="shared" si="41"/>
        <v>31.172413793103448</v>
      </c>
      <c r="Q666" t="s">
        <v>8317</v>
      </c>
      <c r="R666" s="8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 s="1" t="s">
        <v>0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22">
        <f t="shared" si="40"/>
        <v>18.64</v>
      </c>
      <c r="P667" s="7">
        <f t="shared" si="41"/>
        <v>155.33333333333334</v>
      </c>
      <c r="Q667" t="s">
        <v>8317</v>
      </c>
      <c r="R667" s="8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 s="1" t="s">
        <v>0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22">
        <f t="shared" si="40"/>
        <v>4.0000000000000001E-3</v>
      </c>
      <c r="P668" s="7">
        <f t="shared" si="41"/>
        <v>2</v>
      </c>
      <c r="Q668" t="s">
        <v>8317</v>
      </c>
      <c r="R668" s="8" t="s">
        <v>8319</v>
      </c>
      <c r="S668" s="13">
        <f t="shared" si="42"/>
        <v>41838.832152777773</v>
      </c>
      <c r="T668" s="13">
        <f t="shared" si="43"/>
        <v>41868.832152777773</v>
      </c>
    </row>
    <row r="669" spans="1:20" ht="48" x14ac:dyDescent="0.2">
      <c r="A669" s="1" t="s">
        <v>0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22">
        <f t="shared" si="40"/>
        <v>10.02</v>
      </c>
      <c r="P669" s="7">
        <f t="shared" si="41"/>
        <v>178.92857142857142</v>
      </c>
      <c r="Q669" t="s">
        <v>8317</v>
      </c>
      <c r="R669" s="8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 s="1" t="s">
        <v>0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22">
        <f t="shared" si="40"/>
        <v>4.5600000000000005</v>
      </c>
      <c r="P670" s="7">
        <f t="shared" si="41"/>
        <v>27.36</v>
      </c>
      <c r="Q670" t="s">
        <v>8317</v>
      </c>
      <c r="R670" s="8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 s="1" t="s">
        <v>0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22">
        <f t="shared" si="40"/>
        <v>21.5075</v>
      </c>
      <c r="P671" s="7">
        <f t="shared" si="41"/>
        <v>1536.25</v>
      </c>
      <c r="Q671" t="s">
        <v>8317</v>
      </c>
      <c r="R671" s="8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 s="1" t="s">
        <v>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22">
        <f t="shared" si="40"/>
        <v>29.276666666666667</v>
      </c>
      <c r="P672" s="7">
        <f t="shared" si="41"/>
        <v>84.99677419354839</v>
      </c>
      <c r="Q672" t="s">
        <v>8317</v>
      </c>
      <c r="R672" s="8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 s="1" t="s">
        <v>0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22">
        <f t="shared" si="40"/>
        <v>39.426666666666662</v>
      </c>
      <c r="P673" s="7">
        <f t="shared" si="41"/>
        <v>788.5333333333333</v>
      </c>
      <c r="Q673" t="s">
        <v>8317</v>
      </c>
      <c r="R673" s="8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 s="1" t="s">
        <v>0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22">
        <f t="shared" si="40"/>
        <v>21.628</v>
      </c>
      <c r="P674" s="7">
        <f t="shared" si="41"/>
        <v>50.29767441860465</v>
      </c>
      <c r="Q674" t="s">
        <v>8317</v>
      </c>
      <c r="R674" s="8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 s="1" t="s">
        <v>0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22">
        <f t="shared" si="40"/>
        <v>0.20500000000000002</v>
      </c>
      <c r="P675" s="7">
        <f t="shared" si="41"/>
        <v>68.333333333333329</v>
      </c>
      <c r="Q675" t="s">
        <v>8317</v>
      </c>
      <c r="R675" s="8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 s="1" t="s">
        <v>0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22">
        <f t="shared" si="40"/>
        <v>0.03</v>
      </c>
      <c r="P676" s="7">
        <f t="shared" si="41"/>
        <v>7.5</v>
      </c>
      <c r="Q676" t="s">
        <v>8317</v>
      </c>
      <c r="R676" s="8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 s="1" t="s">
        <v>0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22">
        <f t="shared" si="40"/>
        <v>14.85</v>
      </c>
      <c r="P677" s="7">
        <f t="shared" si="41"/>
        <v>34.269230769230766</v>
      </c>
      <c r="Q677" t="s">
        <v>8317</v>
      </c>
      <c r="R677" s="8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 s="1" t="s">
        <v>0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22">
        <f t="shared" si="40"/>
        <v>1.4710000000000001</v>
      </c>
      <c r="P678" s="7">
        <f t="shared" si="41"/>
        <v>61.291666666666664</v>
      </c>
      <c r="Q678" t="s">
        <v>8317</v>
      </c>
      <c r="R678" s="8" t="s">
        <v>8319</v>
      </c>
      <c r="S678" s="13">
        <f t="shared" si="42"/>
        <v>42012.76829861111</v>
      </c>
      <c r="T678" s="13">
        <f t="shared" si="43"/>
        <v>42042.76829861111</v>
      </c>
    </row>
    <row r="679" spans="1:20" ht="48" x14ac:dyDescent="0.2">
      <c r="A679" s="1" t="s">
        <v>0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22">
        <f t="shared" si="40"/>
        <v>25.584</v>
      </c>
      <c r="P679" s="7">
        <f t="shared" si="41"/>
        <v>133.25</v>
      </c>
      <c r="Q679" t="s">
        <v>8317</v>
      </c>
      <c r="R679" s="8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 s="1" t="s">
        <v>0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22">
        <f t="shared" si="40"/>
        <v>3.8206896551724134</v>
      </c>
      <c r="P680" s="7">
        <f t="shared" si="41"/>
        <v>65.17647058823529</v>
      </c>
      <c r="Q680" t="s">
        <v>8317</v>
      </c>
      <c r="R680" s="8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 s="1" t="s">
        <v>0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22">
        <f t="shared" si="40"/>
        <v>15.485964912280703</v>
      </c>
      <c r="P681" s="7">
        <f t="shared" si="41"/>
        <v>93.90425531914893</v>
      </c>
      <c r="Q681" t="s">
        <v>8317</v>
      </c>
      <c r="R681" s="8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 s="1" t="s">
        <v>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22">
        <f t="shared" si="40"/>
        <v>25.912000000000003</v>
      </c>
      <c r="P682" s="7">
        <f t="shared" si="41"/>
        <v>150.65116279069767</v>
      </c>
      <c r="Q682" t="s">
        <v>8317</v>
      </c>
      <c r="R682" s="8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 s="1" t="s">
        <v>0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22">
        <f t="shared" si="40"/>
        <v>0.04</v>
      </c>
      <c r="P683" s="7">
        <f t="shared" si="41"/>
        <v>1</v>
      </c>
      <c r="Q683" t="s">
        <v>8317</v>
      </c>
      <c r="R683" s="8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 s="1" t="s">
        <v>0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22">
        <f t="shared" si="40"/>
        <v>0.106</v>
      </c>
      <c r="P684" s="7">
        <f t="shared" si="41"/>
        <v>13.25</v>
      </c>
      <c r="Q684" t="s">
        <v>8317</v>
      </c>
      <c r="R684" s="8" t="s">
        <v>8319</v>
      </c>
      <c r="S684" s="13">
        <f t="shared" si="42"/>
        <v>42778.765300925923</v>
      </c>
      <c r="T684" s="13">
        <f t="shared" si="43"/>
        <v>42808.723634259259</v>
      </c>
    </row>
    <row r="685" spans="1:20" ht="48" x14ac:dyDescent="0.2">
      <c r="A685" s="1" t="s">
        <v>0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22">
        <f t="shared" si="40"/>
        <v>0.85142857142857142</v>
      </c>
      <c r="P685" s="7">
        <f t="shared" si="41"/>
        <v>99.333333333333329</v>
      </c>
      <c r="Q685" t="s">
        <v>8317</v>
      </c>
      <c r="R685" s="8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 s="1" t="s">
        <v>0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22">
        <f t="shared" si="40"/>
        <v>7.4837500000000006</v>
      </c>
      <c r="P686" s="7">
        <f t="shared" si="41"/>
        <v>177.39259259259259</v>
      </c>
      <c r="Q686" t="s">
        <v>8317</v>
      </c>
      <c r="R686" s="8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 s="1" t="s">
        <v>0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22">
        <f t="shared" si="40"/>
        <v>27.650000000000002</v>
      </c>
      <c r="P687" s="7">
        <f t="shared" si="41"/>
        <v>55.3</v>
      </c>
      <c r="Q687" t="s">
        <v>8317</v>
      </c>
      <c r="R687" s="8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 s="1" t="s">
        <v>0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22">
        <f t="shared" si="40"/>
        <v>0</v>
      </c>
      <c r="P688" s="7" t="str">
        <f t="shared" si="41"/>
        <v/>
      </c>
      <c r="Q688" t="s">
        <v>8317</v>
      </c>
      <c r="R688" s="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 s="1" t="s">
        <v>0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22">
        <f t="shared" si="40"/>
        <v>3.55</v>
      </c>
      <c r="P689" s="7">
        <f t="shared" si="41"/>
        <v>591.66666666666663</v>
      </c>
      <c r="Q689" t="s">
        <v>8317</v>
      </c>
      <c r="R689" s="8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 s="1" t="s">
        <v>0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22">
        <f t="shared" si="40"/>
        <v>72.989999999999995</v>
      </c>
      <c r="P690" s="7">
        <f t="shared" si="41"/>
        <v>405.5</v>
      </c>
      <c r="Q690" t="s">
        <v>8317</v>
      </c>
      <c r="R690" s="8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 s="1" t="s">
        <v>0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22">
        <f t="shared" si="40"/>
        <v>57.648750000000007</v>
      </c>
      <c r="P691" s="7">
        <f t="shared" si="41"/>
        <v>343.14732142857144</v>
      </c>
      <c r="Q691" t="s">
        <v>8317</v>
      </c>
      <c r="R691" s="8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 s="1" t="s">
        <v>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22">
        <f t="shared" si="40"/>
        <v>12.34</v>
      </c>
      <c r="P692" s="7">
        <f t="shared" si="41"/>
        <v>72.588235294117652</v>
      </c>
      <c r="Q692" t="s">
        <v>8317</v>
      </c>
      <c r="R692" s="8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 s="1" t="s">
        <v>0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22">
        <f t="shared" si="40"/>
        <v>0.52</v>
      </c>
      <c r="P693" s="7">
        <f t="shared" si="41"/>
        <v>26</v>
      </c>
      <c r="Q693" t="s">
        <v>8317</v>
      </c>
      <c r="R693" s="8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 s="1" t="s">
        <v>0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22">
        <f t="shared" si="40"/>
        <v>6.5299999999999994</v>
      </c>
      <c r="P694" s="7">
        <f t="shared" si="41"/>
        <v>6.4975124378109452</v>
      </c>
      <c r="Q694" t="s">
        <v>8317</v>
      </c>
      <c r="R694" s="8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 s="1" t="s">
        <v>0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22">
        <f t="shared" si="40"/>
        <v>35.338000000000001</v>
      </c>
      <c r="P695" s="7">
        <f t="shared" si="41"/>
        <v>119.38513513513513</v>
      </c>
      <c r="Q695" t="s">
        <v>8317</v>
      </c>
      <c r="R695" s="8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 s="1" t="s">
        <v>0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22">
        <f t="shared" si="40"/>
        <v>0.39333333333333331</v>
      </c>
      <c r="P696" s="7">
        <f t="shared" si="41"/>
        <v>84.285714285714292</v>
      </c>
      <c r="Q696" t="s">
        <v>8317</v>
      </c>
      <c r="R696" s="8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 s="1" t="s">
        <v>0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22">
        <f t="shared" si="40"/>
        <v>1.06</v>
      </c>
      <c r="P697" s="7">
        <f t="shared" si="41"/>
        <v>90.857142857142861</v>
      </c>
      <c r="Q697" t="s">
        <v>8317</v>
      </c>
      <c r="R697" s="8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 s="1" t="s">
        <v>0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22">
        <f t="shared" si="40"/>
        <v>5.7142857142857147E-4</v>
      </c>
      <c r="P698" s="7">
        <f t="shared" si="41"/>
        <v>1</v>
      </c>
      <c r="Q698" t="s">
        <v>8317</v>
      </c>
      <c r="R698" s="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 s="1" t="s">
        <v>0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22">
        <f t="shared" si="40"/>
        <v>46.379999999999995</v>
      </c>
      <c r="P699" s="7">
        <f t="shared" si="41"/>
        <v>20.342105263157894</v>
      </c>
      <c r="Q699" t="s">
        <v>8317</v>
      </c>
      <c r="R699" s="8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 s="1" t="s">
        <v>0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22">
        <f t="shared" si="40"/>
        <v>15.39</v>
      </c>
      <c r="P700" s="7">
        <f t="shared" si="41"/>
        <v>530.68965517241384</v>
      </c>
      <c r="Q700" t="s">
        <v>8317</v>
      </c>
      <c r="R700" s="8" t="s">
        <v>8319</v>
      </c>
      <c r="S700" s="13">
        <f t="shared" si="42"/>
        <v>41866.931076388893</v>
      </c>
      <c r="T700" s="13">
        <f t="shared" si="43"/>
        <v>41900.083333333336</v>
      </c>
    </row>
    <row r="701" spans="1:20" ht="48" x14ac:dyDescent="0.2">
      <c r="A701" s="1" t="s">
        <v>0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22">
        <f t="shared" si="40"/>
        <v>82.422107692307705</v>
      </c>
      <c r="P701" s="7">
        <f t="shared" si="41"/>
        <v>120.39184269662923</v>
      </c>
      <c r="Q701" t="s">
        <v>8317</v>
      </c>
      <c r="R701" s="8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 s="1" t="s">
        <v>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22">
        <f t="shared" si="40"/>
        <v>2.6866666666666665</v>
      </c>
      <c r="P702" s="7">
        <f t="shared" si="41"/>
        <v>13</v>
      </c>
      <c r="Q702" t="s">
        <v>8317</v>
      </c>
      <c r="R702" s="8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 s="1" t="s">
        <v>0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22">
        <f t="shared" si="40"/>
        <v>26.6</v>
      </c>
      <c r="P703" s="7">
        <f t="shared" si="41"/>
        <v>291.33333333333331</v>
      </c>
      <c r="Q703" t="s">
        <v>8317</v>
      </c>
      <c r="R703" s="8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 s="1" t="s">
        <v>0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22">
        <f t="shared" si="40"/>
        <v>30.813400000000001</v>
      </c>
      <c r="P704" s="7">
        <f t="shared" si="41"/>
        <v>124.9191891891892</v>
      </c>
      <c r="Q704" t="s">
        <v>8317</v>
      </c>
      <c r="R704" s="8" t="s">
        <v>8319</v>
      </c>
      <c r="S704" s="13">
        <f t="shared" si="42"/>
        <v>42668.726701388892</v>
      </c>
      <c r="T704" s="13">
        <f t="shared" si="43"/>
        <v>42698.768368055556</v>
      </c>
    </row>
    <row r="705" spans="1:20" ht="48" x14ac:dyDescent="0.2">
      <c r="A705" s="1" t="s">
        <v>0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22">
        <f t="shared" si="40"/>
        <v>5.58</v>
      </c>
      <c r="P705" s="7">
        <f t="shared" si="41"/>
        <v>119.57142857142857</v>
      </c>
      <c r="Q705" t="s">
        <v>8317</v>
      </c>
      <c r="R705" s="8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 s="1" t="s">
        <v>0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22">
        <f t="shared" si="40"/>
        <v>0.87454545454545463</v>
      </c>
      <c r="P706" s="7">
        <f t="shared" si="41"/>
        <v>120.25</v>
      </c>
      <c r="Q706" t="s">
        <v>8317</v>
      </c>
      <c r="R706" s="8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 s="1" t="s">
        <v>0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22">
        <f t="shared" ref="O707:O770" si="44">PRODUCT((E707/D707),100)</f>
        <v>0.97699999999999987</v>
      </c>
      <c r="P707" s="7">
        <f t="shared" ref="P707:P770" si="45">(IFERROR(E707/L707,""))</f>
        <v>195.4</v>
      </c>
      <c r="Q707" t="s">
        <v>8317</v>
      </c>
      <c r="R707" s="8" t="s">
        <v>8319</v>
      </c>
      <c r="S707" s="13">
        <f t="shared" ref="S707:S770" si="46">J707/86400+25569</f>
        <v>42726.491643518515</v>
      </c>
      <c r="T707" s="13">
        <f t="shared" ref="T707:T770" si="47">I707/86400+25569</f>
        <v>42756.491643518515</v>
      </c>
    </row>
    <row r="708" spans="1:20" ht="48" x14ac:dyDescent="0.2">
      <c r="A708" s="1" t="s">
        <v>0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22">
        <f t="shared" si="44"/>
        <v>0</v>
      </c>
      <c r="P708" s="7" t="str">
        <f t="shared" si="45"/>
        <v/>
      </c>
      <c r="Q708" t="s">
        <v>8317</v>
      </c>
      <c r="R708" s="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 s="1" t="s">
        <v>0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22">
        <f t="shared" si="44"/>
        <v>78.927352941176466</v>
      </c>
      <c r="P709" s="7">
        <f t="shared" si="45"/>
        <v>117.69868421052631</v>
      </c>
      <c r="Q709" t="s">
        <v>8317</v>
      </c>
      <c r="R709" s="8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 s="1" t="s">
        <v>0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22">
        <f t="shared" si="44"/>
        <v>22.092500000000001</v>
      </c>
      <c r="P710" s="7">
        <f t="shared" si="45"/>
        <v>23.948509485094849</v>
      </c>
      <c r="Q710" t="s">
        <v>8317</v>
      </c>
      <c r="R710" s="8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 s="1" t="s">
        <v>0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22">
        <f t="shared" si="44"/>
        <v>0.40666666666666662</v>
      </c>
      <c r="P711" s="7">
        <f t="shared" si="45"/>
        <v>30.5</v>
      </c>
      <c r="Q711" t="s">
        <v>8317</v>
      </c>
      <c r="R711" s="8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 s="1" t="s">
        <v>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22">
        <f t="shared" si="44"/>
        <v>0</v>
      </c>
      <c r="P712" s="7" t="str">
        <f t="shared" si="45"/>
        <v/>
      </c>
      <c r="Q712" t="s">
        <v>8317</v>
      </c>
      <c r="R712" s="8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 s="1" t="s">
        <v>0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22">
        <f t="shared" si="44"/>
        <v>33.790999999999997</v>
      </c>
      <c r="P713" s="7">
        <f t="shared" si="45"/>
        <v>99.973372781065095</v>
      </c>
      <c r="Q713" t="s">
        <v>8317</v>
      </c>
      <c r="R713" s="8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 s="1" t="s">
        <v>0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22">
        <f t="shared" si="44"/>
        <v>0.21649484536082475</v>
      </c>
      <c r="P714" s="7">
        <f t="shared" si="45"/>
        <v>26.25</v>
      </c>
      <c r="Q714" t="s">
        <v>8317</v>
      </c>
      <c r="R714" s="8" t="s">
        <v>8319</v>
      </c>
      <c r="S714" s="13">
        <f t="shared" si="46"/>
        <v>42384.680925925924</v>
      </c>
      <c r="T714" s="13">
        <f t="shared" si="47"/>
        <v>42414.680925925924</v>
      </c>
    </row>
    <row r="715" spans="1:20" ht="48" x14ac:dyDescent="0.2">
      <c r="A715" s="1" t="s">
        <v>0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22">
        <f t="shared" si="44"/>
        <v>0.79600000000000004</v>
      </c>
      <c r="P715" s="7">
        <f t="shared" si="45"/>
        <v>199</v>
      </c>
      <c r="Q715" t="s">
        <v>8317</v>
      </c>
      <c r="R715" s="8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 s="1" t="s">
        <v>0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22">
        <f t="shared" si="44"/>
        <v>14.993333333333334</v>
      </c>
      <c r="P716" s="7">
        <f t="shared" si="45"/>
        <v>80.321428571428569</v>
      </c>
      <c r="Q716" t="s">
        <v>8317</v>
      </c>
      <c r="R716" s="8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 s="1" t="s">
        <v>0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22">
        <f t="shared" si="44"/>
        <v>5.0509090909090908</v>
      </c>
      <c r="P717" s="7">
        <f t="shared" si="45"/>
        <v>115.75</v>
      </c>
      <c r="Q717" t="s">
        <v>8317</v>
      </c>
      <c r="R717" s="8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 s="1" t="s">
        <v>0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22">
        <f t="shared" si="44"/>
        <v>10.214285714285715</v>
      </c>
      <c r="P718" s="7">
        <f t="shared" si="45"/>
        <v>44.6875</v>
      </c>
      <c r="Q718" t="s">
        <v>8317</v>
      </c>
      <c r="R718" s="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 s="1" t="s">
        <v>0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22">
        <f t="shared" si="44"/>
        <v>0.30499999999999999</v>
      </c>
      <c r="P719" s="7">
        <f t="shared" si="45"/>
        <v>76.25</v>
      </c>
      <c r="Q719" t="s">
        <v>8317</v>
      </c>
      <c r="R719" s="8" t="s">
        <v>8319</v>
      </c>
      <c r="S719" s="13">
        <f t="shared" si="46"/>
        <v>41857.854189814811</v>
      </c>
      <c r="T719" s="13">
        <f t="shared" si="47"/>
        <v>41887.854189814811</v>
      </c>
    </row>
    <row r="720" spans="1:20" ht="48" x14ac:dyDescent="0.2">
      <c r="A720" s="1" t="s">
        <v>0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22">
        <f t="shared" si="44"/>
        <v>0.75</v>
      </c>
      <c r="P720" s="7">
        <f t="shared" si="45"/>
        <v>22.5</v>
      </c>
      <c r="Q720" t="s">
        <v>8317</v>
      </c>
      <c r="R720" s="8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 s="1" t="s">
        <v>0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22">
        <f t="shared" si="44"/>
        <v>1.2933333333333332</v>
      </c>
      <c r="P721" s="7">
        <f t="shared" si="45"/>
        <v>19.399999999999999</v>
      </c>
      <c r="Q721" t="s">
        <v>8317</v>
      </c>
      <c r="R721" s="8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 s="1" t="s">
        <v>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22">
        <f t="shared" si="44"/>
        <v>143.94736842105263</v>
      </c>
      <c r="P722" s="7">
        <f t="shared" si="45"/>
        <v>66.707317073170728</v>
      </c>
      <c r="Q722" t="s">
        <v>8320</v>
      </c>
      <c r="R722" s="8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 s="1" t="s">
        <v>0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22">
        <f t="shared" si="44"/>
        <v>122.10975609756099</v>
      </c>
      <c r="P723" s="7">
        <f t="shared" si="45"/>
        <v>84.142857142857139</v>
      </c>
      <c r="Q723" t="s">
        <v>8320</v>
      </c>
      <c r="R723" s="8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 s="1" t="s">
        <v>0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22">
        <f t="shared" si="44"/>
        <v>132.024</v>
      </c>
      <c r="P724" s="7">
        <f t="shared" si="45"/>
        <v>215.72549019607843</v>
      </c>
      <c r="Q724" t="s">
        <v>8320</v>
      </c>
      <c r="R724" s="8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 s="1" t="s">
        <v>0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22">
        <f t="shared" si="44"/>
        <v>109.38000000000001</v>
      </c>
      <c r="P725" s="7">
        <f t="shared" si="45"/>
        <v>54.69</v>
      </c>
      <c r="Q725" t="s">
        <v>8320</v>
      </c>
      <c r="R725" s="8" t="s">
        <v>8321</v>
      </c>
      <c r="S725" s="13">
        <f t="shared" si="46"/>
        <v>42184.81653935185</v>
      </c>
      <c r="T725" s="13">
        <f t="shared" si="47"/>
        <v>42215.165972222225</v>
      </c>
    </row>
    <row r="726" spans="1:20" ht="48" x14ac:dyDescent="0.2">
      <c r="A726" s="1" t="s">
        <v>0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22">
        <f t="shared" si="44"/>
        <v>105.47157142857144</v>
      </c>
      <c r="P726" s="7">
        <f t="shared" si="45"/>
        <v>51.62944055944056</v>
      </c>
      <c r="Q726" t="s">
        <v>8320</v>
      </c>
      <c r="R726" s="8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 s="1" t="s">
        <v>0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22">
        <f t="shared" si="44"/>
        <v>100.35000000000001</v>
      </c>
      <c r="P727" s="7">
        <f t="shared" si="45"/>
        <v>143.35714285714286</v>
      </c>
      <c r="Q727" t="s">
        <v>8320</v>
      </c>
      <c r="R727" s="8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 s="1" t="s">
        <v>0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22">
        <f t="shared" si="44"/>
        <v>101.4</v>
      </c>
      <c r="P728" s="7">
        <f t="shared" si="45"/>
        <v>72.428571428571431</v>
      </c>
      <c r="Q728" t="s">
        <v>8320</v>
      </c>
      <c r="R728" s="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 s="1" t="s">
        <v>0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22">
        <f t="shared" si="44"/>
        <v>155.51428571428571</v>
      </c>
      <c r="P729" s="7">
        <f t="shared" si="45"/>
        <v>36.530201342281877</v>
      </c>
      <c r="Q729" t="s">
        <v>8320</v>
      </c>
      <c r="R729" s="8" t="s">
        <v>8321</v>
      </c>
      <c r="S729" s="13">
        <f t="shared" si="46"/>
        <v>41247.020243055558</v>
      </c>
      <c r="T729" s="13">
        <f t="shared" si="47"/>
        <v>41288.888888888891</v>
      </c>
    </row>
    <row r="730" spans="1:20" ht="48" x14ac:dyDescent="0.2">
      <c r="A730" s="1" t="s">
        <v>0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22">
        <f t="shared" si="44"/>
        <v>105.566</v>
      </c>
      <c r="P730" s="7">
        <f t="shared" si="45"/>
        <v>60.903461538461535</v>
      </c>
      <c r="Q730" t="s">
        <v>8320</v>
      </c>
      <c r="R730" s="8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 s="1" t="s">
        <v>0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22">
        <f t="shared" si="44"/>
        <v>130.65</v>
      </c>
      <c r="P731" s="7">
        <f t="shared" si="45"/>
        <v>43.55</v>
      </c>
      <c r="Q731" t="s">
        <v>8320</v>
      </c>
      <c r="R731" s="8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 s="1" t="s">
        <v>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22">
        <f t="shared" si="44"/>
        <v>132.19</v>
      </c>
      <c r="P732" s="7">
        <f t="shared" si="45"/>
        <v>99.766037735849054</v>
      </c>
      <c r="Q732" t="s">
        <v>8320</v>
      </c>
      <c r="R732" s="8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 s="1" t="s">
        <v>0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22">
        <f t="shared" si="44"/>
        <v>126</v>
      </c>
      <c r="P733" s="7">
        <f t="shared" si="45"/>
        <v>88.732394366197184</v>
      </c>
      <c r="Q733" t="s">
        <v>8320</v>
      </c>
      <c r="R733" s="8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 s="1" t="s">
        <v>0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22">
        <f t="shared" si="44"/>
        <v>160</v>
      </c>
      <c r="P734" s="7">
        <f t="shared" si="45"/>
        <v>4.9230769230769234</v>
      </c>
      <c r="Q734" t="s">
        <v>8320</v>
      </c>
      <c r="R734" s="8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 s="1" t="s">
        <v>0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22">
        <f t="shared" si="44"/>
        <v>120.48</v>
      </c>
      <c r="P735" s="7">
        <f t="shared" si="45"/>
        <v>17.822485207100591</v>
      </c>
      <c r="Q735" t="s">
        <v>8320</v>
      </c>
      <c r="R735" s="8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 s="1" t="s">
        <v>0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22">
        <f t="shared" si="44"/>
        <v>125.52941176470588</v>
      </c>
      <c r="P736" s="7">
        <f t="shared" si="45"/>
        <v>187.19298245614036</v>
      </c>
      <c r="Q736" t="s">
        <v>8320</v>
      </c>
      <c r="R736" s="8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 s="1" t="s">
        <v>0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22">
        <f t="shared" si="44"/>
        <v>114.40638297872341</v>
      </c>
      <c r="P737" s="7">
        <f t="shared" si="45"/>
        <v>234.80786026200875</v>
      </c>
      <c r="Q737" t="s">
        <v>8320</v>
      </c>
      <c r="R737" s="8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 s="1" t="s">
        <v>0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22">
        <f t="shared" si="44"/>
        <v>315.13888888888891</v>
      </c>
      <c r="P738" s="7">
        <f t="shared" si="45"/>
        <v>105.04629629629629</v>
      </c>
      <c r="Q738" t="s">
        <v>8320</v>
      </c>
      <c r="R738" s="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 s="1" t="s">
        <v>0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22">
        <f t="shared" si="44"/>
        <v>122.39999999999999</v>
      </c>
      <c r="P739" s="7">
        <f t="shared" si="45"/>
        <v>56.666666666666664</v>
      </c>
      <c r="Q739" t="s">
        <v>8320</v>
      </c>
      <c r="R739" s="8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 s="1" t="s">
        <v>0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22">
        <f t="shared" si="44"/>
        <v>106.73333333333332</v>
      </c>
      <c r="P740" s="7">
        <f t="shared" si="45"/>
        <v>39.048780487804876</v>
      </c>
      <c r="Q740" t="s">
        <v>8320</v>
      </c>
      <c r="R740" s="8" t="s">
        <v>8321</v>
      </c>
      <c r="S740" s="13">
        <f t="shared" si="46"/>
        <v>41943.604097222225</v>
      </c>
      <c r="T740" s="13">
        <f t="shared" si="47"/>
        <v>41974.207638888889</v>
      </c>
    </row>
    <row r="741" spans="1:20" ht="48" x14ac:dyDescent="0.2">
      <c r="A741" s="1" t="s">
        <v>0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22">
        <f t="shared" si="44"/>
        <v>158.33333333333331</v>
      </c>
      <c r="P741" s="7">
        <f t="shared" si="45"/>
        <v>68.345323741007192</v>
      </c>
      <c r="Q741" t="s">
        <v>8320</v>
      </c>
      <c r="R741" s="8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 s="1" t="s">
        <v>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22">
        <f t="shared" si="44"/>
        <v>107.4</v>
      </c>
      <c r="P742" s="7">
        <f t="shared" si="45"/>
        <v>169.57894736842104</v>
      </c>
      <c r="Q742" t="s">
        <v>8320</v>
      </c>
      <c r="R742" s="8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 s="1" t="s">
        <v>0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22">
        <f t="shared" si="44"/>
        <v>102.25999999999999</v>
      </c>
      <c r="P743" s="7">
        <f t="shared" si="45"/>
        <v>141.42340425531913</v>
      </c>
      <c r="Q743" t="s">
        <v>8320</v>
      </c>
      <c r="R743" s="8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 s="1" t="s">
        <v>0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22">
        <f t="shared" si="44"/>
        <v>110.71428571428572</v>
      </c>
      <c r="P744" s="7">
        <f t="shared" si="45"/>
        <v>67.391304347826093</v>
      </c>
      <c r="Q744" t="s">
        <v>8320</v>
      </c>
      <c r="R744" s="8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 s="1" t="s">
        <v>0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22">
        <f t="shared" si="44"/>
        <v>148</v>
      </c>
      <c r="P745" s="7">
        <f t="shared" si="45"/>
        <v>54.266666666666666</v>
      </c>
      <c r="Q745" t="s">
        <v>8320</v>
      </c>
      <c r="R745" s="8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 s="1" t="s">
        <v>0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22">
        <f t="shared" si="44"/>
        <v>102.32000000000001</v>
      </c>
      <c r="P746" s="7">
        <f t="shared" si="45"/>
        <v>82.516129032258064</v>
      </c>
      <c r="Q746" t="s">
        <v>8320</v>
      </c>
      <c r="R746" s="8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 s="1" t="s">
        <v>0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22">
        <f t="shared" si="44"/>
        <v>179.09909909909908</v>
      </c>
      <c r="P747" s="7">
        <f t="shared" si="45"/>
        <v>53.729729729729726</v>
      </c>
      <c r="Q747" t="s">
        <v>8320</v>
      </c>
      <c r="R747" s="8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 s="1" t="s">
        <v>0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22">
        <f t="shared" si="44"/>
        <v>111.08135252761969</v>
      </c>
      <c r="P748" s="7">
        <f t="shared" si="45"/>
        <v>34.206185567010309</v>
      </c>
      <c r="Q748" t="s">
        <v>8320</v>
      </c>
      <c r="R748" s="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 s="1" t="s">
        <v>0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22">
        <f t="shared" si="44"/>
        <v>100.04285714285714</v>
      </c>
      <c r="P749" s="7">
        <f t="shared" si="45"/>
        <v>127.32727272727273</v>
      </c>
      <c r="Q749" t="s">
        <v>8320</v>
      </c>
      <c r="R749" s="8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 s="1" t="s">
        <v>0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22">
        <f t="shared" si="44"/>
        <v>100.25</v>
      </c>
      <c r="P750" s="7">
        <f t="shared" si="45"/>
        <v>45.56818181818182</v>
      </c>
      <c r="Q750" t="s">
        <v>8320</v>
      </c>
      <c r="R750" s="8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 s="1" t="s">
        <v>0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22">
        <f t="shared" si="44"/>
        <v>105.56</v>
      </c>
      <c r="P751" s="7">
        <f t="shared" si="45"/>
        <v>95.963636363636368</v>
      </c>
      <c r="Q751" t="s">
        <v>8320</v>
      </c>
      <c r="R751" s="8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 s="1" t="s">
        <v>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22">
        <f t="shared" si="44"/>
        <v>102.58775877587757</v>
      </c>
      <c r="P752" s="7">
        <f t="shared" si="45"/>
        <v>77.271186440677965</v>
      </c>
      <c r="Q752" t="s">
        <v>8320</v>
      </c>
      <c r="R752" s="8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 s="1" t="s">
        <v>0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22">
        <f t="shared" si="44"/>
        <v>118.5</v>
      </c>
      <c r="P753" s="7">
        <f t="shared" si="45"/>
        <v>57.338709677419352</v>
      </c>
      <c r="Q753" t="s">
        <v>8320</v>
      </c>
      <c r="R753" s="8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 s="1" t="s">
        <v>0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22">
        <f t="shared" si="44"/>
        <v>111.7</v>
      </c>
      <c r="P754" s="7">
        <f t="shared" si="45"/>
        <v>53.19047619047619</v>
      </c>
      <c r="Q754" t="s">
        <v>8320</v>
      </c>
      <c r="R754" s="8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 s="1" t="s">
        <v>0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22">
        <f t="shared" si="44"/>
        <v>128</v>
      </c>
      <c r="P755" s="7">
        <f t="shared" si="45"/>
        <v>492.30769230769232</v>
      </c>
      <c r="Q755" t="s">
        <v>8320</v>
      </c>
      <c r="R755" s="8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 s="1" t="s">
        <v>0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22">
        <f t="shared" si="44"/>
        <v>103.75000000000001</v>
      </c>
      <c r="P756" s="7">
        <f t="shared" si="45"/>
        <v>42.346938775510203</v>
      </c>
      <c r="Q756" t="s">
        <v>8320</v>
      </c>
      <c r="R756" s="8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 s="1" t="s">
        <v>0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22">
        <f t="shared" si="44"/>
        <v>101.9076</v>
      </c>
      <c r="P757" s="7">
        <f t="shared" si="45"/>
        <v>37.466029411764708</v>
      </c>
      <c r="Q757" t="s">
        <v>8320</v>
      </c>
      <c r="R757" s="8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 s="1" t="s">
        <v>0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22">
        <f t="shared" si="44"/>
        <v>117.71428571428571</v>
      </c>
      <c r="P758" s="7">
        <f t="shared" si="45"/>
        <v>37.454545454545453</v>
      </c>
      <c r="Q758" t="s">
        <v>8320</v>
      </c>
      <c r="R758" s="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 s="1" t="s">
        <v>0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22">
        <f t="shared" si="44"/>
        <v>238</v>
      </c>
      <c r="P759" s="7">
        <f t="shared" si="45"/>
        <v>33.055555555555557</v>
      </c>
      <c r="Q759" t="s">
        <v>8320</v>
      </c>
      <c r="R759" s="8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 s="1" t="s">
        <v>0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22">
        <f t="shared" si="44"/>
        <v>102</v>
      </c>
      <c r="P760" s="7">
        <f t="shared" si="45"/>
        <v>134.21052631578948</v>
      </c>
      <c r="Q760" t="s">
        <v>8320</v>
      </c>
      <c r="R760" s="8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 s="1" t="s">
        <v>0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22">
        <f t="shared" si="44"/>
        <v>101.92000000000002</v>
      </c>
      <c r="P761" s="7">
        <f t="shared" si="45"/>
        <v>51.474747474747474</v>
      </c>
      <c r="Q761" t="s">
        <v>8320</v>
      </c>
      <c r="R761" s="8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 s="1" t="s">
        <v>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22">
        <f t="shared" si="44"/>
        <v>0</v>
      </c>
      <c r="P762" s="7" t="str">
        <f t="shared" si="45"/>
        <v/>
      </c>
      <c r="Q762" t="s">
        <v>8320</v>
      </c>
      <c r="R762" s="8" t="s">
        <v>8322</v>
      </c>
      <c r="S762" s="13">
        <f t="shared" si="46"/>
        <v>42670.764039351852</v>
      </c>
      <c r="T762" s="13">
        <f t="shared" si="47"/>
        <v>42700.805706018524</v>
      </c>
    </row>
    <row r="763" spans="1:20" ht="48" x14ac:dyDescent="0.2">
      <c r="A763" s="1" t="s">
        <v>0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22">
        <f t="shared" si="44"/>
        <v>4.7</v>
      </c>
      <c r="P763" s="7">
        <f t="shared" si="45"/>
        <v>39.166666666666664</v>
      </c>
      <c r="Q763" t="s">
        <v>8320</v>
      </c>
      <c r="R763" s="8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 s="1" t="s">
        <v>0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22">
        <f t="shared" si="44"/>
        <v>0</v>
      </c>
      <c r="P764" s="7" t="str">
        <f t="shared" si="45"/>
        <v/>
      </c>
      <c r="Q764" t="s">
        <v>8320</v>
      </c>
      <c r="R764" s="8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 s="1" t="s">
        <v>0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22">
        <f t="shared" si="44"/>
        <v>0.11655011655011654</v>
      </c>
      <c r="P765" s="7">
        <f t="shared" si="45"/>
        <v>5</v>
      </c>
      <c r="Q765" t="s">
        <v>8320</v>
      </c>
      <c r="R765" s="8" t="s">
        <v>8322</v>
      </c>
      <c r="S765" s="13">
        <f t="shared" si="46"/>
        <v>41471.446851851855</v>
      </c>
      <c r="T765" s="13">
        <f t="shared" si="47"/>
        <v>41501.446851851855</v>
      </c>
    </row>
    <row r="766" spans="1:20" ht="48" x14ac:dyDescent="0.2">
      <c r="A766" s="1" t="s">
        <v>0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22">
        <f t="shared" si="44"/>
        <v>0</v>
      </c>
      <c r="P766" s="7" t="str">
        <f t="shared" si="45"/>
        <v/>
      </c>
      <c r="Q766" t="s">
        <v>8320</v>
      </c>
      <c r="R766" s="8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 s="1" t="s">
        <v>0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22">
        <f t="shared" si="44"/>
        <v>36.014285714285712</v>
      </c>
      <c r="P767" s="7">
        <f t="shared" si="45"/>
        <v>57.295454545454547</v>
      </c>
      <c r="Q767" t="s">
        <v>8320</v>
      </c>
      <c r="R767" s="8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 s="1" t="s">
        <v>0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22">
        <f t="shared" si="44"/>
        <v>0</v>
      </c>
      <c r="P768" s="7" t="str">
        <f t="shared" si="45"/>
        <v/>
      </c>
      <c r="Q768" t="s">
        <v>8320</v>
      </c>
      <c r="R768" s="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 s="1" t="s">
        <v>0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22">
        <f t="shared" si="44"/>
        <v>3.54</v>
      </c>
      <c r="P769" s="7">
        <f t="shared" si="45"/>
        <v>59</v>
      </c>
      <c r="Q769" t="s">
        <v>8320</v>
      </c>
      <c r="R769" s="8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 s="1" t="s">
        <v>0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22">
        <f t="shared" si="44"/>
        <v>0</v>
      </c>
      <c r="P770" s="7" t="str">
        <f t="shared" si="45"/>
        <v/>
      </c>
      <c r="Q770" t="s">
        <v>8320</v>
      </c>
      <c r="R770" s="8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 s="1" t="s">
        <v>0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22">
        <f t="shared" ref="O771:O834" si="48">PRODUCT((E771/D771),100)</f>
        <v>41.4</v>
      </c>
      <c r="P771" s="7">
        <f t="shared" ref="P771:P834" si="49">(IFERROR(E771/L771,""))</f>
        <v>31.846153846153847</v>
      </c>
      <c r="Q771" t="s">
        <v>8320</v>
      </c>
      <c r="R771" s="8" t="s">
        <v>8322</v>
      </c>
      <c r="S771" s="13">
        <f t="shared" ref="S771:S834" si="50">J771/86400+25569</f>
        <v>41604.996458333335</v>
      </c>
      <c r="T771" s="13">
        <f t="shared" ref="T771:T834" si="51">I771/86400+25569</f>
        <v>41634.996458333335</v>
      </c>
    </row>
    <row r="772" spans="1:20" ht="48" x14ac:dyDescent="0.2">
      <c r="A772" s="1" t="s">
        <v>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22">
        <f t="shared" si="48"/>
        <v>0</v>
      </c>
      <c r="P772" s="7" t="str">
        <f t="shared" si="49"/>
        <v/>
      </c>
      <c r="Q772" t="s">
        <v>8320</v>
      </c>
      <c r="R772" s="8" t="s">
        <v>8322</v>
      </c>
      <c r="S772" s="13">
        <f t="shared" si="50"/>
        <v>41289.9996412037</v>
      </c>
      <c r="T772" s="13">
        <f t="shared" si="51"/>
        <v>41329.9996412037</v>
      </c>
    </row>
    <row r="773" spans="1:20" ht="48" x14ac:dyDescent="0.2">
      <c r="A773" s="1" t="s">
        <v>0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22">
        <f t="shared" si="48"/>
        <v>2.6315789473684209E-2</v>
      </c>
      <c r="P773" s="7">
        <f t="shared" si="49"/>
        <v>10</v>
      </c>
      <c r="Q773" t="s">
        <v>8320</v>
      </c>
      <c r="R773" s="8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 s="1" t="s">
        <v>0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22">
        <f t="shared" si="48"/>
        <v>3.3333333333333335</v>
      </c>
      <c r="P774" s="7">
        <f t="shared" si="49"/>
        <v>50</v>
      </c>
      <c r="Q774" t="s">
        <v>8320</v>
      </c>
      <c r="R774" s="8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 s="1" t="s">
        <v>0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22">
        <f t="shared" si="48"/>
        <v>0.85129023676509719</v>
      </c>
      <c r="P775" s="7">
        <f t="shared" si="49"/>
        <v>16</v>
      </c>
      <c r="Q775" t="s">
        <v>8320</v>
      </c>
      <c r="R775" s="8" t="s">
        <v>8322</v>
      </c>
      <c r="S775" s="13">
        <f t="shared" si="50"/>
        <v>42100.735937500001</v>
      </c>
      <c r="T775" s="13">
        <f t="shared" si="51"/>
        <v>42134.959027777775</v>
      </c>
    </row>
    <row r="776" spans="1:20" ht="48" x14ac:dyDescent="0.2">
      <c r="A776" s="1" t="s">
        <v>0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22">
        <f t="shared" si="48"/>
        <v>70.199999999999989</v>
      </c>
      <c r="P776" s="7">
        <f t="shared" si="49"/>
        <v>39</v>
      </c>
      <c r="Q776" t="s">
        <v>8320</v>
      </c>
      <c r="R776" s="8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 s="1" t="s">
        <v>0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22">
        <f t="shared" si="48"/>
        <v>1.7000000000000002</v>
      </c>
      <c r="P777" s="7">
        <f t="shared" si="49"/>
        <v>34</v>
      </c>
      <c r="Q777" t="s">
        <v>8320</v>
      </c>
      <c r="R777" s="8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 s="1" t="s">
        <v>0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22">
        <f t="shared" si="48"/>
        <v>51.4</v>
      </c>
      <c r="P778" s="7">
        <f t="shared" si="49"/>
        <v>63.122807017543863</v>
      </c>
      <c r="Q778" t="s">
        <v>8320</v>
      </c>
      <c r="R778" s="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 s="1" t="s">
        <v>0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22">
        <f t="shared" si="48"/>
        <v>0.70000000000000007</v>
      </c>
      <c r="P779" s="7">
        <f t="shared" si="49"/>
        <v>7</v>
      </c>
      <c r="Q779" t="s">
        <v>8320</v>
      </c>
      <c r="R779" s="8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 s="1" t="s">
        <v>0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22">
        <f t="shared" si="48"/>
        <v>0.4</v>
      </c>
      <c r="P780" s="7">
        <f t="shared" si="49"/>
        <v>2</v>
      </c>
      <c r="Q780" t="s">
        <v>8320</v>
      </c>
      <c r="R780" s="8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 s="1" t="s">
        <v>0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22">
        <f t="shared" si="48"/>
        <v>2.666666666666667</v>
      </c>
      <c r="P781" s="7">
        <f t="shared" si="49"/>
        <v>66.666666666666671</v>
      </c>
      <c r="Q781" t="s">
        <v>8320</v>
      </c>
      <c r="R781" s="8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 s="1" t="s">
        <v>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22">
        <f t="shared" si="48"/>
        <v>104</v>
      </c>
      <c r="P782" s="7">
        <f t="shared" si="49"/>
        <v>38.518518518518519</v>
      </c>
      <c r="Q782" t="s">
        <v>8323</v>
      </c>
      <c r="R782" s="8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 s="1" t="s">
        <v>0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22">
        <f t="shared" si="48"/>
        <v>133.15375</v>
      </c>
      <c r="P783" s="7">
        <f t="shared" si="49"/>
        <v>42.609200000000001</v>
      </c>
      <c r="Q783" t="s">
        <v>8323</v>
      </c>
      <c r="R783" s="8" t="s">
        <v>8324</v>
      </c>
      <c r="S783" s="13">
        <f t="shared" si="50"/>
        <v>41403.000856481478</v>
      </c>
      <c r="T783" s="13">
        <f t="shared" si="51"/>
        <v>41433.000856481478</v>
      </c>
    </row>
    <row r="784" spans="1:20" ht="48" x14ac:dyDescent="0.2">
      <c r="A784" s="1" t="s">
        <v>0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22">
        <f t="shared" si="48"/>
        <v>100</v>
      </c>
      <c r="P784" s="7">
        <f t="shared" si="49"/>
        <v>50</v>
      </c>
      <c r="Q784" t="s">
        <v>8323</v>
      </c>
      <c r="R784" s="8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 s="1" t="s">
        <v>0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22">
        <f t="shared" si="48"/>
        <v>148.13333333333333</v>
      </c>
      <c r="P785" s="7">
        <f t="shared" si="49"/>
        <v>63.485714285714288</v>
      </c>
      <c r="Q785" t="s">
        <v>8323</v>
      </c>
      <c r="R785" s="8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 s="1" t="s">
        <v>0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22">
        <f t="shared" si="48"/>
        <v>102.49999999999999</v>
      </c>
      <c r="P786" s="7">
        <f t="shared" si="49"/>
        <v>102.5</v>
      </c>
      <c r="Q786" t="s">
        <v>8323</v>
      </c>
      <c r="R786" s="8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 s="1" t="s">
        <v>0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22">
        <f t="shared" si="48"/>
        <v>180.62799999999999</v>
      </c>
      <c r="P787" s="7">
        <f t="shared" si="49"/>
        <v>31.142758620689655</v>
      </c>
      <c r="Q787" t="s">
        <v>8323</v>
      </c>
      <c r="R787" s="8" t="s">
        <v>8324</v>
      </c>
      <c r="S787" s="13">
        <f t="shared" si="50"/>
        <v>41303.593923611115</v>
      </c>
      <c r="T787" s="13">
        <f t="shared" si="51"/>
        <v>41333.593923611115</v>
      </c>
    </row>
    <row r="788" spans="1:20" ht="48" x14ac:dyDescent="0.2">
      <c r="A788" s="1" t="s">
        <v>0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22">
        <f t="shared" si="48"/>
        <v>142.79999999999998</v>
      </c>
      <c r="P788" s="7">
        <f t="shared" si="49"/>
        <v>162.27272727272728</v>
      </c>
      <c r="Q788" t="s">
        <v>8323</v>
      </c>
      <c r="R788" s="8" t="s">
        <v>8324</v>
      </c>
      <c r="S788" s="13">
        <f t="shared" si="50"/>
        <v>40983.055949074071</v>
      </c>
      <c r="T788" s="13">
        <f t="shared" si="51"/>
        <v>41040.657638888893</v>
      </c>
    </row>
    <row r="789" spans="1:20" ht="48" x14ac:dyDescent="0.2">
      <c r="A789" s="1" t="s">
        <v>0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22">
        <f t="shared" si="48"/>
        <v>114.16666666666666</v>
      </c>
      <c r="P789" s="7">
        <f t="shared" si="49"/>
        <v>80.588235294117652</v>
      </c>
      <c r="Q789" t="s">
        <v>8323</v>
      </c>
      <c r="R789" s="8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 s="1" t="s">
        <v>0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22">
        <f t="shared" si="48"/>
        <v>203.505</v>
      </c>
      <c r="P790" s="7">
        <f t="shared" si="49"/>
        <v>59.85441176470588</v>
      </c>
      <c r="Q790" t="s">
        <v>8323</v>
      </c>
      <c r="R790" s="8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 s="1" t="s">
        <v>0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22">
        <f t="shared" si="48"/>
        <v>109.41176470588236</v>
      </c>
      <c r="P791" s="7">
        <f t="shared" si="49"/>
        <v>132.85714285714286</v>
      </c>
      <c r="Q791" t="s">
        <v>8323</v>
      </c>
      <c r="R791" s="8" t="s">
        <v>8324</v>
      </c>
      <c r="S791" s="13">
        <f t="shared" si="50"/>
        <v>41277.186111111107</v>
      </c>
      <c r="T791" s="13">
        <f t="shared" si="51"/>
        <v>41295.332638888889</v>
      </c>
    </row>
    <row r="792" spans="1:20" ht="48" x14ac:dyDescent="0.2">
      <c r="A792" s="1" t="s">
        <v>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22">
        <f t="shared" si="48"/>
        <v>144.37459999999999</v>
      </c>
      <c r="P792" s="7">
        <f t="shared" si="49"/>
        <v>92.547820512820508</v>
      </c>
      <c r="Q792" t="s">
        <v>8323</v>
      </c>
      <c r="R792" s="8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 s="1" t="s">
        <v>0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22">
        <f t="shared" si="48"/>
        <v>103.86666666666666</v>
      </c>
      <c r="P793" s="7">
        <f t="shared" si="49"/>
        <v>60.859375</v>
      </c>
      <c r="Q793" t="s">
        <v>8323</v>
      </c>
      <c r="R793" s="8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 s="1" t="s">
        <v>0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22">
        <f t="shared" si="48"/>
        <v>100.44440000000002</v>
      </c>
      <c r="P794" s="7">
        <f t="shared" si="49"/>
        <v>41.851833333333339</v>
      </c>
      <c r="Q794" t="s">
        <v>8323</v>
      </c>
      <c r="R794" s="8" t="s">
        <v>8324</v>
      </c>
      <c r="S794" s="13">
        <f t="shared" si="50"/>
        <v>41555.87364583333</v>
      </c>
      <c r="T794" s="13">
        <f t="shared" si="51"/>
        <v>41585.915312500001</v>
      </c>
    </row>
    <row r="795" spans="1:20" ht="48" x14ac:dyDescent="0.2">
      <c r="A795" s="1" t="s">
        <v>0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22">
        <f t="shared" si="48"/>
        <v>102.77927272727271</v>
      </c>
      <c r="P795" s="7">
        <f t="shared" si="49"/>
        <v>88.325937499999995</v>
      </c>
      <c r="Q795" t="s">
        <v>8323</v>
      </c>
      <c r="R795" s="8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 s="1" t="s">
        <v>0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22">
        <f t="shared" si="48"/>
        <v>105.31250000000001</v>
      </c>
      <c r="P796" s="7">
        <f t="shared" si="49"/>
        <v>158.96226415094338</v>
      </c>
      <c r="Q796" t="s">
        <v>8323</v>
      </c>
      <c r="R796" s="8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 s="1" t="s">
        <v>0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22">
        <f t="shared" si="48"/>
        <v>111.78571428571429</v>
      </c>
      <c r="P797" s="7">
        <f t="shared" si="49"/>
        <v>85.054347826086953</v>
      </c>
      <c r="Q797" t="s">
        <v>8323</v>
      </c>
      <c r="R797" s="8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 s="1" t="s">
        <v>0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22">
        <f t="shared" si="48"/>
        <v>101.35000000000001</v>
      </c>
      <c r="P798" s="7">
        <f t="shared" si="49"/>
        <v>112.61111111111111</v>
      </c>
      <c r="Q798" t="s">
        <v>8323</v>
      </c>
      <c r="R798" s="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 s="1" t="s">
        <v>0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22">
        <f t="shared" si="48"/>
        <v>107.53333333333333</v>
      </c>
      <c r="P799" s="7">
        <f t="shared" si="49"/>
        <v>45.436619718309856</v>
      </c>
      <c r="Q799" t="s">
        <v>8323</v>
      </c>
      <c r="R799" s="8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 s="1" t="s">
        <v>0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22">
        <f t="shared" si="48"/>
        <v>114.88571428571429</v>
      </c>
      <c r="P800" s="7">
        <f t="shared" si="49"/>
        <v>46.218390804597703</v>
      </c>
      <c r="Q800" t="s">
        <v>8323</v>
      </c>
      <c r="R800" s="8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 s="1" t="s">
        <v>0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22">
        <f t="shared" si="48"/>
        <v>100.02</v>
      </c>
      <c r="P801" s="7">
        <f t="shared" si="49"/>
        <v>178.60714285714286</v>
      </c>
      <c r="Q801" t="s">
        <v>8323</v>
      </c>
      <c r="R801" s="8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 s="1" t="s">
        <v>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22">
        <f t="shared" si="48"/>
        <v>152.13333333333335</v>
      </c>
      <c r="P802" s="7">
        <f t="shared" si="49"/>
        <v>40.75</v>
      </c>
      <c r="Q802" t="s">
        <v>8323</v>
      </c>
      <c r="R802" s="8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 s="1" t="s">
        <v>0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22">
        <f t="shared" si="48"/>
        <v>111.52149999999999</v>
      </c>
      <c r="P803" s="7">
        <f t="shared" si="49"/>
        <v>43.733921568627444</v>
      </c>
      <c r="Q803" t="s">
        <v>8323</v>
      </c>
      <c r="R803" s="8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 s="1" t="s">
        <v>0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22">
        <f t="shared" si="48"/>
        <v>101.33333333333334</v>
      </c>
      <c r="P804" s="7">
        <f t="shared" si="49"/>
        <v>81.066666666666663</v>
      </c>
      <c r="Q804" t="s">
        <v>8323</v>
      </c>
      <c r="R804" s="8" t="s">
        <v>8324</v>
      </c>
      <c r="S804" s="13">
        <f t="shared" si="50"/>
        <v>41123.022268518514</v>
      </c>
      <c r="T804" s="13">
        <f t="shared" si="51"/>
        <v>41169.170138888891</v>
      </c>
    </row>
    <row r="805" spans="1:20" ht="48" x14ac:dyDescent="0.2">
      <c r="A805" s="1" t="s">
        <v>0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22">
        <f t="shared" si="48"/>
        <v>123.2608695652174</v>
      </c>
      <c r="P805" s="7">
        <f t="shared" si="49"/>
        <v>74.60526315789474</v>
      </c>
      <c r="Q805" t="s">
        <v>8323</v>
      </c>
      <c r="R805" s="8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 s="1" t="s">
        <v>0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22">
        <f t="shared" si="48"/>
        <v>100</v>
      </c>
      <c r="P806" s="7">
        <f t="shared" si="49"/>
        <v>305.55555555555554</v>
      </c>
      <c r="Q806" t="s">
        <v>8323</v>
      </c>
      <c r="R806" s="8" t="s">
        <v>8324</v>
      </c>
      <c r="S806" s="13">
        <f t="shared" si="50"/>
        <v>40730.105624999997</v>
      </c>
      <c r="T806" s="13">
        <f t="shared" si="51"/>
        <v>40747.165972222225</v>
      </c>
    </row>
    <row r="807" spans="1:20" ht="48" x14ac:dyDescent="0.2">
      <c r="A807" s="1" t="s">
        <v>0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22">
        <f t="shared" si="48"/>
        <v>105</v>
      </c>
      <c r="P807" s="7">
        <f t="shared" si="49"/>
        <v>58.333333333333336</v>
      </c>
      <c r="Q807" t="s">
        <v>8323</v>
      </c>
      <c r="R807" s="8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 s="1" t="s">
        <v>0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22">
        <f t="shared" si="48"/>
        <v>104.4375</v>
      </c>
      <c r="P808" s="7">
        <f t="shared" si="49"/>
        <v>117.67605633802818</v>
      </c>
      <c r="Q808" t="s">
        <v>8323</v>
      </c>
      <c r="R808" s="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 s="1" t="s">
        <v>0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22">
        <f t="shared" si="48"/>
        <v>105.125</v>
      </c>
      <c r="P809" s="7">
        <f t="shared" si="49"/>
        <v>73.771929824561397</v>
      </c>
      <c r="Q809" t="s">
        <v>8323</v>
      </c>
      <c r="R809" s="8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 s="1" t="s">
        <v>0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22">
        <f t="shared" si="48"/>
        <v>100</v>
      </c>
      <c r="P810" s="7">
        <f t="shared" si="49"/>
        <v>104.65116279069767</v>
      </c>
      <c r="Q810" t="s">
        <v>8323</v>
      </c>
      <c r="R810" s="8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 s="1" t="s">
        <v>0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22">
        <f t="shared" si="48"/>
        <v>103.77499999999999</v>
      </c>
      <c r="P811" s="7">
        <f t="shared" si="49"/>
        <v>79.82692307692308</v>
      </c>
      <c r="Q811" t="s">
        <v>8323</v>
      </c>
      <c r="R811" s="8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 s="1" t="s">
        <v>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22">
        <f t="shared" si="48"/>
        <v>105</v>
      </c>
      <c r="P812" s="7">
        <f t="shared" si="49"/>
        <v>58.333333333333336</v>
      </c>
      <c r="Q812" t="s">
        <v>8323</v>
      </c>
      <c r="R812" s="8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 s="1" t="s">
        <v>0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22">
        <f t="shared" si="48"/>
        <v>104</v>
      </c>
      <c r="P813" s="7">
        <f t="shared" si="49"/>
        <v>86.666666666666671</v>
      </c>
      <c r="Q813" t="s">
        <v>8323</v>
      </c>
      <c r="R813" s="8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 s="1" t="s">
        <v>0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22">
        <f t="shared" si="48"/>
        <v>151.83333333333334</v>
      </c>
      <c r="P814" s="7">
        <f t="shared" si="49"/>
        <v>27.606060606060606</v>
      </c>
      <c r="Q814" t="s">
        <v>8323</v>
      </c>
      <c r="R814" s="8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 s="1" t="s">
        <v>0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22">
        <f t="shared" si="48"/>
        <v>159.99600000000001</v>
      </c>
      <c r="P815" s="7">
        <f t="shared" si="49"/>
        <v>24.999375000000001</v>
      </c>
      <c r="Q815" t="s">
        <v>8323</v>
      </c>
      <c r="R815" s="8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 s="1" t="s">
        <v>0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22">
        <f t="shared" si="48"/>
        <v>127.3</v>
      </c>
      <c r="P816" s="7">
        <f t="shared" si="49"/>
        <v>45.464285714285715</v>
      </c>
      <c r="Q816" t="s">
        <v>8323</v>
      </c>
      <c r="R816" s="8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 s="1" t="s">
        <v>0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22">
        <f t="shared" si="48"/>
        <v>107</v>
      </c>
      <c r="P817" s="7">
        <f t="shared" si="49"/>
        <v>99.534883720930239</v>
      </c>
      <c r="Q817" t="s">
        <v>8323</v>
      </c>
      <c r="R817" s="8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 s="1" t="s">
        <v>0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22">
        <f t="shared" si="48"/>
        <v>115.12214285714286</v>
      </c>
      <c r="P818" s="7">
        <f t="shared" si="49"/>
        <v>39.31</v>
      </c>
      <c r="Q818" t="s">
        <v>8323</v>
      </c>
      <c r="R818" s="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 s="1" t="s">
        <v>0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22">
        <f t="shared" si="48"/>
        <v>137.11066666666665</v>
      </c>
      <c r="P819" s="7">
        <f t="shared" si="49"/>
        <v>89.419999999999987</v>
      </c>
      <c r="Q819" t="s">
        <v>8323</v>
      </c>
      <c r="R819" s="8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 s="1" t="s">
        <v>0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22">
        <f t="shared" si="48"/>
        <v>155.71428571428572</v>
      </c>
      <c r="P820" s="7">
        <f t="shared" si="49"/>
        <v>28.684210526315791</v>
      </c>
      <c r="Q820" t="s">
        <v>8323</v>
      </c>
      <c r="R820" s="8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 s="1" t="s">
        <v>0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22">
        <f t="shared" si="48"/>
        <v>108.74999999999999</v>
      </c>
      <c r="P821" s="7">
        <f t="shared" si="49"/>
        <v>31.071428571428573</v>
      </c>
      <c r="Q821" t="s">
        <v>8323</v>
      </c>
      <c r="R821" s="8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 s="1" t="s">
        <v>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22">
        <f t="shared" si="48"/>
        <v>134.05000000000001</v>
      </c>
      <c r="P822" s="7">
        <f t="shared" si="49"/>
        <v>70.55263157894737</v>
      </c>
      <c r="Q822" t="s">
        <v>8323</v>
      </c>
      <c r="R822" s="8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 s="1" t="s">
        <v>0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22">
        <f t="shared" si="48"/>
        <v>100</v>
      </c>
      <c r="P823" s="7">
        <f t="shared" si="49"/>
        <v>224.12820512820514</v>
      </c>
      <c r="Q823" t="s">
        <v>8323</v>
      </c>
      <c r="R823" s="8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 s="1" t="s">
        <v>0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22">
        <f t="shared" si="48"/>
        <v>119.16666666666667</v>
      </c>
      <c r="P824" s="7">
        <f t="shared" si="49"/>
        <v>51.811594202898547</v>
      </c>
      <c r="Q824" t="s">
        <v>8323</v>
      </c>
      <c r="R824" s="8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 s="1" t="s">
        <v>0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22">
        <f t="shared" si="48"/>
        <v>179.5</v>
      </c>
      <c r="P825" s="7">
        <f t="shared" si="49"/>
        <v>43.515151515151516</v>
      </c>
      <c r="Q825" t="s">
        <v>8323</v>
      </c>
      <c r="R825" s="8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 s="1" t="s">
        <v>0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22">
        <f t="shared" si="48"/>
        <v>134.38124999999999</v>
      </c>
      <c r="P826" s="7">
        <f t="shared" si="49"/>
        <v>39.816666666666663</v>
      </c>
      <c r="Q826" t="s">
        <v>8323</v>
      </c>
      <c r="R826" s="8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 s="1" t="s">
        <v>0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22">
        <f t="shared" si="48"/>
        <v>100.43200000000002</v>
      </c>
      <c r="P827" s="7">
        <f t="shared" si="49"/>
        <v>126.8080808080808</v>
      </c>
      <c r="Q827" t="s">
        <v>8323</v>
      </c>
      <c r="R827" s="8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 s="1" t="s">
        <v>0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22">
        <f t="shared" si="48"/>
        <v>101.45454545454547</v>
      </c>
      <c r="P828" s="7">
        <f t="shared" si="49"/>
        <v>113.87755102040816</v>
      </c>
      <c r="Q828" t="s">
        <v>8323</v>
      </c>
      <c r="R828" s="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 s="1" t="s">
        <v>0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22">
        <f t="shared" si="48"/>
        <v>103.33333333333334</v>
      </c>
      <c r="P829" s="7">
        <f t="shared" si="49"/>
        <v>28.181818181818183</v>
      </c>
      <c r="Q829" t="s">
        <v>8323</v>
      </c>
      <c r="R829" s="8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 s="1" t="s">
        <v>0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22">
        <f t="shared" si="48"/>
        <v>107</v>
      </c>
      <c r="P830" s="7">
        <f t="shared" si="49"/>
        <v>36.60526315789474</v>
      </c>
      <c r="Q830" t="s">
        <v>8323</v>
      </c>
      <c r="R830" s="8" t="s">
        <v>8324</v>
      </c>
      <c r="S830" s="13">
        <f t="shared" si="50"/>
        <v>41073.050717592589</v>
      </c>
      <c r="T830" s="13">
        <f t="shared" si="51"/>
        <v>41085.683333333334</v>
      </c>
    </row>
    <row r="831" spans="1:20" ht="48" x14ac:dyDescent="0.2">
      <c r="A831" s="1" t="s">
        <v>0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22">
        <f t="shared" si="48"/>
        <v>104</v>
      </c>
      <c r="P831" s="7">
        <f t="shared" si="49"/>
        <v>32.5</v>
      </c>
      <c r="Q831" t="s">
        <v>8323</v>
      </c>
      <c r="R831" s="8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 s="1" t="s">
        <v>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22">
        <f t="shared" si="48"/>
        <v>107.83333333333334</v>
      </c>
      <c r="P832" s="7">
        <f t="shared" si="49"/>
        <v>60.65625</v>
      </c>
      <c r="Q832" t="s">
        <v>8323</v>
      </c>
      <c r="R832" s="8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 s="1" t="s">
        <v>0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22">
        <f t="shared" si="48"/>
        <v>233.33333333333334</v>
      </c>
      <c r="P833" s="7">
        <f t="shared" si="49"/>
        <v>175</v>
      </c>
      <c r="Q833" t="s">
        <v>8323</v>
      </c>
      <c r="R833" s="8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 s="1" t="s">
        <v>0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22">
        <f t="shared" si="48"/>
        <v>100.60706666666665</v>
      </c>
      <c r="P834" s="7">
        <f t="shared" si="49"/>
        <v>97.993896103896105</v>
      </c>
      <c r="Q834" t="s">
        <v>8323</v>
      </c>
      <c r="R834" s="8" t="s">
        <v>8324</v>
      </c>
      <c r="S834" s="13">
        <f t="shared" si="50"/>
        <v>40869.675173611111</v>
      </c>
      <c r="T834" s="13">
        <f t="shared" si="51"/>
        <v>40929.342361111107</v>
      </c>
    </row>
    <row r="835" spans="1:20" ht="16" x14ac:dyDescent="0.2">
      <c r="A835" s="1" t="s">
        <v>0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22">
        <f t="shared" ref="O835:O898" si="52">PRODUCT((E835/D835),100)</f>
        <v>101.66666666666666</v>
      </c>
      <c r="P835" s="7">
        <f t="shared" ref="P835:P898" si="53">(IFERROR(E835/L835,""))</f>
        <v>148.78048780487805</v>
      </c>
      <c r="Q835" t="s">
        <v>8323</v>
      </c>
      <c r="R835" s="8" t="s">
        <v>8324</v>
      </c>
      <c r="S835" s="13">
        <f t="shared" ref="S835:S898" si="54">J835/86400+25569</f>
        <v>41718.878182870372</v>
      </c>
      <c r="T835" s="13">
        <f t="shared" ref="T835:T898" si="55">I835/86400+25569</f>
        <v>41748.878182870372</v>
      </c>
    </row>
    <row r="836" spans="1:20" ht="48" x14ac:dyDescent="0.2">
      <c r="A836" s="1" t="s">
        <v>0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22">
        <f t="shared" si="52"/>
        <v>131.0181818181818</v>
      </c>
      <c r="P836" s="7">
        <f t="shared" si="53"/>
        <v>96.08</v>
      </c>
      <c r="Q836" t="s">
        <v>8323</v>
      </c>
      <c r="R836" s="8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 s="1" t="s">
        <v>0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22">
        <f t="shared" si="52"/>
        <v>117.25000000000001</v>
      </c>
      <c r="P837" s="7">
        <f t="shared" si="53"/>
        <v>58.625</v>
      </c>
      <c r="Q837" t="s">
        <v>8323</v>
      </c>
      <c r="R837" s="8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 s="1" t="s">
        <v>0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22">
        <f t="shared" si="52"/>
        <v>100.93039999999999</v>
      </c>
      <c r="P838" s="7">
        <f t="shared" si="53"/>
        <v>109.70695652173914</v>
      </c>
      <c r="Q838" t="s">
        <v>8323</v>
      </c>
      <c r="R838" s="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 s="1" t="s">
        <v>0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22">
        <f t="shared" si="52"/>
        <v>121.8</v>
      </c>
      <c r="P839" s="7">
        <f t="shared" si="53"/>
        <v>49.112903225806448</v>
      </c>
      <c r="Q839" t="s">
        <v>8323</v>
      </c>
      <c r="R839" s="8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 s="1" t="s">
        <v>0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22">
        <f t="shared" si="52"/>
        <v>145.4</v>
      </c>
      <c r="P840" s="7">
        <f t="shared" si="53"/>
        <v>47.672131147540981</v>
      </c>
      <c r="Q840" t="s">
        <v>8323</v>
      </c>
      <c r="R840" s="8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 s="1" t="s">
        <v>0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22">
        <f t="shared" si="52"/>
        <v>116.61660000000001</v>
      </c>
      <c r="P841" s="7">
        <f t="shared" si="53"/>
        <v>60.737812499999997</v>
      </c>
      <c r="Q841" t="s">
        <v>8323</v>
      </c>
      <c r="R841" s="8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 s="1" t="s">
        <v>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22">
        <f t="shared" si="52"/>
        <v>120.4166</v>
      </c>
      <c r="P842" s="7">
        <f t="shared" si="53"/>
        <v>63.37715789473684</v>
      </c>
      <c r="Q842" t="s">
        <v>8323</v>
      </c>
      <c r="R842" s="8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 s="1" t="s">
        <v>0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22">
        <f t="shared" si="52"/>
        <v>101.32000000000001</v>
      </c>
      <c r="P843" s="7">
        <f t="shared" si="53"/>
        <v>53.893617021276597</v>
      </c>
      <c r="Q843" t="s">
        <v>8323</v>
      </c>
      <c r="R843" s="8" t="s">
        <v>8325</v>
      </c>
      <c r="S843" s="13">
        <f t="shared" si="54"/>
        <v>41923.838692129633</v>
      </c>
      <c r="T843" s="13">
        <f t="shared" si="55"/>
        <v>41953.880358796298</v>
      </c>
    </row>
    <row r="844" spans="1:20" ht="48" x14ac:dyDescent="0.2">
      <c r="A844" s="1" t="s">
        <v>0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22">
        <f t="shared" si="52"/>
        <v>104.32</v>
      </c>
      <c r="P844" s="7">
        <f t="shared" si="53"/>
        <v>66.871794871794876</v>
      </c>
      <c r="Q844" t="s">
        <v>8323</v>
      </c>
      <c r="R844" s="8" t="s">
        <v>8325</v>
      </c>
      <c r="S844" s="13">
        <f t="shared" si="54"/>
        <v>41526.59239583333</v>
      </c>
      <c r="T844" s="13">
        <f t="shared" si="55"/>
        <v>41561.165972222225</v>
      </c>
    </row>
    <row r="845" spans="1:20" ht="48" x14ac:dyDescent="0.2">
      <c r="A845" s="1" t="s">
        <v>0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22">
        <f t="shared" si="52"/>
        <v>267.13333333333333</v>
      </c>
      <c r="P845" s="7">
        <f t="shared" si="53"/>
        <v>63.102362204724407</v>
      </c>
      <c r="Q845" t="s">
        <v>8323</v>
      </c>
      <c r="R845" s="8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 s="1" t="s">
        <v>0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22">
        <f t="shared" si="52"/>
        <v>194.13333333333333</v>
      </c>
      <c r="P846" s="7">
        <f t="shared" si="53"/>
        <v>36.628930817610062</v>
      </c>
      <c r="Q846" t="s">
        <v>8323</v>
      </c>
      <c r="R846" s="8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 s="1" t="s">
        <v>0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22">
        <f t="shared" si="52"/>
        <v>120.3802</v>
      </c>
      <c r="P847" s="7">
        <f t="shared" si="53"/>
        <v>34.005706214689269</v>
      </c>
      <c r="Q847" t="s">
        <v>8323</v>
      </c>
      <c r="R847" s="8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 s="1" t="s">
        <v>0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22">
        <f t="shared" si="52"/>
        <v>122.00090909090908</v>
      </c>
      <c r="P848" s="7">
        <f t="shared" si="53"/>
        <v>28.553404255319148</v>
      </c>
      <c r="Q848" t="s">
        <v>8323</v>
      </c>
      <c r="R848" s="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 s="1" t="s">
        <v>0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22">
        <f t="shared" si="52"/>
        <v>100</v>
      </c>
      <c r="P849" s="7">
        <f t="shared" si="53"/>
        <v>10</v>
      </c>
      <c r="Q849" t="s">
        <v>8323</v>
      </c>
      <c r="R849" s="8" t="s">
        <v>8325</v>
      </c>
      <c r="S849" s="13">
        <f t="shared" si="54"/>
        <v>42165.798333333332</v>
      </c>
      <c r="T849" s="13">
        <f t="shared" si="55"/>
        <v>42195.798333333332</v>
      </c>
    </row>
    <row r="850" spans="1:20" ht="48" x14ac:dyDescent="0.2">
      <c r="A850" s="1" t="s">
        <v>0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22">
        <f t="shared" si="52"/>
        <v>100</v>
      </c>
      <c r="P850" s="7">
        <f t="shared" si="53"/>
        <v>18.75</v>
      </c>
      <c r="Q850" t="s">
        <v>8323</v>
      </c>
      <c r="R850" s="8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 s="1" t="s">
        <v>0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22">
        <f t="shared" si="52"/>
        <v>119.9</v>
      </c>
      <c r="P851" s="7">
        <f t="shared" si="53"/>
        <v>41.704347826086959</v>
      </c>
      <c r="Q851" t="s">
        <v>8323</v>
      </c>
      <c r="R851" s="8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 s="1" t="s">
        <v>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22">
        <f t="shared" si="52"/>
        <v>155.17499999999998</v>
      </c>
      <c r="P852" s="7">
        <f t="shared" si="53"/>
        <v>46.669172932330824</v>
      </c>
      <c r="Q852" t="s">
        <v>8323</v>
      </c>
      <c r="R852" s="8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 s="1" t="s">
        <v>0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22">
        <f t="shared" si="52"/>
        <v>130.44999999999999</v>
      </c>
      <c r="P853" s="7">
        <f t="shared" si="53"/>
        <v>37.271428571428572</v>
      </c>
      <c r="Q853" t="s">
        <v>8323</v>
      </c>
      <c r="R853" s="8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 s="1" t="s">
        <v>0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22">
        <f t="shared" si="52"/>
        <v>104.97142857142859</v>
      </c>
      <c r="P854" s="7">
        <f t="shared" si="53"/>
        <v>59.258064516129032</v>
      </c>
      <c r="Q854" t="s">
        <v>8323</v>
      </c>
      <c r="R854" s="8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 s="1" t="s">
        <v>0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22">
        <f t="shared" si="52"/>
        <v>100</v>
      </c>
      <c r="P855" s="7">
        <f t="shared" si="53"/>
        <v>30</v>
      </c>
      <c r="Q855" t="s">
        <v>8323</v>
      </c>
      <c r="R855" s="8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 s="1" t="s">
        <v>0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22">
        <f t="shared" si="52"/>
        <v>118.2205035971223</v>
      </c>
      <c r="P856" s="7">
        <f t="shared" si="53"/>
        <v>65.8623246492986</v>
      </c>
      <c r="Q856" t="s">
        <v>8323</v>
      </c>
      <c r="R856" s="8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 s="1" t="s">
        <v>0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22">
        <f t="shared" si="52"/>
        <v>103.44827586206897</v>
      </c>
      <c r="P857" s="7">
        <f t="shared" si="53"/>
        <v>31.914893617021278</v>
      </c>
      <c r="Q857" t="s">
        <v>8323</v>
      </c>
      <c r="R857" s="8" t="s">
        <v>8325</v>
      </c>
      <c r="S857" s="13">
        <f t="shared" si="54"/>
        <v>42545.125196759254</v>
      </c>
      <c r="T857" s="13">
        <f t="shared" si="55"/>
        <v>42575.125196759254</v>
      </c>
    </row>
    <row r="858" spans="1:20" ht="48" x14ac:dyDescent="0.2">
      <c r="A858" s="1" t="s">
        <v>0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22">
        <f t="shared" si="52"/>
        <v>218.00000000000003</v>
      </c>
      <c r="P858" s="7">
        <f t="shared" si="53"/>
        <v>19.464285714285715</v>
      </c>
      <c r="Q858" t="s">
        <v>8323</v>
      </c>
      <c r="R858" s="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 s="1" t="s">
        <v>0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22">
        <f t="shared" si="52"/>
        <v>100</v>
      </c>
      <c r="P859" s="7">
        <f t="shared" si="53"/>
        <v>50</v>
      </c>
      <c r="Q859" t="s">
        <v>8323</v>
      </c>
      <c r="R859" s="8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 s="1" t="s">
        <v>0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22">
        <f t="shared" si="52"/>
        <v>144.00583333333333</v>
      </c>
      <c r="P860" s="7">
        <f t="shared" si="53"/>
        <v>22.737763157894737</v>
      </c>
      <c r="Q860" t="s">
        <v>8323</v>
      </c>
      <c r="R860" s="8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 s="1" t="s">
        <v>0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22">
        <f t="shared" si="52"/>
        <v>104.67500000000001</v>
      </c>
      <c r="P861" s="7">
        <f t="shared" si="53"/>
        <v>42.724489795918366</v>
      </c>
      <c r="Q861" t="s">
        <v>8323</v>
      </c>
      <c r="R861" s="8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 s="1" t="s">
        <v>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22">
        <f t="shared" si="52"/>
        <v>18.142857142857142</v>
      </c>
      <c r="P862" s="7">
        <f t="shared" si="53"/>
        <v>52.916666666666664</v>
      </c>
      <c r="Q862" t="s">
        <v>8323</v>
      </c>
      <c r="R862" s="8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 s="1" t="s">
        <v>0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22">
        <f t="shared" si="52"/>
        <v>2.2444444444444445</v>
      </c>
      <c r="P863" s="7">
        <f t="shared" si="53"/>
        <v>50.5</v>
      </c>
      <c r="Q863" t="s">
        <v>8323</v>
      </c>
      <c r="R863" s="8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 s="1" t="s">
        <v>0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22">
        <f t="shared" si="52"/>
        <v>0.33999999999999997</v>
      </c>
      <c r="P864" s="7">
        <f t="shared" si="53"/>
        <v>42.5</v>
      </c>
      <c r="Q864" t="s">
        <v>8323</v>
      </c>
      <c r="R864" s="8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 s="1" t="s">
        <v>0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22">
        <f t="shared" si="52"/>
        <v>4.5</v>
      </c>
      <c r="P865" s="7">
        <f t="shared" si="53"/>
        <v>18</v>
      </c>
      <c r="Q865" t="s">
        <v>8323</v>
      </c>
      <c r="R865" s="8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 s="1" t="s">
        <v>0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22">
        <f t="shared" si="52"/>
        <v>41.53846153846154</v>
      </c>
      <c r="P866" s="7">
        <f t="shared" si="53"/>
        <v>34.177215189873415</v>
      </c>
      <c r="Q866" t="s">
        <v>8323</v>
      </c>
      <c r="R866" s="8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 s="1" t="s">
        <v>0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22">
        <f t="shared" si="52"/>
        <v>2.0454545454545454</v>
      </c>
      <c r="P867" s="7">
        <f t="shared" si="53"/>
        <v>22.5</v>
      </c>
      <c r="Q867" t="s">
        <v>8323</v>
      </c>
      <c r="R867" s="8" t="s">
        <v>8326</v>
      </c>
      <c r="S867" s="13">
        <f t="shared" si="54"/>
        <v>41230.773113425923</v>
      </c>
      <c r="T867" s="13">
        <f t="shared" si="55"/>
        <v>41290.773113425923</v>
      </c>
    </row>
    <row r="868" spans="1:20" ht="48" x14ac:dyDescent="0.2">
      <c r="A868" s="1" t="s">
        <v>0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22">
        <f t="shared" si="52"/>
        <v>18.285714285714285</v>
      </c>
      <c r="P868" s="7">
        <f t="shared" si="53"/>
        <v>58.18181818181818</v>
      </c>
      <c r="Q868" t="s">
        <v>8323</v>
      </c>
      <c r="R868" s="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 s="1" t="s">
        <v>0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22">
        <f t="shared" si="52"/>
        <v>24.02</v>
      </c>
      <c r="P869" s="7">
        <f t="shared" si="53"/>
        <v>109.18181818181819</v>
      </c>
      <c r="Q869" t="s">
        <v>8323</v>
      </c>
      <c r="R869" s="8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 s="1" t="s">
        <v>0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22">
        <f t="shared" si="52"/>
        <v>0.1111111111111111</v>
      </c>
      <c r="P870" s="7">
        <f t="shared" si="53"/>
        <v>50</v>
      </c>
      <c r="Q870" t="s">
        <v>8323</v>
      </c>
      <c r="R870" s="8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 s="1" t="s">
        <v>0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22">
        <f t="shared" si="52"/>
        <v>11.818181818181818</v>
      </c>
      <c r="P871" s="7">
        <f t="shared" si="53"/>
        <v>346.66666666666669</v>
      </c>
      <c r="Q871" t="s">
        <v>8323</v>
      </c>
      <c r="R871" s="8" t="s">
        <v>8326</v>
      </c>
      <c r="S871" s="13">
        <f t="shared" si="54"/>
        <v>41342.845567129625</v>
      </c>
      <c r="T871" s="13">
        <f t="shared" si="55"/>
        <v>41372.803900462961</v>
      </c>
    </row>
    <row r="872" spans="1:20" ht="48" x14ac:dyDescent="0.2">
      <c r="A872" s="1" t="s">
        <v>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22">
        <f t="shared" si="52"/>
        <v>0.31</v>
      </c>
      <c r="P872" s="7">
        <f t="shared" si="53"/>
        <v>12.4</v>
      </c>
      <c r="Q872" t="s">
        <v>8323</v>
      </c>
      <c r="R872" s="8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 s="1" t="s">
        <v>0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22">
        <f t="shared" si="52"/>
        <v>5.416666666666667</v>
      </c>
      <c r="P873" s="7">
        <f t="shared" si="53"/>
        <v>27.083333333333332</v>
      </c>
      <c r="Q873" t="s">
        <v>8323</v>
      </c>
      <c r="R873" s="8" t="s">
        <v>8326</v>
      </c>
      <c r="S873" s="13">
        <f t="shared" si="54"/>
        <v>41577.561284722222</v>
      </c>
      <c r="T873" s="13">
        <f t="shared" si="55"/>
        <v>41607.602951388893</v>
      </c>
    </row>
    <row r="874" spans="1:20" ht="48" x14ac:dyDescent="0.2">
      <c r="A874" s="1" t="s">
        <v>0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22">
        <f t="shared" si="52"/>
        <v>0.8125</v>
      </c>
      <c r="P874" s="7">
        <f t="shared" si="53"/>
        <v>32.5</v>
      </c>
      <c r="Q874" t="s">
        <v>8323</v>
      </c>
      <c r="R874" s="8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 s="1" t="s">
        <v>0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22">
        <f t="shared" si="52"/>
        <v>1.2857142857142856</v>
      </c>
      <c r="P875" s="7">
        <f t="shared" si="53"/>
        <v>9</v>
      </c>
      <c r="Q875" t="s">
        <v>8323</v>
      </c>
      <c r="R875" s="8" t="s">
        <v>8326</v>
      </c>
      <c r="S875" s="13">
        <f t="shared" si="54"/>
        <v>41184.167129629626</v>
      </c>
      <c r="T875" s="13">
        <f t="shared" si="55"/>
        <v>41224.208796296298</v>
      </c>
    </row>
    <row r="876" spans="1:20" ht="48" x14ac:dyDescent="0.2">
      <c r="A876" s="1" t="s">
        <v>0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22">
        <f t="shared" si="52"/>
        <v>24.333333333333336</v>
      </c>
      <c r="P876" s="7">
        <f t="shared" si="53"/>
        <v>34.761904761904759</v>
      </c>
      <c r="Q876" t="s">
        <v>8323</v>
      </c>
      <c r="R876" s="8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 s="1" t="s">
        <v>0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22">
        <f t="shared" si="52"/>
        <v>0</v>
      </c>
      <c r="P877" s="7" t="str">
        <f t="shared" si="53"/>
        <v/>
      </c>
      <c r="Q877" t="s">
        <v>8323</v>
      </c>
      <c r="R877" s="8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 s="1" t="s">
        <v>0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22">
        <f t="shared" si="52"/>
        <v>40.799492385786799</v>
      </c>
      <c r="P878" s="7">
        <f t="shared" si="53"/>
        <v>28.577777777777779</v>
      </c>
      <c r="Q878" t="s">
        <v>8323</v>
      </c>
      <c r="R878" s="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 s="1" t="s">
        <v>0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22">
        <f t="shared" si="52"/>
        <v>67.55</v>
      </c>
      <c r="P879" s="7">
        <f t="shared" si="53"/>
        <v>46.586206896551722</v>
      </c>
      <c r="Q879" t="s">
        <v>8323</v>
      </c>
      <c r="R879" s="8" t="s">
        <v>8326</v>
      </c>
      <c r="S879" s="13">
        <f t="shared" si="54"/>
        <v>41597.788888888885</v>
      </c>
      <c r="T879" s="13">
        <f t="shared" si="55"/>
        <v>41627.788888888885</v>
      </c>
    </row>
    <row r="880" spans="1:20" ht="48" x14ac:dyDescent="0.2">
      <c r="A880" s="1" t="s">
        <v>0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22">
        <f t="shared" si="52"/>
        <v>1.3</v>
      </c>
      <c r="P880" s="7">
        <f t="shared" si="53"/>
        <v>32.5</v>
      </c>
      <c r="Q880" t="s">
        <v>8323</v>
      </c>
      <c r="R880" s="8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 s="1" t="s">
        <v>0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22">
        <f t="shared" si="52"/>
        <v>30.666666666666664</v>
      </c>
      <c r="P881" s="7">
        <f t="shared" si="53"/>
        <v>21.466666666666665</v>
      </c>
      <c r="Q881" t="s">
        <v>8323</v>
      </c>
      <c r="R881" s="8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 s="1" t="s">
        <v>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22">
        <f t="shared" si="52"/>
        <v>2.9894179894179893</v>
      </c>
      <c r="P882" s="7">
        <f t="shared" si="53"/>
        <v>14.125</v>
      </c>
      <c r="Q882" t="s">
        <v>8323</v>
      </c>
      <c r="R882" s="8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 s="1" t="s">
        <v>0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22">
        <f t="shared" si="52"/>
        <v>0.8</v>
      </c>
      <c r="P883" s="7">
        <f t="shared" si="53"/>
        <v>30</v>
      </c>
      <c r="Q883" t="s">
        <v>8323</v>
      </c>
      <c r="R883" s="8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 s="1" t="s">
        <v>0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22">
        <f t="shared" si="52"/>
        <v>20.133333333333333</v>
      </c>
      <c r="P884" s="7">
        <f t="shared" si="53"/>
        <v>21.571428571428573</v>
      </c>
      <c r="Q884" t="s">
        <v>8323</v>
      </c>
      <c r="R884" s="8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 s="1" t="s">
        <v>0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22">
        <f t="shared" si="52"/>
        <v>40.020000000000003</v>
      </c>
      <c r="P885" s="7">
        <f t="shared" si="53"/>
        <v>83.375</v>
      </c>
      <c r="Q885" t="s">
        <v>8323</v>
      </c>
      <c r="R885" s="8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 s="1" t="s">
        <v>0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22">
        <f t="shared" si="52"/>
        <v>1</v>
      </c>
      <c r="P886" s="7">
        <f t="shared" si="53"/>
        <v>10</v>
      </c>
      <c r="Q886" t="s">
        <v>8323</v>
      </c>
      <c r="R886" s="8" t="s">
        <v>8327</v>
      </c>
      <c r="S886" s="13">
        <f t="shared" si="54"/>
        <v>40981.802615740744</v>
      </c>
      <c r="T886" s="13">
        <f t="shared" si="55"/>
        <v>41041.104861111111</v>
      </c>
    </row>
    <row r="887" spans="1:20" ht="48" x14ac:dyDescent="0.2">
      <c r="A887" s="1" t="s">
        <v>0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22">
        <f t="shared" si="52"/>
        <v>75</v>
      </c>
      <c r="P887" s="7">
        <f t="shared" si="53"/>
        <v>35.714285714285715</v>
      </c>
      <c r="Q887" t="s">
        <v>8323</v>
      </c>
      <c r="R887" s="8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 s="1" t="s">
        <v>0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22">
        <f t="shared" si="52"/>
        <v>41</v>
      </c>
      <c r="P888" s="7">
        <f t="shared" si="53"/>
        <v>29.285714285714285</v>
      </c>
      <c r="Q888" t="s">
        <v>8323</v>
      </c>
      <c r="R888" s="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 s="1" t="s">
        <v>0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22">
        <f t="shared" si="52"/>
        <v>0</v>
      </c>
      <c r="P889" s="7" t="str">
        <f t="shared" si="53"/>
        <v/>
      </c>
      <c r="Q889" t="s">
        <v>8323</v>
      </c>
      <c r="R889" s="8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 s="1" t="s">
        <v>0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22">
        <f t="shared" si="52"/>
        <v>7.1999999999999993</v>
      </c>
      <c r="P890" s="7">
        <f t="shared" si="53"/>
        <v>18</v>
      </c>
      <c r="Q890" t="s">
        <v>8323</v>
      </c>
      <c r="R890" s="8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 s="1" t="s">
        <v>0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22">
        <f t="shared" si="52"/>
        <v>9.4412800000000008</v>
      </c>
      <c r="P891" s="7">
        <f t="shared" si="53"/>
        <v>73.760000000000005</v>
      </c>
      <c r="Q891" t="s">
        <v>8323</v>
      </c>
      <c r="R891" s="8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 s="1" t="s">
        <v>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22">
        <f t="shared" si="52"/>
        <v>4.1666666666666661</v>
      </c>
      <c r="P892" s="7">
        <f t="shared" si="53"/>
        <v>31.25</v>
      </c>
      <c r="Q892" t="s">
        <v>8323</v>
      </c>
      <c r="R892" s="8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 s="1" t="s">
        <v>0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22">
        <f t="shared" si="52"/>
        <v>3.25</v>
      </c>
      <c r="P893" s="7">
        <f t="shared" si="53"/>
        <v>28.888888888888889</v>
      </c>
      <c r="Q893" t="s">
        <v>8323</v>
      </c>
      <c r="R893" s="8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 s="1" t="s">
        <v>0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22">
        <f t="shared" si="52"/>
        <v>40.75</v>
      </c>
      <c r="P894" s="7">
        <f t="shared" si="53"/>
        <v>143.8235294117647</v>
      </c>
      <c r="Q894" t="s">
        <v>8323</v>
      </c>
      <c r="R894" s="8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 s="1" t="s">
        <v>0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22">
        <f t="shared" si="52"/>
        <v>10</v>
      </c>
      <c r="P895" s="7">
        <f t="shared" si="53"/>
        <v>40</v>
      </c>
      <c r="Q895" t="s">
        <v>8323</v>
      </c>
      <c r="R895" s="8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 s="1" t="s">
        <v>0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22">
        <f t="shared" si="52"/>
        <v>39.17</v>
      </c>
      <c r="P896" s="7">
        <f t="shared" si="53"/>
        <v>147.81132075471697</v>
      </c>
      <c r="Q896" t="s">
        <v>8323</v>
      </c>
      <c r="R896" s="8" t="s">
        <v>8327</v>
      </c>
      <c r="S896" s="13">
        <f t="shared" si="54"/>
        <v>42496.98159722222</v>
      </c>
      <c r="T896" s="13">
        <f t="shared" si="55"/>
        <v>42526.98159722222</v>
      </c>
    </row>
    <row r="897" spans="1:20" ht="48" x14ac:dyDescent="0.2">
      <c r="A897" s="1" t="s">
        <v>0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22">
        <f t="shared" si="52"/>
        <v>2.4375</v>
      </c>
      <c r="P897" s="7">
        <f t="shared" si="53"/>
        <v>27.857142857142858</v>
      </c>
      <c r="Q897" t="s">
        <v>8323</v>
      </c>
      <c r="R897" s="8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 s="1" t="s">
        <v>0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22">
        <f t="shared" si="52"/>
        <v>40</v>
      </c>
      <c r="P898" s="7">
        <f t="shared" si="53"/>
        <v>44.444444444444443</v>
      </c>
      <c r="Q898" t="s">
        <v>8323</v>
      </c>
      <c r="R898" s="8" t="s">
        <v>8327</v>
      </c>
      <c r="S898" s="13">
        <f t="shared" si="54"/>
        <v>42218.872986111106</v>
      </c>
      <c r="T898" s="13">
        <f t="shared" si="55"/>
        <v>42244.166666666672</v>
      </c>
    </row>
    <row r="899" spans="1:20" ht="48" x14ac:dyDescent="0.2">
      <c r="A899" s="1" t="s">
        <v>0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22">
        <f t="shared" ref="O899:O962" si="56">PRODUCT((E899/D899),100)</f>
        <v>0</v>
      </c>
      <c r="P899" s="7" t="str">
        <f t="shared" ref="P899:P962" si="57">(IFERROR(E899/L899,""))</f>
        <v/>
      </c>
      <c r="Q899" t="s">
        <v>8323</v>
      </c>
      <c r="R899" s="8" t="s">
        <v>8327</v>
      </c>
      <c r="S899" s="13">
        <f t="shared" ref="S899:S962" si="58">J899/86400+25569</f>
        <v>41211.688750000001</v>
      </c>
      <c r="T899" s="13">
        <f t="shared" ref="T899:T962" si="59">I899/86400+25569</f>
        <v>41241.730416666665</v>
      </c>
    </row>
    <row r="900" spans="1:20" ht="48" x14ac:dyDescent="0.2">
      <c r="A900" s="1" t="s">
        <v>0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22">
        <f t="shared" si="56"/>
        <v>2.8000000000000003</v>
      </c>
      <c r="P900" s="7">
        <f t="shared" si="57"/>
        <v>35</v>
      </c>
      <c r="Q900" t="s">
        <v>8323</v>
      </c>
      <c r="R900" s="8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 s="1" t="s">
        <v>0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22">
        <f t="shared" si="56"/>
        <v>37.333333333333336</v>
      </c>
      <c r="P901" s="7">
        <f t="shared" si="57"/>
        <v>35</v>
      </c>
      <c r="Q901" t="s">
        <v>8323</v>
      </c>
      <c r="R901" s="8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 s="1" t="s">
        <v>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22">
        <f t="shared" si="56"/>
        <v>0.42</v>
      </c>
      <c r="P902" s="7">
        <f t="shared" si="57"/>
        <v>10.5</v>
      </c>
      <c r="Q902" t="s">
        <v>8323</v>
      </c>
      <c r="R902" s="8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 s="1" t="s">
        <v>0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22">
        <f t="shared" si="56"/>
        <v>0</v>
      </c>
      <c r="P903" s="7" t="str">
        <f t="shared" si="57"/>
        <v/>
      </c>
      <c r="Q903" t="s">
        <v>8323</v>
      </c>
      <c r="R903" s="8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 s="1" t="s">
        <v>0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22">
        <f t="shared" si="56"/>
        <v>0.3</v>
      </c>
      <c r="P904" s="7">
        <f t="shared" si="57"/>
        <v>30</v>
      </c>
      <c r="Q904" t="s">
        <v>8323</v>
      </c>
      <c r="R904" s="8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 s="1" t="s">
        <v>0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22">
        <f t="shared" si="56"/>
        <v>3.2</v>
      </c>
      <c r="P905" s="7">
        <f t="shared" si="57"/>
        <v>40</v>
      </c>
      <c r="Q905" t="s">
        <v>8323</v>
      </c>
      <c r="R905" s="8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 s="1" t="s">
        <v>0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22">
        <f t="shared" si="56"/>
        <v>0.30199999999999999</v>
      </c>
      <c r="P906" s="7">
        <f t="shared" si="57"/>
        <v>50.333333333333336</v>
      </c>
      <c r="Q906" t="s">
        <v>8323</v>
      </c>
      <c r="R906" s="8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 s="1" t="s">
        <v>0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22">
        <f t="shared" si="56"/>
        <v>3.0153846153846153</v>
      </c>
      <c r="P907" s="7">
        <f t="shared" si="57"/>
        <v>32.666666666666664</v>
      </c>
      <c r="Q907" t="s">
        <v>8323</v>
      </c>
      <c r="R907" s="8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 s="1" t="s">
        <v>0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22">
        <f t="shared" si="56"/>
        <v>0</v>
      </c>
      <c r="P908" s="7" t="str">
        <f t="shared" si="57"/>
        <v/>
      </c>
      <c r="Q908" t="s">
        <v>8323</v>
      </c>
      <c r="R908" s="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 s="1" t="s">
        <v>0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22">
        <f t="shared" si="56"/>
        <v>0</v>
      </c>
      <c r="P909" s="7" t="str">
        <f t="shared" si="57"/>
        <v/>
      </c>
      <c r="Q909" t="s">
        <v>8323</v>
      </c>
      <c r="R909" s="8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 s="1" t="s">
        <v>0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22">
        <f t="shared" si="56"/>
        <v>0</v>
      </c>
      <c r="P910" s="7" t="str">
        <f t="shared" si="57"/>
        <v/>
      </c>
      <c r="Q910" t="s">
        <v>8323</v>
      </c>
      <c r="R910" s="8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 s="1" t="s">
        <v>0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22">
        <f t="shared" si="56"/>
        <v>3.25</v>
      </c>
      <c r="P911" s="7">
        <f t="shared" si="57"/>
        <v>65</v>
      </c>
      <c r="Q911" t="s">
        <v>8323</v>
      </c>
      <c r="R911" s="8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 s="1" t="s">
        <v>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22">
        <f t="shared" si="56"/>
        <v>22.363636363636363</v>
      </c>
      <c r="P912" s="7">
        <f t="shared" si="57"/>
        <v>24.6</v>
      </c>
      <c r="Q912" t="s">
        <v>8323</v>
      </c>
      <c r="R912" s="8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 s="1" t="s">
        <v>0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22">
        <f t="shared" si="56"/>
        <v>0</v>
      </c>
      <c r="P913" s="7" t="str">
        <f t="shared" si="57"/>
        <v/>
      </c>
      <c r="Q913" t="s">
        <v>8323</v>
      </c>
      <c r="R913" s="8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 s="1" t="s">
        <v>0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22">
        <f t="shared" si="56"/>
        <v>0.85714285714285721</v>
      </c>
      <c r="P914" s="7">
        <f t="shared" si="57"/>
        <v>15</v>
      </c>
      <c r="Q914" t="s">
        <v>8323</v>
      </c>
      <c r="R914" s="8" t="s">
        <v>8326</v>
      </c>
      <c r="S914" s="13">
        <f t="shared" si="58"/>
        <v>41194.109340277777</v>
      </c>
      <c r="T914" s="13">
        <f t="shared" si="59"/>
        <v>41254.151006944448</v>
      </c>
    </row>
    <row r="915" spans="1:20" ht="48" x14ac:dyDescent="0.2">
      <c r="A915" s="1" t="s">
        <v>0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22">
        <f t="shared" si="56"/>
        <v>6.6066666666666665</v>
      </c>
      <c r="P915" s="7">
        <f t="shared" si="57"/>
        <v>82.583333333333329</v>
      </c>
      <c r="Q915" t="s">
        <v>8323</v>
      </c>
      <c r="R915" s="8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 s="1" t="s">
        <v>0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22">
        <f t="shared" si="56"/>
        <v>0</v>
      </c>
      <c r="P916" s="7" t="str">
        <f t="shared" si="57"/>
        <v/>
      </c>
      <c r="Q916" t="s">
        <v>8323</v>
      </c>
      <c r="R916" s="8" t="s">
        <v>8326</v>
      </c>
      <c r="S916" s="13">
        <f t="shared" si="58"/>
        <v>41116.763275462959</v>
      </c>
      <c r="T916" s="13">
        <f t="shared" si="59"/>
        <v>41146.763275462959</v>
      </c>
    </row>
    <row r="917" spans="1:20" ht="48" x14ac:dyDescent="0.2">
      <c r="A917" s="1" t="s">
        <v>0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22">
        <f t="shared" si="56"/>
        <v>5.7692307692307692</v>
      </c>
      <c r="P917" s="7">
        <f t="shared" si="57"/>
        <v>41.666666666666664</v>
      </c>
      <c r="Q917" t="s">
        <v>8323</v>
      </c>
      <c r="R917" s="8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 s="1" t="s">
        <v>0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22">
        <f t="shared" si="56"/>
        <v>0</v>
      </c>
      <c r="P918" s="7" t="str">
        <f t="shared" si="57"/>
        <v/>
      </c>
      <c r="Q918" t="s">
        <v>8323</v>
      </c>
      <c r="R918" s="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 s="1" t="s">
        <v>0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22">
        <f t="shared" si="56"/>
        <v>0.6</v>
      </c>
      <c r="P919" s="7">
        <f t="shared" si="57"/>
        <v>30</v>
      </c>
      <c r="Q919" t="s">
        <v>8323</v>
      </c>
      <c r="R919" s="8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 s="1" t="s">
        <v>0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22">
        <f t="shared" si="56"/>
        <v>5.0256410256410255</v>
      </c>
      <c r="P920" s="7">
        <f t="shared" si="57"/>
        <v>19.600000000000001</v>
      </c>
      <c r="Q920" t="s">
        <v>8323</v>
      </c>
      <c r="R920" s="8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 s="1" t="s">
        <v>0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22">
        <f t="shared" si="56"/>
        <v>0.5</v>
      </c>
      <c r="P921" s="7">
        <f t="shared" si="57"/>
        <v>100</v>
      </c>
      <c r="Q921" t="s">
        <v>8323</v>
      </c>
      <c r="R921" s="8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 s="1" t="s">
        <v>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22">
        <f t="shared" si="56"/>
        <v>0</v>
      </c>
      <c r="P922" s="7" t="str">
        <f t="shared" si="57"/>
        <v/>
      </c>
      <c r="Q922" t="s">
        <v>8323</v>
      </c>
      <c r="R922" s="8" t="s">
        <v>8326</v>
      </c>
      <c r="S922" s="13">
        <f t="shared" si="58"/>
        <v>41562.671550925923</v>
      </c>
      <c r="T922" s="13">
        <f t="shared" si="59"/>
        <v>41592.713217592594</v>
      </c>
    </row>
    <row r="923" spans="1:20" ht="48" x14ac:dyDescent="0.2">
      <c r="A923" s="1" t="s">
        <v>0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22">
        <f t="shared" si="56"/>
        <v>30.9</v>
      </c>
      <c r="P923" s="7">
        <f t="shared" si="57"/>
        <v>231.75</v>
      </c>
      <c r="Q923" t="s">
        <v>8323</v>
      </c>
      <c r="R923" s="8" t="s">
        <v>8326</v>
      </c>
      <c r="S923" s="13">
        <f t="shared" si="58"/>
        <v>40847.171018518522</v>
      </c>
      <c r="T923" s="13">
        <f t="shared" si="59"/>
        <v>40889.212685185186</v>
      </c>
    </row>
    <row r="924" spans="1:20" ht="48" x14ac:dyDescent="0.2">
      <c r="A924" s="1" t="s">
        <v>0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22">
        <f t="shared" si="56"/>
        <v>21.037037037037038</v>
      </c>
      <c r="P924" s="7">
        <f t="shared" si="57"/>
        <v>189.33333333333334</v>
      </c>
      <c r="Q924" t="s">
        <v>8323</v>
      </c>
      <c r="R924" s="8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 s="1" t="s">
        <v>0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22">
        <f t="shared" si="56"/>
        <v>2.1999999999999997</v>
      </c>
      <c r="P925" s="7">
        <f t="shared" si="57"/>
        <v>55</v>
      </c>
      <c r="Q925" t="s">
        <v>8323</v>
      </c>
      <c r="R925" s="8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 s="1" t="s">
        <v>0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22">
        <f t="shared" si="56"/>
        <v>10.9</v>
      </c>
      <c r="P926" s="7">
        <f t="shared" si="57"/>
        <v>21.8</v>
      </c>
      <c r="Q926" t="s">
        <v>8323</v>
      </c>
      <c r="R926" s="8" t="s">
        <v>8326</v>
      </c>
      <c r="S926" s="13">
        <f t="shared" si="58"/>
        <v>41288.942928240736</v>
      </c>
      <c r="T926" s="13">
        <f t="shared" si="59"/>
        <v>41318.942928240736</v>
      </c>
    </row>
    <row r="927" spans="1:20" ht="48" x14ac:dyDescent="0.2">
      <c r="A927" s="1" t="s">
        <v>0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22">
        <f t="shared" si="56"/>
        <v>2.666666666666667</v>
      </c>
      <c r="P927" s="7">
        <f t="shared" si="57"/>
        <v>32</v>
      </c>
      <c r="Q927" t="s">
        <v>8323</v>
      </c>
      <c r="R927" s="8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 s="1" t="s">
        <v>0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22">
        <f t="shared" si="56"/>
        <v>0</v>
      </c>
      <c r="P928" s="7" t="str">
        <f t="shared" si="57"/>
        <v/>
      </c>
      <c r="Q928" t="s">
        <v>8323</v>
      </c>
      <c r="R928" s="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 s="1" t="s">
        <v>0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22">
        <f t="shared" si="56"/>
        <v>0</v>
      </c>
      <c r="P929" s="7" t="str">
        <f t="shared" si="57"/>
        <v/>
      </c>
      <c r="Q929" t="s">
        <v>8323</v>
      </c>
      <c r="R929" s="8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 s="1" t="s">
        <v>0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22">
        <f t="shared" si="56"/>
        <v>10.86206896551724</v>
      </c>
      <c r="P930" s="7">
        <f t="shared" si="57"/>
        <v>56.25</v>
      </c>
      <c r="Q930" t="s">
        <v>8323</v>
      </c>
      <c r="R930" s="8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 s="1" t="s">
        <v>0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22">
        <f t="shared" si="56"/>
        <v>0</v>
      </c>
      <c r="P931" s="7" t="str">
        <f t="shared" si="57"/>
        <v/>
      </c>
      <c r="Q931" t="s">
        <v>8323</v>
      </c>
      <c r="R931" s="8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 s="1" t="s">
        <v>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22">
        <f t="shared" si="56"/>
        <v>38.333333333333336</v>
      </c>
      <c r="P932" s="7">
        <f t="shared" si="57"/>
        <v>69</v>
      </c>
      <c r="Q932" t="s">
        <v>8323</v>
      </c>
      <c r="R932" s="8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 s="1" t="s">
        <v>0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22">
        <f t="shared" si="56"/>
        <v>6.5500000000000007</v>
      </c>
      <c r="P933" s="7">
        <f t="shared" si="57"/>
        <v>18.714285714285715</v>
      </c>
      <c r="Q933" t="s">
        <v>8323</v>
      </c>
      <c r="R933" s="8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 s="1" t="s">
        <v>0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22">
        <f t="shared" si="56"/>
        <v>14.536842105263158</v>
      </c>
      <c r="P934" s="7">
        <f t="shared" si="57"/>
        <v>46.033333333333331</v>
      </c>
      <c r="Q934" t="s">
        <v>8323</v>
      </c>
      <c r="R934" s="8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 s="1" t="s">
        <v>0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22">
        <f t="shared" si="56"/>
        <v>6</v>
      </c>
      <c r="P935" s="7">
        <f t="shared" si="57"/>
        <v>60</v>
      </c>
      <c r="Q935" t="s">
        <v>8323</v>
      </c>
      <c r="R935" s="8" t="s">
        <v>8326</v>
      </c>
      <c r="S935" s="13">
        <f t="shared" si="58"/>
        <v>41711.169085648144</v>
      </c>
      <c r="T935" s="13">
        <f t="shared" si="59"/>
        <v>41771.169085648144</v>
      </c>
    </row>
    <row r="936" spans="1:20" ht="48" x14ac:dyDescent="0.2">
      <c r="A936" s="1" t="s">
        <v>0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22">
        <f t="shared" si="56"/>
        <v>30.4</v>
      </c>
      <c r="P936" s="7">
        <f t="shared" si="57"/>
        <v>50.666666666666664</v>
      </c>
      <c r="Q936" t="s">
        <v>8323</v>
      </c>
      <c r="R936" s="8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 s="1" t="s">
        <v>0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22">
        <f t="shared" si="56"/>
        <v>1.4285714285714286</v>
      </c>
      <c r="P937" s="7">
        <f t="shared" si="57"/>
        <v>25</v>
      </c>
      <c r="Q937" t="s">
        <v>8323</v>
      </c>
      <c r="R937" s="8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 s="1" t="s">
        <v>0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22">
        <f t="shared" si="56"/>
        <v>0</v>
      </c>
      <c r="P938" s="7" t="str">
        <f t="shared" si="57"/>
        <v/>
      </c>
      <c r="Q938" t="s">
        <v>8323</v>
      </c>
      <c r="R938" s="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 s="1" t="s">
        <v>0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22">
        <f t="shared" si="56"/>
        <v>1.1428571428571428</v>
      </c>
      <c r="P939" s="7">
        <f t="shared" si="57"/>
        <v>20</v>
      </c>
      <c r="Q939" t="s">
        <v>8323</v>
      </c>
      <c r="R939" s="8" t="s">
        <v>8326</v>
      </c>
      <c r="S939" s="13">
        <f t="shared" si="58"/>
        <v>41551.798113425924</v>
      </c>
      <c r="T939" s="13">
        <f t="shared" si="59"/>
        <v>41581.839780092589</v>
      </c>
    </row>
    <row r="940" spans="1:20" ht="48" x14ac:dyDescent="0.2">
      <c r="A940" s="1" t="s">
        <v>0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22">
        <f t="shared" si="56"/>
        <v>0.35714285714285715</v>
      </c>
      <c r="P940" s="7">
        <f t="shared" si="57"/>
        <v>25</v>
      </c>
      <c r="Q940" t="s">
        <v>8323</v>
      </c>
      <c r="R940" s="8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 s="1" t="s">
        <v>0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22">
        <f t="shared" si="56"/>
        <v>1.4545454545454546</v>
      </c>
      <c r="P941" s="7">
        <f t="shared" si="57"/>
        <v>20</v>
      </c>
      <c r="Q941" t="s">
        <v>8323</v>
      </c>
      <c r="R941" s="8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 s="1" t="s">
        <v>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22">
        <f t="shared" si="56"/>
        <v>17.155555555555555</v>
      </c>
      <c r="P942" s="7">
        <f t="shared" si="57"/>
        <v>110.28571428571429</v>
      </c>
      <c r="Q942" t="s">
        <v>8317</v>
      </c>
      <c r="R942" s="8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 s="1" t="s">
        <v>0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22">
        <f t="shared" si="56"/>
        <v>2.3220000000000001</v>
      </c>
      <c r="P943" s="7">
        <f t="shared" si="57"/>
        <v>37.451612903225808</v>
      </c>
      <c r="Q943" t="s">
        <v>8317</v>
      </c>
      <c r="R943" s="8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 s="1" t="s">
        <v>0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22">
        <f t="shared" si="56"/>
        <v>8.9066666666666663</v>
      </c>
      <c r="P944" s="7">
        <f t="shared" si="57"/>
        <v>41.75</v>
      </c>
      <c r="Q944" t="s">
        <v>8317</v>
      </c>
      <c r="R944" s="8" t="s">
        <v>8319</v>
      </c>
      <c r="S944" s="13">
        <f t="shared" si="58"/>
        <v>42382.843287037038</v>
      </c>
      <c r="T944" s="13">
        <f t="shared" si="59"/>
        <v>42418.843287037038</v>
      </c>
    </row>
    <row r="945" spans="1:20" ht="32" x14ac:dyDescent="0.2">
      <c r="A945" s="1" t="s">
        <v>0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22">
        <f t="shared" si="56"/>
        <v>9.6333333333333346</v>
      </c>
      <c r="P945" s="7">
        <f t="shared" si="57"/>
        <v>24.083333333333332</v>
      </c>
      <c r="Q945" t="s">
        <v>8317</v>
      </c>
      <c r="R945" s="8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 s="1" t="s">
        <v>0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22">
        <f t="shared" si="56"/>
        <v>13.325999999999999</v>
      </c>
      <c r="P946" s="7">
        <f t="shared" si="57"/>
        <v>69.40625</v>
      </c>
      <c r="Q946" t="s">
        <v>8317</v>
      </c>
      <c r="R946" s="8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 s="1" t="s">
        <v>0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22">
        <f t="shared" si="56"/>
        <v>2.484</v>
      </c>
      <c r="P947" s="7">
        <f t="shared" si="57"/>
        <v>155.25</v>
      </c>
      <c r="Q947" t="s">
        <v>8317</v>
      </c>
      <c r="R947" s="8" t="s">
        <v>8319</v>
      </c>
      <c r="S947" s="13">
        <f t="shared" si="58"/>
        <v>42732.872986111106</v>
      </c>
      <c r="T947" s="13">
        <f t="shared" si="59"/>
        <v>42784.999305555553</v>
      </c>
    </row>
    <row r="948" spans="1:20" ht="32" x14ac:dyDescent="0.2">
      <c r="A948" s="1" t="s">
        <v>0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22">
        <f t="shared" si="56"/>
        <v>1.9066666666666665</v>
      </c>
      <c r="P948" s="7">
        <f t="shared" si="57"/>
        <v>57.2</v>
      </c>
      <c r="Q948" t="s">
        <v>8317</v>
      </c>
      <c r="R948" s="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 s="1" t="s">
        <v>0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22">
        <f t="shared" si="56"/>
        <v>0</v>
      </c>
      <c r="P949" s="7" t="str">
        <f t="shared" si="57"/>
        <v/>
      </c>
      <c r="Q949" t="s">
        <v>8317</v>
      </c>
      <c r="R949" s="8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 s="1" t="s">
        <v>0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22">
        <f t="shared" si="56"/>
        <v>12</v>
      </c>
      <c r="P950" s="7">
        <f t="shared" si="57"/>
        <v>60</v>
      </c>
      <c r="Q950" t="s">
        <v>8317</v>
      </c>
      <c r="R950" s="8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 s="1" t="s">
        <v>0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22">
        <f t="shared" si="56"/>
        <v>1.365</v>
      </c>
      <c r="P951" s="7">
        <f t="shared" si="57"/>
        <v>39</v>
      </c>
      <c r="Q951" t="s">
        <v>8317</v>
      </c>
      <c r="R951" s="8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 s="1" t="s">
        <v>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22">
        <f t="shared" si="56"/>
        <v>28.04</v>
      </c>
      <c r="P952" s="7">
        <f t="shared" si="57"/>
        <v>58.416666666666664</v>
      </c>
      <c r="Q952" t="s">
        <v>8317</v>
      </c>
      <c r="R952" s="8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 s="1" t="s">
        <v>0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22">
        <f t="shared" si="56"/>
        <v>38.39</v>
      </c>
      <c r="P953" s="7">
        <f t="shared" si="57"/>
        <v>158.63636363636363</v>
      </c>
      <c r="Q953" t="s">
        <v>8317</v>
      </c>
      <c r="R953" s="8" t="s">
        <v>8319</v>
      </c>
      <c r="S953" s="13">
        <f t="shared" si="58"/>
        <v>42480.653611111113</v>
      </c>
      <c r="T953" s="13">
        <f t="shared" si="59"/>
        <v>42525.653611111113</v>
      </c>
    </row>
    <row r="954" spans="1:20" ht="32" x14ac:dyDescent="0.2">
      <c r="A954" s="1" t="s">
        <v>0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22">
        <f t="shared" si="56"/>
        <v>39.942857142857143</v>
      </c>
      <c r="P954" s="7">
        <f t="shared" si="57"/>
        <v>99.857142857142861</v>
      </c>
      <c r="Q954" t="s">
        <v>8317</v>
      </c>
      <c r="R954" s="8" t="s">
        <v>8319</v>
      </c>
      <c r="S954" s="13">
        <f t="shared" si="58"/>
        <v>42662.613564814819</v>
      </c>
      <c r="T954" s="13">
        <f t="shared" si="59"/>
        <v>42692.655231481476</v>
      </c>
    </row>
    <row r="955" spans="1:20" ht="48" x14ac:dyDescent="0.2">
      <c r="A955" s="1" t="s">
        <v>0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22">
        <f t="shared" si="56"/>
        <v>0.84</v>
      </c>
      <c r="P955" s="7">
        <f t="shared" si="57"/>
        <v>25.2</v>
      </c>
      <c r="Q955" t="s">
        <v>8317</v>
      </c>
      <c r="R955" s="8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 s="1" t="s">
        <v>0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22">
        <f t="shared" si="56"/>
        <v>43.406666666666666</v>
      </c>
      <c r="P956" s="7">
        <f t="shared" si="57"/>
        <v>89.191780821917803</v>
      </c>
      <c r="Q956" t="s">
        <v>8317</v>
      </c>
      <c r="R956" s="8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 s="1" t="s">
        <v>0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22">
        <f t="shared" si="56"/>
        <v>5.6613333333333333</v>
      </c>
      <c r="P957" s="7">
        <f t="shared" si="57"/>
        <v>182.6236559139785</v>
      </c>
      <c r="Q957" t="s">
        <v>8317</v>
      </c>
      <c r="R957" s="8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 s="1" t="s">
        <v>0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22">
        <f t="shared" si="56"/>
        <v>1.722</v>
      </c>
      <c r="P958" s="7">
        <f t="shared" si="57"/>
        <v>50.647058823529413</v>
      </c>
      <c r="Q958" t="s">
        <v>8317</v>
      </c>
      <c r="R958" s="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 s="1" t="s">
        <v>0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22">
        <f t="shared" si="56"/>
        <v>1.9416666666666664</v>
      </c>
      <c r="P959" s="7">
        <f t="shared" si="57"/>
        <v>33.285714285714285</v>
      </c>
      <c r="Q959" t="s">
        <v>8317</v>
      </c>
      <c r="R959" s="8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 s="1" t="s">
        <v>0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22">
        <f t="shared" si="56"/>
        <v>11.328275684711327</v>
      </c>
      <c r="P960" s="7">
        <f t="shared" si="57"/>
        <v>51.823529411764703</v>
      </c>
      <c r="Q960" t="s">
        <v>8317</v>
      </c>
      <c r="R960" s="8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 s="1" t="s">
        <v>0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22">
        <f t="shared" si="56"/>
        <v>38.86</v>
      </c>
      <c r="P961" s="7">
        <f t="shared" si="57"/>
        <v>113.62573099415205</v>
      </c>
      <c r="Q961" t="s">
        <v>8317</v>
      </c>
      <c r="R961" s="8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 s="1" t="s">
        <v>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22">
        <f t="shared" si="56"/>
        <v>46.100628930817614</v>
      </c>
      <c r="P962" s="7">
        <f t="shared" si="57"/>
        <v>136.46276595744681</v>
      </c>
      <c r="Q962" t="s">
        <v>8317</v>
      </c>
      <c r="R962" s="8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 s="1" t="s">
        <v>0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22">
        <f t="shared" ref="O963:O1026" si="60">PRODUCT((E963/D963),100)</f>
        <v>42.188421052631583</v>
      </c>
      <c r="P963" s="7">
        <f t="shared" ref="P963:P1026" si="61">(IFERROR(E963/L963,""))</f>
        <v>364.35454545454547</v>
      </c>
      <c r="Q963" t="s">
        <v>8317</v>
      </c>
      <c r="R963" s="8" t="s">
        <v>8319</v>
      </c>
      <c r="S963" s="13">
        <f t="shared" ref="S963:S1026" si="62">J963/86400+25569</f>
        <v>42740.693692129629</v>
      </c>
      <c r="T963" s="13">
        <f t="shared" ref="T963:T1026" si="63">I963/86400+25569</f>
        <v>42786.791666666672</v>
      </c>
    </row>
    <row r="964" spans="1:20" ht="48" x14ac:dyDescent="0.2">
      <c r="A964" s="1" t="s">
        <v>0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22">
        <f t="shared" si="60"/>
        <v>28.48</v>
      </c>
      <c r="P964" s="7">
        <f t="shared" si="61"/>
        <v>19.243243243243242</v>
      </c>
      <c r="Q964" t="s">
        <v>8317</v>
      </c>
      <c r="R964" s="8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 s="1" t="s">
        <v>0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22">
        <f t="shared" si="60"/>
        <v>1.077142857142857</v>
      </c>
      <c r="P965" s="7">
        <f t="shared" si="61"/>
        <v>41.888888888888886</v>
      </c>
      <c r="Q965" t="s">
        <v>8317</v>
      </c>
      <c r="R965" s="8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 s="1" t="s">
        <v>0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22">
        <f t="shared" si="60"/>
        <v>0.79909090909090907</v>
      </c>
      <c r="P966" s="7">
        <f t="shared" si="61"/>
        <v>30.310344827586206</v>
      </c>
      <c r="Q966" t="s">
        <v>8317</v>
      </c>
      <c r="R966" s="8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 s="1" t="s">
        <v>0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22">
        <f t="shared" si="60"/>
        <v>1.1919999999999999</v>
      </c>
      <c r="P967" s="7">
        <f t="shared" si="61"/>
        <v>49.666666666666664</v>
      </c>
      <c r="Q967" t="s">
        <v>8317</v>
      </c>
      <c r="R967" s="8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 s="1" t="s">
        <v>0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22">
        <f t="shared" si="60"/>
        <v>14.799999999999999</v>
      </c>
      <c r="P968" s="7">
        <f t="shared" si="61"/>
        <v>59.2</v>
      </c>
      <c r="Q968" t="s">
        <v>8317</v>
      </c>
      <c r="R968" s="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 s="1" t="s">
        <v>0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22">
        <f t="shared" si="60"/>
        <v>17.810000000000002</v>
      </c>
      <c r="P969" s="7">
        <f t="shared" si="61"/>
        <v>43.97530864197531</v>
      </c>
      <c r="Q969" t="s">
        <v>8317</v>
      </c>
      <c r="R969" s="8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 s="1" t="s">
        <v>0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22">
        <f t="shared" si="60"/>
        <v>1.325</v>
      </c>
      <c r="P970" s="7">
        <f t="shared" si="61"/>
        <v>26.5</v>
      </c>
      <c r="Q970" t="s">
        <v>8317</v>
      </c>
      <c r="R970" s="8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 s="1" t="s">
        <v>0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22">
        <f t="shared" si="60"/>
        <v>46.666666666666664</v>
      </c>
      <c r="P971" s="7">
        <f t="shared" si="61"/>
        <v>1272.7272727272727</v>
      </c>
      <c r="Q971" t="s">
        <v>8317</v>
      </c>
      <c r="R971" s="8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 s="1" t="s">
        <v>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22">
        <f t="shared" si="60"/>
        <v>45.92</v>
      </c>
      <c r="P972" s="7">
        <f t="shared" si="61"/>
        <v>164</v>
      </c>
      <c r="Q972" t="s">
        <v>8317</v>
      </c>
      <c r="R972" s="8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 s="1" t="s">
        <v>0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22">
        <f t="shared" si="60"/>
        <v>0.22599999999999998</v>
      </c>
      <c r="P973" s="7">
        <f t="shared" si="61"/>
        <v>45.2</v>
      </c>
      <c r="Q973" t="s">
        <v>8317</v>
      </c>
      <c r="R973" s="8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 s="1" t="s">
        <v>0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22">
        <f t="shared" si="60"/>
        <v>34.625</v>
      </c>
      <c r="P974" s="7">
        <f t="shared" si="61"/>
        <v>153.88888888888889</v>
      </c>
      <c r="Q974" t="s">
        <v>8317</v>
      </c>
      <c r="R974" s="8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 s="1" t="s">
        <v>0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22">
        <f t="shared" si="60"/>
        <v>2.0549999999999997</v>
      </c>
      <c r="P975" s="7">
        <f t="shared" si="61"/>
        <v>51.375</v>
      </c>
      <c r="Q975" t="s">
        <v>8317</v>
      </c>
      <c r="R975" s="8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 s="1" t="s">
        <v>0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22">
        <f t="shared" si="60"/>
        <v>0.55999999999999994</v>
      </c>
      <c r="P976" s="7">
        <f t="shared" si="61"/>
        <v>93.333333333333329</v>
      </c>
      <c r="Q976" t="s">
        <v>8317</v>
      </c>
      <c r="R976" s="8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 s="1" t="s">
        <v>0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22">
        <f t="shared" si="60"/>
        <v>2.6069999999999998</v>
      </c>
      <c r="P977" s="7">
        <f t="shared" si="61"/>
        <v>108.625</v>
      </c>
      <c r="Q977" t="s">
        <v>8317</v>
      </c>
      <c r="R977" s="8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 s="1" t="s">
        <v>0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22">
        <f t="shared" si="60"/>
        <v>1.9259999999999999</v>
      </c>
      <c r="P978" s="7">
        <f t="shared" si="61"/>
        <v>160.5</v>
      </c>
      <c r="Q978" t="s">
        <v>8317</v>
      </c>
      <c r="R978" s="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 s="1" t="s">
        <v>0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22">
        <f t="shared" si="60"/>
        <v>33.666666666666664</v>
      </c>
      <c r="P979" s="7">
        <f t="shared" si="61"/>
        <v>75.75</v>
      </c>
      <c r="Q979" t="s">
        <v>8317</v>
      </c>
      <c r="R979" s="8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 s="1" t="s">
        <v>0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22">
        <f t="shared" si="60"/>
        <v>56.263267182990241</v>
      </c>
      <c r="P980" s="7">
        <f t="shared" si="61"/>
        <v>790.83739837398377</v>
      </c>
      <c r="Q980" t="s">
        <v>8317</v>
      </c>
      <c r="R980" s="8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 s="1" t="s">
        <v>0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22">
        <f t="shared" si="60"/>
        <v>82.817599999999999</v>
      </c>
      <c r="P981" s="7">
        <f t="shared" si="61"/>
        <v>301.93916666666667</v>
      </c>
      <c r="Q981" t="s">
        <v>8317</v>
      </c>
      <c r="R981" s="8" t="s">
        <v>8319</v>
      </c>
      <c r="S981" s="13">
        <f t="shared" si="62"/>
        <v>42506.416990740741</v>
      </c>
      <c r="T981" s="13">
        <f t="shared" si="63"/>
        <v>42541.790972222225</v>
      </c>
    </row>
    <row r="982" spans="1:20" ht="48" x14ac:dyDescent="0.2">
      <c r="A982" s="1" t="s">
        <v>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22">
        <f t="shared" si="60"/>
        <v>14.860000000000001</v>
      </c>
      <c r="P982" s="7">
        <f t="shared" si="61"/>
        <v>47.935483870967744</v>
      </c>
      <c r="Q982" t="s">
        <v>8317</v>
      </c>
      <c r="R982" s="8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 s="1" t="s">
        <v>0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22">
        <f t="shared" si="60"/>
        <v>1.2375123751237513E-2</v>
      </c>
      <c r="P983" s="7">
        <f t="shared" si="61"/>
        <v>2.75</v>
      </c>
      <c r="Q983" t="s">
        <v>8317</v>
      </c>
      <c r="R983" s="8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 s="1" t="s">
        <v>0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22">
        <f t="shared" si="60"/>
        <v>1.7142857142857144E-2</v>
      </c>
      <c r="P984" s="7">
        <f t="shared" si="61"/>
        <v>1</v>
      </c>
      <c r="Q984" t="s">
        <v>8317</v>
      </c>
      <c r="R984" s="8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 s="1" t="s">
        <v>0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22">
        <f t="shared" si="60"/>
        <v>29.506136117214709</v>
      </c>
      <c r="P985" s="7">
        <f t="shared" si="61"/>
        <v>171.79329608938548</v>
      </c>
      <c r="Q985" t="s">
        <v>8317</v>
      </c>
      <c r="R985" s="8" t="s">
        <v>8319</v>
      </c>
      <c r="S985" s="13">
        <f t="shared" si="62"/>
        <v>42574.667650462958</v>
      </c>
      <c r="T985" s="13">
        <f t="shared" si="63"/>
        <v>42605.870833333334</v>
      </c>
    </row>
    <row r="986" spans="1:20" ht="80" x14ac:dyDescent="0.2">
      <c r="A986" s="1" t="s">
        <v>0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22">
        <f t="shared" si="60"/>
        <v>1.06</v>
      </c>
      <c r="P986" s="7">
        <f t="shared" si="61"/>
        <v>35.333333333333336</v>
      </c>
      <c r="Q986" t="s">
        <v>8317</v>
      </c>
      <c r="R986" s="8" t="s">
        <v>8319</v>
      </c>
      <c r="S986" s="13">
        <f t="shared" si="62"/>
        <v>42061.11583333333</v>
      </c>
      <c r="T986" s="13">
        <f t="shared" si="63"/>
        <v>42091.074166666665</v>
      </c>
    </row>
    <row r="987" spans="1:20" ht="48" x14ac:dyDescent="0.2">
      <c r="A987" s="1" t="s">
        <v>0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22">
        <f t="shared" si="60"/>
        <v>6.293333333333333</v>
      </c>
      <c r="P987" s="7">
        <f t="shared" si="61"/>
        <v>82.086956521739125</v>
      </c>
      <c r="Q987" t="s">
        <v>8317</v>
      </c>
      <c r="R987" s="8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 s="1" t="s">
        <v>0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22">
        <f t="shared" si="60"/>
        <v>12.75</v>
      </c>
      <c r="P988" s="7">
        <f t="shared" si="61"/>
        <v>110.8695652173913</v>
      </c>
      <c r="Q988" t="s">
        <v>8317</v>
      </c>
      <c r="R988" s="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 s="1" t="s">
        <v>0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22">
        <f t="shared" si="60"/>
        <v>13.22</v>
      </c>
      <c r="P989" s="7">
        <f t="shared" si="61"/>
        <v>161.21951219512195</v>
      </c>
      <c r="Q989" t="s">
        <v>8317</v>
      </c>
      <c r="R989" s="8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 s="1" t="s">
        <v>0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22">
        <f t="shared" si="60"/>
        <v>0</v>
      </c>
      <c r="P990" s="7" t="str">
        <f t="shared" si="61"/>
        <v/>
      </c>
      <c r="Q990" t="s">
        <v>8317</v>
      </c>
      <c r="R990" s="8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 s="1" t="s">
        <v>0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22">
        <f t="shared" si="60"/>
        <v>16.77</v>
      </c>
      <c r="P991" s="7">
        <f t="shared" si="61"/>
        <v>52.40625</v>
      </c>
      <c r="Q991" t="s">
        <v>8317</v>
      </c>
      <c r="R991" s="8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 s="1" t="s">
        <v>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22">
        <f t="shared" si="60"/>
        <v>0.104</v>
      </c>
      <c r="P992" s="7">
        <f t="shared" si="61"/>
        <v>13</v>
      </c>
      <c r="Q992" t="s">
        <v>8317</v>
      </c>
      <c r="R992" s="8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 s="1" t="s">
        <v>0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22">
        <f t="shared" si="60"/>
        <v>4.24</v>
      </c>
      <c r="P993" s="7">
        <f t="shared" si="61"/>
        <v>30.285714285714285</v>
      </c>
      <c r="Q993" t="s">
        <v>8317</v>
      </c>
      <c r="R993" s="8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 s="1" t="s">
        <v>0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22">
        <f t="shared" si="60"/>
        <v>0.46699999999999997</v>
      </c>
      <c r="P994" s="7">
        <f t="shared" si="61"/>
        <v>116.75</v>
      </c>
      <c r="Q994" t="s">
        <v>8317</v>
      </c>
      <c r="R994" s="8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 s="1" t="s">
        <v>0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22">
        <f t="shared" si="60"/>
        <v>25.087142857142858</v>
      </c>
      <c r="P995" s="7">
        <f t="shared" si="61"/>
        <v>89.59693877551021</v>
      </c>
      <c r="Q995" t="s">
        <v>8317</v>
      </c>
      <c r="R995" s="8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 s="1" t="s">
        <v>0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22">
        <f t="shared" si="60"/>
        <v>2.3345000000000002</v>
      </c>
      <c r="P996" s="7">
        <f t="shared" si="61"/>
        <v>424.45454545454544</v>
      </c>
      <c r="Q996" t="s">
        <v>8317</v>
      </c>
      <c r="R996" s="8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 s="1" t="s">
        <v>0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22">
        <f t="shared" si="60"/>
        <v>7.26</v>
      </c>
      <c r="P997" s="7">
        <f t="shared" si="61"/>
        <v>80.666666666666671</v>
      </c>
      <c r="Q997" t="s">
        <v>8317</v>
      </c>
      <c r="R997" s="8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 s="1" t="s">
        <v>0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22">
        <f t="shared" si="60"/>
        <v>1.625</v>
      </c>
      <c r="P998" s="7">
        <f t="shared" si="61"/>
        <v>13</v>
      </c>
      <c r="Q998" t="s">
        <v>8317</v>
      </c>
      <c r="R998" s="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 s="1" t="s">
        <v>0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22">
        <f t="shared" si="60"/>
        <v>1.3</v>
      </c>
      <c r="P999" s="7">
        <f t="shared" si="61"/>
        <v>8.125</v>
      </c>
      <c r="Q999" t="s">
        <v>8317</v>
      </c>
      <c r="R999" s="8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 s="1" t="s">
        <v>0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22">
        <f t="shared" si="60"/>
        <v>58.558333333333337</v>
      </c>
      <c r="P1000" s="7">
        <f t="shared" si="61"/>
        <v>153.42794759825327</v>
      </c>
      <c r="Q1000" t="s">
        <v>8317</v>
      </c>
      <c r="R1000" s="8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 s="1" t="s">
        <v>0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22">
        <f t="shared" si="60"/>
        <v>7.7886666666666677</v>
      </c>
      <c r="P1001" s="7">
        <f t="shared" si="61"/>
        <v>292.07499999999999</v>
      </c>
      <c r="Q1001" t="s">
        <v>8317</v>
      </c>
      <c r="R1001" s="8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 s="1" t="s">
        <v>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22">
        <f t="shared" si="60"/>
        <v>2.2157147647256061</v>
      </c>
      <c r="P1002" s="7">
        <f t="shared" si="61"/>
        <v>3304</v>
      </c>
      <c r="Q1002" t="s">
        <v>8317</v>
      </c>
      <c r="R1002" s="8" t="s">
        <v>8319</v>
      </c>
      <c r="S1002" s="13">
        <f t="shared" si="62"/>
        <v>42749.05972222222</v>
      </c>
      <c r="T1002" s="13">
        <f t="shared" si="63"/>
        <v>42809.018055555556</v>
      </c>
    </row>
    <row r="1003" spans="1:20" ht="48" x14ac:dyDescent="0.2">
      <c r="A1003" s="1" t="s">
        <v>0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22">
        <f t="shared" si="60"/>
        <v>104</v>
      </c>
      <c r="P1003" s="7">
        <f t="shared" si="61"/>
        <v>1300</v>
      </c>
      <c r="Q1003" t="s">
        <v>8317</v>
      </c>
      <c r="R1003" s="8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 s="1" t="s">
        <v>0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22">
        <f t="shared" si="60"/>
        <v>29.6029602960296</v>
      </c>
      <c r="P1004" s="7">
        <f t="shared" si="61"/>
        <v>134.54545454545453</v>
      </c>
      <c r="Q1004" t="s">
        <v>8317</v>
      </c>
      <c r="R1004" s="8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 s="1" t="s">
        <v>0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22">
        <f t="shared" si="60"/>
        <v>16.055</v>
      </c>
      <c r="P1005" s="7">
        <f t="shared" si="61"/>
        <v>214.06666666666666</v>
      </c>
      <c r="Q1005" t="s">
        <v>8317</v>
      </c>
      <c r="R1005" s="8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 s="1" t="s">
        <v>0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22">
        <f t="shared" si="60"/>
        <v>82.207999999999998</v>
      </c>
      <c r="P1006" s="7">
        <f t="shared" si="61"/>
        <v>216.33684210526314</v>
      </c>
      <c r="Q1006" t="s">
        <v>8317</v>
      </c>
      <c r="R1006" s="8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 s="1" t="s">
        <v>0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22">
        <f t="shared" si="60"/>
        <v>75.051000000000002</v>
      </c>
      <c r="P1007" s="7">
        <f t="shared" si="61"/>
        <v>932.31055900621118</v>
      </c>
      <c r="Q1007" t="s">
        <v>8317</v>
      </c>
      <c r="R1007" s="8" t="s">
        <v>8319</v>
      </c>
      <c r="S1007" s="13">
        <f t="shared" si="62"/>
        <v>42276.624803240746</v>
      </c>
      <c r="T1007" s="13">
        <f t="shared" si="63"/>
        <v>42307.624803240746</v>
      </c>
    </row>
    <row r="1008" spans="1:20" ht="48" x14ac:dyDescent="0.2">
      <c r="A1008" s="1" t="s">
        <v>0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22">
        <f t="shared" si="60"/>
        <v>5.8500000000000005</v>
      </c>
      <c r="P1008" s="7">
        <f t="shared" si="61"/>
        <v>29.25</v>
      </c>
      <c r="Q1008" t="s">
        <v>8317</v>
      </c>
      <c r="R1008" s="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 s="1" t="s">
        <v>0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22">
        <f t="shared" si="60"/>
        <v>44.32</v>
      </c>
      <c r="P1009" s="7">
        <f t="shared" si="61"/>
        <v>174.94736842105263</v>
      </c>
      <c r="Q1009" t="s">
        <v>8317</v>
      </c>
      <c r="R1009" s="8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 s="1" t="s">
        <v>0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22">
        <f t="shared" si="60"/>
        <v>0.26737967914438499</v>
      </c>
      <c r="P1010" s="7">
        <f t="shared" si="61"/>
        <v>250</v>
      </c>
      <c r="Q1010" t="s">
        <v>8317</v>
      </c>
      <c r="R1010" s="8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 s="1" t="s">
        <v>0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22">
        <f t="shared" si="60"/>
        <v>13.13</v>
      </c>
      <c r="P1011" s="7">
        <f t="shared" si="61"/>
        <v>65</v>
      </c>
      <c r="Q1011" t="s">
        <v>8317</v>
      </c>
      <c r="R1011" s="8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 s="1" t="s">
        <v>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22">
        <f t="shared" si="60"/>
        <v>0.19088937093275488</v>
      </c>
      <c r="P1012" s="7">
        <f t="shared" si="61"/>
        <v>55</v>
      </c>
      <c r="Q1012" t="s">
        <v>8317</v>
      </c>
      <c r="R1012" s="8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 s="1" t="s">
        <v>0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22">
        <f t="shared" si="60"/>
        <v>0.375</v>
      </c>
      <c r="P1013" s="7">
        <f t="shared" si="61"/>
        <v>75</v>
      </c>
      <c r="Q1013" t="s">
        <v>8317</v>
      </c>
      <c r="R1013" s="8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 s="1" t="s">
        <v>0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22">
        <f t="shared" si="60"/>
        <v>21535.021000000001</v>
      </c>
      <c r="P1014" s="7">
        <f t="shared" si="61"/>
        <v>1389.3561935483872</v>
      </c>
      <c r="Q1014" t="s">
        <v>8317</v>
      </c>
      <c r="R1014" s="8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 s="1" t="s">
        <v>0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22">
        <f t="shared" si="60"/>
        <v>34.527999999999999</v>
      </c>
      <c r="P1015" s="7">
        <f t="shared" si="61"/>
        <v>95.911111111111111</v>
      </c>
      <c r="Q1015" t="s">
        <v>8317</v>
      </c>
      <c r="R1015" s="8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 s="1" t="s">
        <v>0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22">
        <f t="shared" si="60"/>
        <v>30.599999999999998</v>
      </c>
      <c r="P1016" s="7">
        <f t="shared" si="61"/>
        <v>191.25</v>
      </c>
      <c r="Q1016" t="s">
        <v>8317</v>
      </c>
      <c r="R1016" s="8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 s="1" t="s">
        <v>0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22">
        <f t="shared" si="60"/>
        <v>2.666666666666667</v>
      </c>
      <c r="P1017" s="7">
        <f t="shared" si="61"/>
        <v>40</v>
      </c>
      <c r="Q1017" t="s">
        <v>8317</v>
      </c>
      <c r="R1017" s="8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 s="1" t="s">
        <v>0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22">
        <f t="shared" si="60"/>
        <v>2.8420000000000001</v>
      </c>
      <c r="P1018" s="7">
        <f t="shared" si="61"/>
        <v>74.78947368421052</v>
      </c>
      <c r="Q1018" t="s">
        <v>8317</v>
      </c>
      <c r="R1018" s="8" t="s">
        <v>8319</v>
      </c>
      <c r="S1018" s="13">
        <f t="shared" si="62"/>
        <v>42422.107129629629</v>
      </c>
      <c r="T1018" s="13">
        <f t="shared" si="63"/>
        <v>42467.065462962964</v>
      </c>
    </row>
    <row r="1019" spans="1:20" ht="48" x14ac:dyDescent="0.2">
      <c r="A1019" s="1" t="s">
        <v>0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22">
        <f t="shared" si="60"/>
        <v>22.878799999999998</v>
      </c>
      <c r="P1019" s="7">
        <f t="shared" si="61"/>
        <v>161.11830985915492</v>
      </c>
      <c r="Q1019" t="s">
        <v>8317</v>
      </c>
      <c r="R1019" s="8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 s="1" t="s">
        <v>0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22">
        <f t="shared" si="60"/>
        <v>3.105</v>
      </c>
      <c r="P1020" s="7">
        <f t="shared" si="61"/>
        <v>88.714285714285708</v>
      </c>
      <c r="Q1020" t="s">
        <v>8317</v>
      </c>
      <c r="R1020" s="8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 s="1" t="s">
        <v>0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22">
        <f t="shared" si="60"/>
        <v>47.333333333333336</v>
      </c>
      <c r="P1021" s="7">
        <f t="shared" si="61"/>
        <v>53.25</v>
      </c>
      <c r="Q1021" t="s">
        <v>8317</v>
      </c>
      <c r="R1021" s="8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 s="1" t="s">
        <v>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22">
        <f t="shared" si="60"/>
        <v>205.54838709677421</v>
      </c>
      <c r="P1022" s="7">
        <f t="shared" si="61"/>
        <v>106.2</v>
      </c>
      <c r="Q1022" t="s">
        <v>8323</v>
      </c>
      <c r="R1022" s="8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 s="1" t="s">
        <v>0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22">
        <f t="shared" si="60"/>
        <v>351.80366666666669</v>
      </c>
      <c r="P1023" s="7">
        <f t="shared" si="61"/>
        <v>22.079728033472804</v>
      </c>
      <c r="Q1023" t="s">
        <v>8323</v>
      </c>
      <c r="R1023" s="8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 s="1" t="s">
        <v>0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22">
        <f t="shared" si="60"/>
        <v>114.9</v>
      </c>
      <c r="P1024" s="7">
        <f t="shared" si="61"/>
        <v>31.054054054054053</v>
      </c>
      <c r="Q1024" t="s">
        <v>8323</v>
      </c>
      <c r="R1024" s="8" t="s">
        <v>8328</v>
      </c>
      <c r="S1024" s="13">
        <f t="shared" si="62"/>
        <v>42111.646724537037</v>
      </c>
      <c r="T1024" s="13">
        <f t="shared" si="63"/>
        <v>42141.646724537037</v>
      </c>
    </row>
    <row r="1025" spans="1:20" ht="48" x14ac:dyDescent="0.2">
      <c r="A1025" s="1" t="s">
        <v>0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22">
        <f t="shared" si="60"/>
        <v>237.15</v>
      </c>
      <c r="P1025" s="7">
        <f t="shared" si="61"/>
        <v>36.206106870229007</v>
      </c>
      <c r="Q1025" t="s">
        <v>8323</v>
      </c>
      <c r="R1025" s="8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 s="1" t="s">
        <v>0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22">
        <f t="shared" si="60"/>
        <v>118.63774999999998</v>
      </c>
      <c r="P1026" s="7">
        <f t="shared" si="61"/>
        <v>388.9762295081967</v>
      </c>
      <c r="Q1026" t="s">
        <v>8323</v>
      </c>
      <c r="R1026" s="8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 s="1" t="s">
        <v>0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22">
        <f t="shared" ref="O1027:O1090" si="64">PRODUCT((E1027/D1027),100)</f>
        <v>109.92831428571431</v>
      </c>
      <c r="P1027" s="7">
        <f t="shared" ref="P1027:P1090" si="65">(IFERROR(E1027/L1027,""))</f>
        <v>71.848571428571432</v>
      </c>
      <c r="Q1027" t="s">
        <v>8323</v>
      </c>
      <c r="R1027" s="8" t="s">
        <v>8328</v>
      </c>
      <c r="S1027" s="13">
        <f t="shared" ref="S1027:S1090" si="66">J1027/86400+25569</f>
        <v>42049.833761574075</v>
      </c>
      <c r="T1027" s="13">
        <f t="shared" ref="T1027:T1090" si="67">I1027/86400+25569</f>
        <v>42079.792094907403</v>
      </c>
    </row>
    <row r="1028" spans="1:20" ht="48" x14ac:dyDescent="0.2">
      <c r="A1028" s="1" t="s">
        <v>0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22">
        <f t="shared" si="64"/>
        <v>100.00828571428571</v>
      </c>
      <c r="P1028" s="7">
        <f t="shared" si="65"/>
        <v>57.381803278688523</v>
      </c>
      <c r="Q1028" t="s">
        <v>8323</v>
      </c>
      <c r="R1028" s="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 s="1" t="s">
        <v>0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22">
        <f t="shared" si="64"/>
        <v>103.09292094387415</v>
      </c>
      <c r="P1029" s="7">
        <f t="shared" si="65"/>
        <v>69.666666666666671</v>
      </c>
      <c r="Q1029" t="s">
        <v>8323</v>
      </c>
      <c r="R1029" s="8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 s="1" t="s">
        <v>0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22">
        <f t="shared" si="64"/>
        <v>117.27000000000001</v>
      </c>
      <c r="P1030" s="7">
        <f t="shared" si="65"/>
        <v>45.988235294117644</v>
      </c>
      <c r="Q1030" t="s">
        <v>8323</v>
      </c>
      <c r="R1030" s="8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 s="1" t="s">
        <v>0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22">
        <f t="shared" si="64"/>
        <v>111.75999999999999</v>
      </c>
      <c r="P1031" s="7">
        <f t="shared" si="65"/>
        <v>79.262411347517727</v>
      </c>
      <c r="Q1031" t="s">
        <v>8323</v>
      </c>
      <c r="R1031" s="8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 s="1" t="s">
        <v>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22">
        <f t="shared" si="64"/>
        <v>342.09999999999997</v>
      </c>
      <c r="P1032" s="7">
        <f t="shared" si="65"/>
        <v>43.031446540880502</v>
      </c>
      <c r="Q1032" t="s">
        <v>8323</v>
      </c>
      <c r="R1032" s="8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 s="1" t="s">
        <v>0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22">
        <f t="shared" si="64"/>
        <v>107.4</v>
      </c>
      <c r="P1033" s="7">
        <f t="shared" si="65"/>
        <v>108.48484848484848</v>
      </c>
      <c r="Q1033" t="s">
        <v>8323</v>
      </c>
      <c r="R1033" s="8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 s="1" t="s">
        <v>0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22">
        <f t="shared" si="64"/>
        <v>108.49703703703703</v>
      </c>
      <c r="P1034" s="7">
        <f t="shared" si="65"/>
        <v>61.029583333333335</v>
      </c>
      <c r="Q1034" t="s">
        <v>8323</v>
      </c>
      <c r="R1034" s="8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 s="1" t="s">
        <v>0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22">
        <f t="shared" si="64"/>
        <v>102.86144578313252</v>
      </c>
      <c r="P1035" s="7">
        <f t="shared" si="65"/>
        <v>50.592592592592595</v>
      </c>
      <c r="Q1035" t="s">
        <v>8323</v>
      </c>
      <c r="R1035" s="8" t="s">
        <v>8328</v>
      </c>
      <c r="S1035" s="13">
        <f t="shared" si="66"/>
        <v>42688.732407407406</v>
      </c>
      <c r="T1035" s="13">
        <f t="shared" si="67"/>
        <v>42716.732407407406</v>
      </c>
    </row>
    <row r="1036" spans="1:20" ht="48" x14ac:dyDescent="0.2">
      <c r="A1036" s="1" t="s">
        <v>0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22">
        <f t="shared" si="64"/>
        <v>130.0018</v>
      </c>
      <c r="P1036" s="7">
        <f t="shared" si="65"/>
        <v>39.157168674698795</v>
      </c>
      <c r="Q1036" t="s">
        <v>8323</v>
      </c>
      <c r="R1036" s="8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 s="1" t="s">
        <v>0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22">
        <f t="shared" si="64"/>
        <v>107.65217391304347</v>
      </c>
      <c r="P1037" s="7">
        <f t="shared" si="65"/>
        <v>65.15789473684211</v>
      </c>
      <c r="Q1037" t="s">
        <v>8323</v>
      </c>
      <c r="R1037" s="8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 s="1" t="s">
        <v>0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22">
        <f t="shared" si="64"/>
        <v>112.36044444444444</v>
      </c>
      <c r="P1038" s="7">
        <f t="shared" si="65"/>
        <v>23.963127962085309</v>
      </c>
      <c r="Q1038" t="s">
        <v>8323</v>
      </c>
      <c r="R1038" s="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 s="1" t="s">
        <v>0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22">
        <f t="shared" si="64"/>
        <v>102.1</v>
      </c>
      <c r="P1039" s="7">
        <f t="shared" si="65"/>
        <v>48.61904761904762</v>
      </c>
      <c r="Q1039" t="s">
        <v>8323</v>
      </c>
      <c r="R1039" s="8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 s="1" t="s">
        <v>0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22">
        <f t="shared" si="64"/>
        <v>145.33333333333334</v>
      </c>
      <c r="P1040" s="7">
        <f t="shared" si="65"/>
        <v>35.73770491803279</v>
      </c>
      <c r="Q1040" t="s">
        <v>8323</v>
      </c>
      <c r="R1040" s="8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 s="1" t="s">
        <v>0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22">
        <f t="shared" si="64"/>
        <v>128.19999999999999</v>
      </c>
      <c r="P1041" s="7">
        <f t="shared" si="65"/>
        <v>21.366666666666667</v>
      </c>
      <c r="Q1041" t="s">
        <v>8323</v>
      </c>
      <c r="R1041" s="8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 s="1" t="s">
        <v>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22">
        <f t="shared" si="64"/>
        <v>0.29411764705882354</v>
      </c>
      <c r="P1042" s="7">
        <f t="shared" si="65"/>
        <v>250</v>
      </c>
      <c r="Q1042" t="s">
        <v>8329</v>
      </c>
      <c r="R1042" s="8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 s="1" t="s">
        <v>0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22">
        <f t="shared" si="64"/>
        <v>0</v>
      </c>
      <c r="P1043" s="7" t="str">
        <f t="shared" si="65"/>
        <v/>
      </c>
      <c r="Q1043" t="s">
        <v>8329</v>
      </c>
      <c r="R1043" s="8" t="s">
        <v>8330</v>
      </c>
      <c r="S1043" s="13">
        <f t="shared" si="66"/>
        <v>41831.06009259259</v>
      </c>
      <c r="T1043" s="13">
        <f t="shared" si="67"/>
        <v>41851.06009259259</v>
      </c>
    </row>
    <row r="1044" spans="1:20" ht="48" x14ac:dyDescent="0.2">
      <c r="A1044" s="1" t="s">
        <v>0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22">
        <f t="shared" si="64"/>
        <v>1.5384615384615385</v>
      </c>
      <c r="P1044" s="7">
        <f t="shared" si="65"/>
        <v>10</v>
      </c>
      <c r="Q1044" t="s">
        <v>8329</v>
      </c>
      <c r="R1044" s="8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 s="1" t="s">
        <v>0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22">
        <f t="shared" si="64"/>
        <v>8.5370000000000008</v>
      </c>
      <c r="P1045" s="7">
        <f t="shared" si="65"/>
        <v>29.236301369863014</v>
      </c>
      <c r="Q1045" t="s">
        <v>8329</v>
      </c>
      <c r="R1045" s="8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 s="1" t="s">
        <v>0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22">
        <f t="shared" si="64"/>
        <v>8.5714285714285715E-2</v>
      </c>
      <c r="P1046" s="7">
        <f t="shared" si="65"/>
        <v>3</v>
      </c>
      <c r="Q1046" t="s">
        <v>8329</v>
      </c>
      <c r="R1046" s="8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 s="1" t="s">
        <v>0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22">
        <f t="shared" si="64"/>
        <v>2.6599999999999997</v>
      </c>
      <c r="P1047" s="7">
        <f t="shared" si="65"/>
        <v>33.25</v>
      </c>
      <c r="Q1047" t="s">
        <v>8329</v>
      </c>
      <c r="R1047" s="8" t="s">
        <v>8330</v>
      </c>
      <c r="S1047" s="13">
        <f t="shared" si="66"/>
        <v>41844.874421296292</v>
      </c>
      <c r="T1047" s="13">
        <f t="shared" si="67"/>
        <v>41874.874421296292</v>
      </c>
    </row>
    <row r="1048" spans="1:20" ht="48" x14ac:dyDescent="0.2">
      <c r="A1048" s="1" t="s">
        <v>0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22">
        <f t="shared" si="64"/>
        <v>0</v>
      </c>
      <c r="P1048" s="7" t="str">
        <f t="shared" si="65"/>
        <v/>
      </c>
      <c r="Q1048" t="s">
        <v>8329</v>
      </c>
      <c r="R1048" s="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 s="1" t="s">
        <v>0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22">
        <f t="shared" si="64"/>
        <v>0.05</v>
      </c>
      <c r="P1049" s="7">
        <f t="shared" si="65"/>
        <v>1</v>
      </c>
      <c r="Q1049" t="s">
        <v>8329</v>
      </c>
      <c r="R1049" s="8" t="s">
        <v>8330</v>
      </c>
      <c r="S1049" s="13">
        <f t="shared" si="66"/>
        <v>41918.818460648152</v>
      </c>
      <c r="T1049" s="13">
        <f t="shared" si="67"/>
        <v>41948.860127314816</v>
      </c>
    </row>
    <row r="1050" spans="1:20" ht="48" x14ac:dyDescent="0.2">
      <c r="A1050" s="1" t="s">
        <v>0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22">
        <f t="shared" si="64"/>
        <v>1.4133333333333333</v>
      </c>
      <c r="P1050" s="7">
        <f t="shared" si="65"/>
        <v>53</v>
      </c>
      <c r="Q1050" t="s">
        <v>8329</v>
      </c>
      <c r="R1050" s="8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 s="1" t="s">
        <v>0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22">
        <f t="shared" si="64"/>
        <v>0</v>
      </c>
      <c r="P1051" s="7" t="str">
        <f t="shared" si="65"/>
        <v/>
      </c>
      <c r="Q1051" t="s">
        <v>8329</v>
      </c>
      <c r="R1051" s="8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 s="1" t="s">
        <v>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22">
        <f t="shared" si="64"/>
        <v>0</v>
      </c>
      <c r="P1052" s="7" t="str">
        <f t="shared" si="65"/>
        <v/>
      </c>
      <c r="Q1052" t="s">
        <v>8329</v>
      </c>
      <c r="R1052" s="8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 s="1" t="s">
        <v>0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22">
        <f t="shared" si="64"/>
        <v>0</v>
      </c>
      <c r="P1053" s="7" t="str">
        <f t="shared" si="65"/>
        <v/>
      </c>
      <c r="Q1053" t="s">
        <v>8329</v>
      </c>
      <c r="R1053" s="8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 s="1" t="s">
        <v>0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22">
        <f t="shared" si="64"/>
        <v>0</v>
      </c>
      <c r="P1054" s="7" t="str">
        <f t="shared" si="65"/>
        <v/>
      </c>
      <c r="Q1054" t="s">
        <v>8329</v>
      </c>
      <c r="R1054" s="8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 s="1" t="s">
        <v>0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22">
        <f t="shared" si="64"/>
        <v>1</v>
      </c>
      <c r="P1055" s="7">
        <f t="shared" si="65"/>
        <v>15</v>
      </c>
      <c r="Q1055" t="s">
        <v>8329</v>
      </c>
      <c r="R1055" s="8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 s="1" t="s">
        <v>0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22">
        <f t="shared" si="64"/>
        <v>0</v>
      </c>
      <c r="P1056" s="7" t="str">
        <f t="shared" si="65"/>
        <v/>
      </c>
      <c r="Q1056" t="s">
        <v>8329</v>
      </c>
      <c r="R1056" s="8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 s="1" t="s">
        <v>0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22">
        <f t="shared" si="64"/>
        <v>0</v>
      </c>
      <c r="P1057" s="7" t="str">
        <f t="shared" si="65"/>
        <v/>
      </c>
      <c r="Q1057" t="s">
        <v>8329</v>
      </c>
      <c r="R1057" s="8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 s="1" t="s">
        <v>0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22">
        <f t="shared" si="64"/>
        <v>0</v>
      </c>
      <c r="P1058" s="7" t="str">
        <f t="shared" si="65"/>
        <v/>
      </c>
      <c r="Q1058" t="s">
        <v>8329</v>
      </c>
      <c r="R1058" s="8" t="s">
        <v>8330</v>
      </c>
      <c r="S1058" s="13">
        <f t="shared" si="66"/>
        <v>42058.719641203701</v>
      </c>
      <c r="T1058" s="13">
        <f t="shared" si="67"/>
        <v>42118.677974537037</v>
      </c>
    </row>
    <row r="1059" spans="1:20" ht="32" x14ac:dyDescent="0.2">
      <c r="A1059" s="1" t="s">
        <v>0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22">
        <f t="shared" si="64"/>
        <v>0</v>
      </c>
      <c r="P1059" s="7" t="str">
        <f t="shared" si="65"/>
        <v/>
      </c>
      <c r="Q1059" t="s">
        <v>8329</v>
      </c>
      <c r="R1059" s="8" t="s">
        <v>8330</v>
      </c>
      <c r="S1059" s="13">
        <f t="shared" si="66"/>
        <v>42678.871331018519</v>
      </c>
      <c r="T1059" s="13">
        <f t="shared" si="67"/>
        <v>42708.912997685184</v>
      </c>
    </row>
    <row r="1060" spans="1:20" ht="48" x14ac:dyDescent="0.2">
      <c r="A1060" s="1" t="s">
        <v>0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22">
        <f t="shared" si="64"/>
        <v>0</v>
      </c>
      <c r="P1060" s="7" t="str">
        <f t="shared" si="65"/>
        <v/>
      </c>
      <c r="Q1060" t="s">
        <v>8329</v>
      </c>
      <c r="R1060" s="8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 s="1" t="s">
        <v>0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22">
        <f t="shared" si="64"/>
        <v>0</v>
      </c>
      <c r="P1061" s="7" t="str">
        <f t="shared" si="65"/>
        <v/>
      </c>
      <c r="Q1061" t="s">
        <v>8329</v>
      </c>
      <c r="R1061" s="8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 s="1" t="s">
        <v>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22">
        <f t="shared" si="64"/>
        <v>1</v>
      </c>
      <c r="P1062" s="7">
        <f t="shared" si="65"/>
        <v>50</v>
      </c>
      <c r="Q1062" t="s">
        <v>8329</v>
      </c>
      <c r="R1062" s="8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 s="1" t="s">
        <v>0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22">
        <f t="shared" si="64"/>
        <v>0</v>
      </c>
      <c r="P1063" s="7" t="str">
        <f t="shared" si="65"/>
        <v/>
      </c>
      <c r="Q1063" t="s">
        <v>8329</v>
      </c>
      <c r="R1063" s="8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 s="1" t="s">
        <v>0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22">
        <f t="shared" si="64"/>
        <v>95.477386934673376</v>
      </c>
      <c r="P1064" s="7">
        <f t="shared" si="65"/>
        <v>47.5</v>
      </c>
      <c r="Q1064" t="s">
        <v>8329</v>
      </c>
      <c r="R1064" s="8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 s="1" t="s">
        <v>0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22">
        <f t="shared" si="64"/>
        <v>0</v>
      </c>
      <c r="P1065" s="7" t="str">
        <f t="shared" si="65"/>
        <v/>
      </c>
      <c r="Q1065" t="s">
        <v>8329</v>
      </c>
      <c r="R1065" s="8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 s="1" t="s">
        <v>0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22">
        <f t="shared" si="64"/>
        <v>8.974444444444444</v>
      </c>
      <c r="P1066" s="7">
        <f t="shared" si="65"/>
        <v>65.666666666666671</v>
      </c>
      <c r="Q1066" t="s">
        <v>8331</v>
      </c>
      <c r="R1066" s="8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 s="1" t="s">
        <v>0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22">
        <f t="shared" si="64"/>
        <v>2.7</v>
      </c>
      <c r="P1067" s="7">
        <f t="shared" si="65"/>
        <v>16.2</v>
      </c>
      <c r="Q1067" t="s">
        <v>8331</v>
      </c>
      <c r="R1067" s="8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 s="1" t="s">
        <v>0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22">
        <f t="shared" si="64"/>
        <v>3.3673333333333333</v>
      </c>
      <c r="P1068" s="7">
        <f t="shared" si="65"/>
        <v>34.128378378378379</v>
      </c>
      <c r="Q1068" t="s">
        <v>8331</v>
      </c>
      <c r="R1068" s="8" t="s">
        <v>8332</v>
      </c>
      <c r="S1068" s="13">
        <f t="shared" si="66"/>
        <v>41445.962754629625</v>
      </c>
      <c r="T1068" s="13">
        <f t="shared" si="67"/>
        <v>41490.962754629625</v>
      </c>
    </row>
    <row r="1069" spans="1:20" ht="48" x14ac:dyDescent="0.2">
      <c r="A1069" s="1" t="s">
        <v>0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22">
        <f t="shared" si="64"/>
        <v>26</v>
      </c>
      <c r="P1069" s="7">
        <f t="shared" si="65"/>
        <v>13</v>
      </c>
      <c r="Q1069" t="s">
        <v>8331</v>
      </c>
      <c r="R1069" s="8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 s="1" t="s">
        <v>0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22">
        <f t="shared" si="64"/>
        <v>0.15</v>
      </c>
      <c r="P1070" s="7">
        <f t="shared" si="65"/>
        <v>11.25</v>
      </c>
      <c r="Q1070" t="s">
        <v>8331</v>
      </c>
      <c r="R1070" s="8" t="s">
        <v>8332</v>
      </c>
      <c r="S1070" s="13">
        <f t="shared" si="66"/>
        <v>42440.371111111112</v>
      </c>
      <c r="T1070" s="13">
        <f t="shared" si="67"/>
        <v>42470.329444444447</v>
      </c>
    </row>
    <row r="1071" spans="1:20" ht="48" x14ac:dyDescent="0.2">
      <c r="A1071" s="1" t="s">
        <v>0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22">
        <f t="shared" si="64"/>
        <v>38.636363636363633</v>
      </c>
      <c r="P1071" s="7">
        <f t="shared" si="65"/>
        <v>40.476190476190474</v>
      </c>
      <c r="Q1071" t="s">
        <v>8331</v>
      </c>
      <c r="R1071" s="8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 s="1" t="s">
        <v>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22">
        <f t="shared" si="64"/>
        <v>0.70000000000000007</v>
      </c>
      <c r="P1072" s="7">
        <f t="shared" si="65"/>
        <v>35</v>
      </c>
      <c r="Q1072" t="s">
        <v>8331</v>
      </c>
      <c r="R1072" s="8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 s="1" t="s">
        <v>0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22">
        <f t="shared" si="64"/>
        <v>0</v>
      </c>
      <c r="P1073" s="7" t="str">
        <f t="shared" si="65"/>
        <v/>
      </c>
      <c r="Q1073" t="s">
        <v>8331</v>
      </c>
      <c r="R1073" s="8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 s="1" t="s">
        <v>0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22">
        <f t="shared" si="64"/>
        <v>6.8000000000000005E-2</v>
      </c>
      <c r="P1074" s="7">
        <f t="shared" si="65"/>
        <v>12.75</v>
      </c>
      <c r="Q1074" t="s">
        <v>8331</v>
      </c>
      <c r="R1074" s="8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 s="1" t="s">
        <v>0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22">
        <f t="shared" si="64"/>
        <v>1.3333333333333335</v>
      </c>
      <c r="P1075" s="7">
        <f t="shared" si="65"/>
        <v>10</v>
      </c>
      <c r="Q1075" t="s">
        <v>8331</v>
      </c>
      <c r="R1075" s="8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 s="1" t="s">
        <v>0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22">
        <f t="shared" si="64"/>
        <v>6.3092592592592585</v>
      </c>
      <c r="P1076" s="7">
        <f t="shared" si="65"/>
        <v>113.56666666666666</v>
      </c>
      <c r="Q1076" t="s">
        <v>8331</v>
      </c>
      <c r="R1076" s="8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 s="1" t="s">
        <v>0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22">
        <f t="shared" si="64"/>
        <v>4.5</v>
      </c>
      <c r="P1077" s="7">
        <f t="shared" si="65"/>
        <v>15</v>
      </c>
      <c r="Q1077" t="s">
        <v>8331</v>
      </c>
      <c r="R1077" s="8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 s="1" t="s">
        <v>0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22">
        <f t="shared" si="64"/>
        <v>62.765333333333331</v>
      </c>
      <c r="P1078" s="7">
        <f t="shared" si="65"/>
        <v>48.281025641025643</v>
      </c>
      <c r="Q1078" t="s">
        <v>8331</v>
      </c>
      <c r="R1078" s="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 s="1" t="s">
        <v>0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22">
        <f t="shared" si="64"/>
        <v>29.376000000000001</v>
      </c>
      <c r="P1079" s="7">
        <f t="shared" si="65"/>
        <v>43.976047904191617</v>
      </c>
      <c r="Q1079" t="s">
        <v>8331</v>
      </c>
      <c r="R1079" s="8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 s="1" t="s">
        <v>0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22">
        <f t="shared" si="64"/>
        <v>7.5</v>
      </c>
      <c r="P1080" s="7">
        <f t="shared" si="65"/>
        <v>9</v>
      </c>
      <c r="Q1080" t="s">
        <v>8331</v>
      </c>
      <c r="R1080" s="8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 s="1" t="s">
        <v>0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22">
        <f t="shared" si="64"/>
        <v>2.6076923076923078</v>
      </c>
      <c r="P1081" s="7">
        <f t="shared" si="65"/>
        <v>37.666666666666664</v>
      </c>
      <c r="Q1081" t="s">
        <v>8331</v>
      </c>
      <c r="R1081" s="8" t="s">
        <v>8332</v>
      </c>
      <c r="S1081" s="13">
        <f t="shared" si="66"/>
        <v>42479.566388888888</v>
      </c>
      <c r="T1081" s="13">
        <f t="shared" si="67"/>
        <v>42504.566388888888</v>
      </c>
    </row>
    <row r="1082" spans="1:20" ht="48" x14ac:dyDescent="0.2">
      <c r="A1082" s="1" t="s">
        <v>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22">
        <f t="shared" si="64"/>
        <v>9.1050000000000004</v>
      </c>
      <c r="P1082" s="7">
        <f t="shared" si="65"/>
        <v>18.581632653061224</v>
      </c>
      <c r="Q1082" t="s">
        <v>8331</v>
      </c>
      <c r="R1082" s="8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 s="1" t="s">
        <v>0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22">
        <f t="shared" si="64"/>
        <v>1.7647058823529412E-2</v>
      </c>
      <c r="P1083" s="7">
        <f t="shared" si="65"/>
        <v>3</v>
      </c>
      <c r="Q1083" t="s">
        <v>8331</v>
      </c>
      <c r="R1083" s="8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 s="1" t="s">
        <v>0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22">
        <f t="shared" si="64"/>
        <v>0.55999999999999994</v>
      </c>
      <c r="P1084" s="7">
        <f t="shared" si="65"/>
        <v>18.666666666666668</v>
      </c>
      <c r="Q1084" t="s">
        <v>8331</v>
      </c>
      <c r="R1084" s="8" t="s">
        <v>8332</v>
      </c>
      <c r="S1084" s="13">
        <f t="shared" si="66"/>
        <v>41101.906111111108</v>
      </c>
      <c r="T1084" s="13">
        <f t="shared" si="67"/>
        <v>41131.906111111108</v>
      </c>
    </row>
    <row r="1085" spans="1:20" ht="48" x14ac:dyDescent="0.2">
      <c r="A1085" s="1" t="s">
        <v>0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22">
        <f t="shared" si="64"/>
        <v>0.82000000000000006</v>
      </c>
      <c r="P1085" s="7">
        <f t="shared" si="65"/>
        <v>410</v>
      </c>
      <c r="Q1085" t="s">
        <v>8331</v>
      </c>
      <c r="R1085" s="8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 s="1" t="s">
        <v>0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22">
        <f t="shared" si="64"/>
        <v>0</v>
      </c>
      <c r="P1086" s="7" t="str">
        <f t="shared" si="65"/>
        <v/>
      </c>
      <c r="Q1086" t="s">
        <v>8331</v>
      </c>
      <c r="R1086" s="8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 s="1" t="s">
        <v>0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22">
        <f t="shared" si="64"/>
        <v>3.42</v>
      </c>
      <c r="P1087" s="7">
        <f t="shared" si="65"/>
        <v>114</v>
      </c>
      <c r="Q1087" t="s">
        <v>8331</v>
      </c>
      <c r="R1087" s="8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 s="1" t="s">
        <v>0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22">
        <f t="shared" si="64"/>
        <v>8.3333333333333343E-2</v>
      </c>
      <c r="P1088" s="7">
        <f t="shared" si="65"/>
        <v>7.5</v>
      </c>
      <c r="Q1088" t="s">
        <v>8331</v>
      </c>
      <c r="R1088" s="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 s="1" t="s">
        <v>0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22">
        <f t="shared" si="64"/>
        <v>0</v>
      </c>
      <c r="P1089" s="7" t="str">
        <f t="shared" si="65"/>
        <v/>
      </c>
      <c r="Q1089" t="s">
        <v>8331</v>
      </c>
      <c r="R1089" s="8" t="s">
        <v>8332</v>
      </c>
      <c r="S1089" s="13">
        <f t="shared" si="66"/>
        <v>41775.713969907403</v>
      </c>
      <c r="T1089" s="13">
        <f t="shared" si="67"/>
        <v>41805.713969907403</v>
      </c>
    </row>
    <row r="1090" spans="1:20" ht="32" x14ac:dyDescent="0.2">
      <c r="A1090" s="1" t="s">
        <v>0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22">
        <f t="shared" si="64"/>
        <v>14.182977777777777</v>
      </c>
      <c r="P1090" s="7">
        <f t="shared" si="65"/>
        <v>43.41727891156463</v>
      </c>
      <c r="Q1090" t="s">
        <v>8331</v>
      </c>
      <c r="R1090" s="8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 s="1" t="s">
        <v>0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22">
        <f t="shared" ref="O1091:O1154" si="68">PRODUCT((E1091/D1091),100)</f>
        <v>7.8266666666666662</v>
      </c>
      <c r="P1091" s="7">
        <f t="shared" ref="P1091:P1154" si="69">(IFERROR(E1091/L1091,""))</f>
        <v>23.959183673469386</v>
      </c>
      <c r="Q1091" t="s">
        <v>8331</v>
      </c>
      <c r="R1091" s="8" t="s">
        <v>8332</v>
      </c>
      <c r="S1091" s="13">
        <f t="shared" ref="S1091:S1154" si="70">J1091/86400+25569</f>
        <v>42151.189525462964</v>
      </c>
      <c r="T1091" s="13">
        <f t="shared" ref="T1091:T1154" si="71">I1091/86400+25569</f>
        <v>42181.189525462964</v>
      </c>
    </row>
    <row r="1092" spans="1:20" ht="48" x14ac:dyDescent="0.2">
      <c r="A1092" s="1" t="s">
        <v>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22">
        <f t="shared" si="68"/>
        <v>3.8464497269020695E-2</v>
      </c>
      <c r="P1092" s="7">
        <f t="shared" si="69"/>
        <v>5</v>
      </c>
      <c r="Q1092" t="s">
        <v>8331</v>
      </c>
      <c r="R1092" s="8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 s="1" t="s">
        <v>0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22">
        <f t="shared" si="68"/>
        <v>12.5</v>
      </c>
      <c r="P1093" s="7">
        <f t="shared" si="69"/>
        <v>12.5</v>
      </c>
      <c r="Q1093" t="s">
        <v>8331</v>
      </c>
      <c r="R1093" s="8" t="s">
        <v>8332</v>
      </c>
      <c r="S1093" s="13">
        <f t="shared" si="70"/>
        <v>42440.820277777777</v>
      </c>
      <c r="T1093" s="13">
        <f t="shared" si="71"/>
        <v>42470.778611111113</v>
      </c>
    </row>
    <row r="1094" spans="1:20" ht="48" x14ac:dyDescent="0.2">
      <c r="A1094" s="1" t="s">
        <v>0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22">
        <f t="shared" si="68"/>
        <v>1.05</v>
      </c>
      <c r="P1094" s="7">
        <f t="shared" si="69"/>
        <v>3</v>
      </c>
      <c r="Q1094" t="s">
        <v>8331</v>
      </c>
      <c r="R1094" s="8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 s="1" t="s">
        <v>0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22">
        <f t="shared" si="68"/>
        <v>14.083333333333334</v>
      </c>
      <c r="P1095" s="7">
        <f t="shared" si="69"/>
        <v>10.5625</v>
      </c>
      <c r="Q1095" t="s">
        <v>8331</v>
      </c>
      <c r="R1095" s="8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 s="1" t="s">
        <v>0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22">
        <f t="shared" si="68"/>
        <v>18.300055555555556</v>
      </c>
      <c r="P1096" s="7">
        <f t="shared" si="69"/>
        <v>122.00037037037038</v>
      </c>
      <c r="Q1096" t="s">
        <v>8331</v>
      </c>
      <c r="R1096" s="8" t="s">
        <v>8332</v>
      </c>
      <c r="S1096" s="13">
        <f t="shared" si="70"/>
        <v>40795.71334490741</v>
      </c>
      <c r="T1096" s="13">
        <f t="shared" si="71"/>
        <v>40825.71334490741</v>
      </c>
    </row>
    <row r="1097" spans="1:20" ht="48" x14ac:dyDescent="0.2">
      <c r="A1097" s="1" t="s">
        <v>0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22">
        <f t="shared" si="68"/>
        <v>5.0347999999999997</v>
      </c>
      <c r="P1097" s="7">
        <f t="shared" si="69"/>
        <v>267.80851063829789</v>
      </c>
      <c r="Q1097" t="s">
        <v>8331</v>
      </c>
      <c r="R1097" s="8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 s="1" t="s">
        <v>0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22">
        <f t="shared" si="68"/>
        <v>17.933333333333334</v>
      </c>
      <c r="P1098" s="7">
        <f t="shared" si="69"/>
        <v>74.206896551724142</v>
      </c>
      <c r="Q1098" t="s">
        <v>8331</v>
      </c>
      <c r="R1098" s="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 s="1" t="s">
        <v>0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22">
        <f t="shared" si="68"/>
        <v>4.7E-2</v>
      </c>
      <c r="P1099" s="7">
        <f t="shared" si="69"/>
        <v>6.7142857142857144</v>
      </c>
      <c r="Q1099" t="s">
        <v>8331</v>
      </c>
      <c r="R1099" s="8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 s="1" t="s">
        <v>0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22">
        <f t="shared" si="68"/>
        <v>7.2120000000000006</v>
      </c>
      <c r="P1100" s="7">
        <f t="shared" si="69"/>
        <v>81.954545454545453</v>
      </c>
      <c r="Q1100" t="s">
        <v>8331</v>
      </c>
      <c r="R1100" s="8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 s="1" t="s">
        <v>0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22">
        <f t="shared" si="68"/>
        <v>0.5</v>
      </c>
      <c r="P1101" s="7">
        <f t="shared" si="69"/>
        <v>25</v>
      </c>
      <c r="Q1101" t="s">
        <v>8331</v>
      </c>
      <c r="R1101" s="8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 s="1" t="s">
        <v>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22">
        <f t="shared" si="68"/>
        <v>2.5</v>
      </c>
      <c r="P1102" s="7">
        <f t="shared" si="69"/>
        <v>10</v>
      </c>
      <c r="Q1102" t="s">
        <v>8331</v>
      </c>
      <c r="R1102" s="8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 s="1" t="s">
        <v>0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22">
        <f t="shared" si="68"/>
        <v>4.1000000000000002E-2</v>
      </c>
      <c r="P1103" s="7">
        <f t="shared" si="69"/>
        <v>6.833333333333333</v>
      </c>
      <c r="Q1103" t="s">
        <v>8331</v>
      </c>
      <c r="R1103" s="8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 s="1" t="s">
        <v>0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22">
        <f t="shared" si="68"/>
        <v>5.3125</v>
      </c>
      <c r="P1104" s="7">
        <f t="shared" si="69"/>
        <v>17.708333333333332</v>
      </c>
      <c r="Q1104" t="s">
        <v>8331</v>
      </c>
      <c r="R1104" s="8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 s="1" t="s">
        <v>0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22">
        <f t="shared" si="68"/>
        <v>1.6199999999999999</v>
      </c>
      <c r="P1105" s="7">
        <f t="shared" si="69"/>
        <v>16.2</v>
      </c>
      <c r="Q1105" t="s">
        <v>8331</v>
      </c>
      <c r="R1105" s="8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 s="1" t="s">
        <v>0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22">
        <f t="shared" si="68"/>
        <v>4.9516666666666671</v>
      </c>
      <c r="P1106" s="7">
        <f t="shared" si="69"/>
        <v>80.297297297297291</v>
      </c>
      <c r="Q1106" t="s">
        <v>8331</v>
      </c>
      <c r="R1106" s="8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 s="1" t="s">
        <v>0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22">
        <f t="shared" si="68"/>
        <v>0.159</v>
      </c>
      <c r="P1107" s="7">
        <f t="shared" si="69"/>
        <v>71.55</v>
      </c>
      <c r="Q1107" t="s">
        <v>8331</v>
      </c>
      <c r="R1107" s="8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 s="1" t="s">
        <v>0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22">
        <f t="shared" si="68"/>
        <v>41.25</v>
      </c>
      <c r="P1108" s="7">
        <f t="shared" si="69"/>
        <v>23.571428571428573</v>
      </c>
      <c r="Q1108" t="s">
        <v>8331</v>
      </c>
      <c r="R1108" s="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 s="1" t="s">
        <v>0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22">
        <f t="shared" si="68"/>
        <v>0</v>
      </c>
      <c r="P1109" s="7" t="str">
        <f t="shared" si="69"/>
        <v/>
      </c>
      <c r="Q1109" t="s">
        <v>8331</v>
      </c>
      <c r="R1109" s="8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 s="1" t="s">
        <v>0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22">
        <f t="shared" si="68"/>
        <v>2.93</v>
      </c>
      <c r="P1110" s="7">
        <f t="shared" si="69"/>
        <v>34.88095238095238</v>
      </c>
      <c r="Q1110" t="s">
        <v>8331</v>
      </c>
      <c r="R1110" s="8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 s="1" t="s">
        <v>0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22">
        <f t="shared" si="68"/>
        <v>0.44999999999999996</v>
      </c>
      <c r="P1111" s="7">
        <f t="shared" si="69"/>
        <v>15</v>
      </c>
      <c r="Q1111" t="s">
        <v>8331</v>
      </c>
      <c r="R1111" s="8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 s="1" t="s">
        <v>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22">
        <f t="shared" si="68"/>
        <v>0.51</v>
      </c>
      <c r="P1112" s="7">
        <f t="shared" si="69"/>
        <v>23.181818181818183</v>
      </c>
      <c r="Q1112" t="s">
        <v>8331</v>
      </c>
      <c r="R1112" s="8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 s="1" t="s">
        <v>0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22">
        <f t="shared" si="68"/>
        <v>0.04</v>
      </c>
      <c r="P1113" s="7">
        <f t="shared" si="69"/>
        <v>1</v>
      </c>
      <c r="Q1113" t="s">
        <v>8331</v>
      </c>
      <c r="R1113" s="8" t="s">
        <v>8332</v>
      </c>
      <c r="S1113" s="13">
        <f t="shared" si="70"/>
        <v>42347.203587962962</v>
      </c>
      <c r="T1113" s="13">
        <f t="shared" si="71"/>
        <v>42377.203587962962</v>
      </c>
    </row>
    <row r="1114" spans="1:20" ht="48" x14ac:dyDescent="0.2">
      <c r="A1114" s="1" t="s">
        <v>0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22">
        <f t="shared" si="68"/>
        <v>35.537409090909087</v>
      </c>
      <c r="P1114" s="7">
        <f t="shared" si="69"/>
        <v>100.23371794871794</v>
      </c>
      <c r="Q1114" t="s">
        <v>8331</v>
      </c>
      <c r="R1114" s="8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 s="1" t="s">
        <v>0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22">
        <f t="shared" si="68"/>
        <v>0.5</v>
      </c>
      <c r="P1115" s="7">
        <f t="shared" si="69"/>
        <v>5</v>
      </c>
      <c r="Q1115" t="s">
        <v>8331</v>
      </c>
      <c r="R1115" s="8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 s="1" t="s">
        <v>0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22">
        <f t="shared" si="68"/>
        <v>0.16666666666666669</v>
      </c>
      <c r="P1116" s="7">
        <f t="shared" si="69"/>
        <v>3.3333333333333335</v>
      </c>
      <c r="Q1116" t="s">
        <v>8331</v>
      </c>
      <c r="R1116" s="8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 s="1" t="s">
        <v>0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22">
        <f t="shared" si="68"/>
        <v>0.13250000000000001</v>
      </c>
      <c r="P1117" s="7">
        <f t="shared" si="69"/>
        <v>13.25</v>
      </c>
      <c r="Q1117" t="s">
        <v>8331</v>
      </c>
      <c r="R1117" s="8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 s="1" t="s">
        <v>0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22">
        <f t="shared" si="68"/>
        <v>3.5704000000000007E-2</v>
      </c>
      <c r="P1118" s="7">
        <f t="shared" si="69"/>
        <v>17.852</v>
      </c>
      <c r="Q1118" t="s">
        <v>8331</v>
      </c>
      <c r="R1118" s="8" t="s">
        <v>8332</v>
      </c>
      <c r="S1118" s="13">
        <f t="shared" si="70"/>
        <v>41009.847314814819</v>
      </c>
      <c r="T1118" s="13">
        <f t="shared" si="71"/>
        <v>41069.847314814819</v>
      </c>
    </row>
    <row r="1119" spans="1:20" ht="48" x14ac:dyDescent="0.2">
      <c r="A1119" s="1" t="s">
        <v>0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22">
        <f t="shared" si="68"/>
        <v>8.3000000000000007</v>
      </c>
      <c r="P1119" s="7">
        <f t="shared" si="69"/>
        <v>10.375</v>
      </c>
      <c r="Q1119" t="s">
        <v>8331</v>
      </c>
      <c r="R1119" s="8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 s="1" t="s">
        <v>0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22">
        <f t="shared" si="68"/>
        <v>2.4222222222222221</v>
      </c>
      <c r="P1120" s="7">
        <f t="shared" si="69"/>
        <v>36.333333333333336</v>
      </c>
      <c r="Q1120" t="s">
        <v>8331</v>
      </c>
      <c r="R1120" s="8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 s="1" t="s">
        <v>0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22">
        <f t="shared" si="68"/>
        <v>0.23809523809523811</v>
      </c>
      <c r="P1121" s="7">
        <f t="shared" si="69"/>
        <v>5</v>
      </c>
      <c r="Q1121" t="s">
        <v>8331</v>
      </c>
      <c r="R1121" s="8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 s="1" t="s">
        <v>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22">
        <f t="shared" si="68"/>
        <v>0</v>
      </c>
      <c r="P1122" s="7" t="str">
        <f t="shared" si="69"/>
        <v/>
      </c>
      <c r="Q1122" t="s">
        <v>8331</v>
      </c>
      <c r="R1122" s="8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 s="1" t="s">
        <v>0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22">
        <f t="shared" si="68"/>
        <v>1.1599999999999999E-2</v>
      </c>
      <c r="P1123" s="7">
        <f t="shared" si="69"/>
        <v>5.8</v>
      </c>
      <c r="Q1123" t="s">
        <v>8331</v>
      </c>
      <c r="R1123" s="8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 s="1" t="s">
        <v>0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22">
        <f t="shared" si="68"/>
        <v>0</v>
      </c>
      <c r="P1124" s="7" t="str">
        <f t="shared" si="69"/>
        <v/>
      </c>
      <c r="Q1124" t="s">
        <v>8331</v>
      </c>
      <c r="R1124" s="8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 s="1" t="s">
        <v>0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22">
        <f t="shared" si="68"/>
        <v>0.22</v>
      </c>
      <c r="P1125" s="7">
        <f t="shared" si="69"/>
        <v>3.6666666666666665</v>
      </c>
      <c r="Q1125" t="s">
        <v>8331</v>
      </c>
      <c r="R1125" s="8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 s="1" t="s">
        <v>0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22">
        <f t="shared" si="68"/>
        <v>0.47222222222222221</v>
      </c>
      <c r="P1126" s="7">
        <f t="shared" si="69"/>
        <v>60.714285714285715</v>
      </c>
      <c r="Q1126" t="s">
        <v>8331</v>
      </c>
      <c r="R1126" s="8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 s="1" t="s">
        <v>0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22">
        <f t="shared" si="68"/>
        <v>0</v>
      </c>
      <c r="P1127" s="7" t="str">
        <f t="shared" si="69"/>
        <v/>
      </c>
      <c r="Q1127" t="s">
        <v>8331</v>
      </c>
      <c r="R1127" s="8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 s="1" t="s">
        <v>0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22">
        <f t="shared" si="68"/>
        <v>0.5</v>
      </c>
      <c r="P1128" s="7">
        <f t="shared" si="69"/>
        <v>5</v>
      </c>
      <c r="Q1128" t="s">
        <v>8331</v>
      </c>
      <c r="R1128" s="8" t="s">
        <v>8333</v>
      </c>
      <c r="S1128" s="13">
        <f t="shared" si="70"/>
        <v>42535.327476851853</v>
      </c>
      <c r="T1128" s="13">
        <f t="shared" si="71"/>
        <v>42565.327476851853</v>
      </c>
    </row>
    <row r="1129" spans="1:20" ht="64" x14ac:dyDescent="0.2">
      <c r="A1129" s="1" t="s">
        <v>0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22">
        <f t="shared" si="68"/>
        <v>1.6714285714285713</v>
      </c>
      <c r="P1129" s="7">
        <f t="shared" si="69"/>
        <v>25.434782608695652</v>
      </c>
      <c r="Q1129" t="s">
        <v>8331</v>
      </c>
      <c r="R1129" s="8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 s="1" t="s">
        <v>0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22">
        <f t="shared" si="68"/>
        <v>0.1</v>
      </c>
      <c r="P1130" s="7">
        <f t="shared" si="69"/>
        <v>1</v>
      </c>
      <c r="Q1130" t="s">
        <v>8331</v>
      </c>
      <c r="R1130" s="8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 s="1" t="s">
        <v>0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22">
        <f t="shared" si="68"/>
        <v>0.105</v>
      </c>
      <c r="P1131" s="7">
        <f t="shared" si="69"/>
        <v>10.5</v>
      </c>
      <c r="Q1131" t="s">
        <v>8331</v>
      </c>
      <c r="R1131" s="8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 s="1" t="s">
        <v>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22">
        <f t="shared" si="68"/>
        <v>0.22</v>
      </c>
      <c r="P1132" s="7">
        <f t="shared" si="69"/>
        <v>3.6666666666666665</v>
      </c>
      <c r="Q1132" t="s">
        <v>8331</v>
      </c>
      <c r="R1132" s="8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 s="1" t="s">
        <v>0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22">
        <f t="shared" si="68"/>
        <v>0</v>
      </c>
      <c r="P1133" s="7" t="str">
        <f t="shared" si="69"/>
        <v/>
      </c>
      <c r="Q1133" t="s">
        <v>8331</v>
      </c>
      <c r="R1133" s="8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 s="1" t="s">
        <v>0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22">
        <f t="shared" si="68"/>
        <v>14.38</v>
      </c>
      <c r="P1134" s="7">
        <f t="shared" si="69"/>
        <v>110.61538461538461</v>
      </c>
      <c r="Q1134" t="s">
        <v>8331</v>
      </c>
      <c r="R1134" s="8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 s="1" t="s">
        <v>0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22">
        <f t="shared" si="68"/>
        <v>0.66666666666666674</v>
      </c>
      <c r="P1135" s="7">
        <f t="shared" si="69"/>
        <v>20</v>
      </c>
      <c r="Q1135" t="s">
        <v>8331</v>
      </c>
      <c r="R1135" s="8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 s="1" t="s">
        <v>0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22">
        <f t="shared" si="68"/>
        <v>4.0000000000000001E-3</v>
      </c>
      <c r="P1136" s="7">
        <f t="shared" si="69"/>
        <v>1</v>
      </c>
      <c r="Q1136" t="s">
        <v>8331</v>
      </c>
      <c r="R1136" s="8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 s="1" t="s">
        <v>0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22">
        <f t="shared" si="68"/>
        <v>5</v>
      </c>
      <c r="P1137" s="7">
        <f t="shared" si="69"/>
        <v>50</v>
      </c>
      <c r="Q1137" t="s">
        <v>8331</v>
      </c>
      <c r="R1137" s="8" t="s">
        <v>8333</v>
      </c>
      <c r="S1137" s="13">
        <f t="shared" si="70"/>
        <v>42558.98951388889</v>
      </c>
      <c r="T1137" s="13">
        <f t="shared" si="71"/>
        <v>42588.98951388889</v>
      </c>
    </row>
    <row r="1138" spans="1:20" ht="48" x14ac:dyDescent="0.2">
      <c r="A1138" s="1" t="s">
        <v>0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22">
        <f t="shared" si="68"/>
        <v>6.4439140811455857</v>
      </c>
      <c r="P1138" s="7">
        <f t="shared" si="69"/>
        <v>45</v>
      </c>
      <c r="Q1138" t="s">
        <v>8331</v>
      </c>
      <c r="R1138" s="8" t="s">
        <v>8333</v>
      </c>
      <c r="S1138" s="13">
        <f t="shared" si="70"/>
        <v>42327.671631944446</v>
      </c>
      <c r="T1138" s="13">
        <f t="shared" si="71"/>
        <v>42357.671631944446</v>
      </c>
    </row>
    <row r="1139" spans="1:20" ht="48" x14ac:dyDescent="0.2">
      <c r="A1139" s="1" t="s">
        <v>0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22">
        <f t="shared" si="68"/>
        <v>39.5</v>
      </c>
      <c r="P1139" s="7">
        <f t="shared" si="69"/>
        <v>253.2051282051282</v>
      </c>
      <c r="Q1139" t="s">
        <v>8331</v>
      </c>
      <c r="R1139" s="8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 s="1" t="s">
        <v>0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22">
        <f t="shared" si="68"/>
        <v>0.35714285714285715</v>
      </c>
      <c r="P1140" s="7">
        <f t="shared" si="69"/>
        <v>31.25</v>
      </c>
      <c r="Q1140" t="s">
        <v>8331</v>
      </c>
      <c r="R1140" s="8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 s="1" t="s">
        <v>0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22">
        <f t="shared" si="68"/>
        <v>6.25E-2</v>
      </c>
      <c r="P1141" s="7">
        <f t="shared" si="69"/>
        <v>5</v>
      </c>
      <c r="Q1141" t="s">
        <v>8331</v>
      </c>
      <c r="R1141" s="8" t="s">
        <v>8333</v>
      </c>
      <c r="S1141" s="13">
        <f t="shared" si="70"/>
        <v>41975.34752314815</v>
      </c>
      <c r="T1141" s="13">
        <f t="shared" si="71"/>
        <v>42005.34752314815</v>
      </c>
    </row>
    <row r="1142" spans="1:20" ht="48" x14ac:dyDescent="0.2">
      <c r="A1142" s="1" t="s">
        <v>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22">
        <f t="shared" si="68"/>
        <v>0</v>
      </c>
      <c r="P1142" s="7" t="str">
        <f t="shared" si="69"/>
        <v/>
      </c>
      <c r="Q1142" t="s">
        <v>8331</v>
      </c>
      <c r="R1142" s="8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 s="1" t="s">
        <v>0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22">
        <f t="shared" si="68"/>
        <v>0</v>
      </c>
      <c r="P1143" s="7" t="str">
        <f t="shared" si="69"/>
        <v/>
      </c>
      <c r="Q1143" t="s">
        <v>8331</v>
      </c>
      <c r="R1143" s="8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 s="1" t="s">
        <v>0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22">
        <f t="shared" si="68"/>
        <v>0</v>
      </c>
      <c r="P1144" s="7" t="str">
        <f t="shared" si="69"/>
        <v/>
      </c>
      <c r="Q1144" t="s">
        <v>8331</v>
      </c>
      <c r="R1144" s="8" t="s">
        <v>8333</v>
      </c>
      <c r="S1144" s="13">
        <f t="shared" si="70"/>
        <v>42022.006099537037</v>
      </c>
      <c r="T1144" s="13">
        <f t="shared" si="71"/>
        <v>42052.006099537037</v>
      </c>
    </row>
    <row r="1145" spans="1:20" ht="48" x14ac:dyDescent="0.2">
      <c r="A1145" s="1" t="s">
        <v>0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22">
        <f t="shared" si="68"/>
        <v>0.41333333333333333</v>
      </c>
      <c r="P1145" s="7">
        <f t="shared" si="69"/>
        <v>23.25</v>
      </c>
      <c r="Q1145" t="s">
        <v>8331</v>
      </c>
      <c r="R1145" s="8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 s="1" t="s">
        <v>0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22">
        <f t="shared" si="68"/>
        <v>0</v>
      </c>
      <c r="P1146" s="7" t="str">
        <f t="shared" si="69"/>
        <v/>
      </c>
      <c r="Q1146" t="s">
        <v>8334</v>
      </c>
      <c r="R1146" s="8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 s="1" t="s">
        <v>0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22">
        <f t="shared" si="68"/>
        <v>0.125</v>
      </c>
      <c r="P1147" s="7">
        <f t="shared" si="69"/>
        <v>100</v>
      </c>
      <c r="Q1147" t="s">
        <v>8334</v>
      </c>
      <c r="R1147" s="8" t="s">
        <v>8335</v>
      </c>
      <c r="S1147" s="13">
        <f t="shared" si="70"/>
        <v>41854.74759259259</v>
      </c>
      <c r="T1147" s="13">
        <f t="shared" si="71"/>
        <v>41914.74759259259</v>
      </c>
    </row>
    <row r="1148" spans="1:20" ht="32" x14ac:dyDescent="0.2">
      <c r="A1148" s="1" t="s">
        <v>0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22">
        <f t="shared" si="68"/>
        <v>8.8333333333333339</v>
      </c>
      <c r="P1148" s="7">
        <f t="shared" si="69"/>
        <v>44.166666666666664</v>
      </c>
      <c r="Q1148" t="s">
        <v>8334</v>
      </c>
      <c r="R1148" s="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 s="1" t="s">
        <v>0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22">
        <f t="shared" si="68"/>
        <v>0</v>
      </c>
      <c r="P1149" s="7" t="str">
        <f t="shared" si="69"/>
        <v/>
      </c>
      <c r="Q1149" t="s">
        <v>8334</v>
      </c>
      <c r="R1149" s="8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 s="1" t="s">
        <v>0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22">
        <f t="shared" si="68"/>
        <v>0.48666666666666669</v>
      </c>
      <c r="P1150" s="7">
        <f t="shared" si="69"/>
        <v>24.333333333333332</v>
      </c>
      <c r="Q1150" t="s">
        <v>8334</v>
      </c>
      <c r="R1150" s="8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 s="1" t="s">
        <v>0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22">
        <f t="shared" si="68"/>
        <v>0.15</v>
      </c>
      <c r="P1151" s="7">
        <f t="shared" si="69"/>
        <v>37.5</v>
      </c>
      <c r="Q1151" t="s">
        <v>8334</v>
      </c>
      <c r="R1151" s="8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 s="1" t="s">
        <v>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22">
        <f t="shared" si="68"/>
        <v>10.08</v>
      </c>
      <c r="P1152" s="7">
        <f t="shared" si="69"/>
        <v>42</v>
      </c>
      <c r="Q1152" t="s">
        <v>8334</v>
      </c>
      <c r="R1152" s="8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 s="1" t="s">
        <v>0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22">
        <f t="shared" si="68"/>
        <v>0</v>
      </c>
      <c r="P1153" s="7" t="str">
        <f t="shared" si="69"/>
        <v/>
      </c>
      <c r="Q1153" t="s">
        <v>8334</v>
      </c>
      <c r="R1153" s="8" t="s">
        <v>8335</v>
      </c>
      <c r="S1153" s="13">
        <f t="shared" si="70"/>
        <v>42224.102581018524</v>
      </c>
      <c r="T1153" s="13">
        <f t="shared" si="71"/>
        <v>42254.102581018524</v>
      </c>
    </row>
    <row r="1154" spans="1:20" ht="16" x14ac:dyDescent="0.2">
      <c r="A1154" s="1" t="s">
        <v>0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22">
        <f t="shared" si="68"/>
        <v>5.6937500000000005</v>
      </c>
      <c r="P1154" s="7">
        <f t="shared" si="69"/>
        <v>60.733333333333334</v>
      </c>
      <c r="Q1154" t="s">
        <v>8334</v>
      </c>
      <c r="R1154" s="8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 s="1" t="s">
        <v>0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22">
        <f t="shared" ref="O1155:O1218" si="72">PRODUCT((E1155/D1155),100)</f>
        <v>0.625</v>
      </c>
      <c r="P1155" s="7">
        <f t="shared" ref="P1155:P1218" si="73">(IFERROR(E1155/L1155,""))</f>
        <v>50</v>
      </c>
      <c r="Q1155" t="s">
        <v>8334</v>
      </c>
      <c r="R1155" s="8" t="s">
        <v>8335</v>
      </c>
      <c r="S1155" s="13">
        <f t="shared" ref="S1155:S1218" si="74">J1155/86400+25569</f>
        <v>42143.714178240742</v>
      </c>
      <c r="T1155" s="13">
        <f t="shared" ref="T1155:T1218" si="75">I1155/86400+25569</f>
        <v>42173.714178240742</v>
      </c>
    </row>
    <row r="1156" spans="1:20" ht="48" x14ac:dyDescent="0.2">
      <c r="A1156" s="1" t="s">
        <v>0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22">
        <f t="shared" si="72"/>
        <v>6.5</v>
      </c>
      <c r="P1156" s="7">
        <f t="shared" si="73"/>
        <v>108.33333333333333</v>
      </c>
      <c r="Q1156" t="s">
        <v>8334</v>
      </c>
      <c r="R1156" s="8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 s="1" t="s">
        <v>0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22">
        <f t="shared" si="72"/>
        <v>0.752</v>
      </c>
      <c r="P1157" s="7">
        <f t="shared" si="73"/>
        <v>23.5</v>
      </c>
      <c r="Q1157" t="s">
        <v>8334</v>
      </c>
      <c r="R1157" s="8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 s="1" t="s">
        <v>0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22">
        <f t="shared" si="72"/>
        <v>0</v>
      </c>
      <c r="P1158" s="7" t="str">
        <f t="shared" si="73"/>
        <v/>
      </c>
      <c r="Q1158" t="s">
        <v>8334</v>
      </c>
      <c r="R1158" s="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 s="1" t="s">
        <v>0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22">
        <f t="shared" si="72"/>
        <v>1.51</v>
      </c>
      <c r="P1159" s="7">
        <f t="shared" si="73"/>
        <v>50.333333333333336</v>
      </c>
      <c r="Q1159" t="s">
        <v>8334</v>
      </c>
      <c r="R1159" s="8" t="s">
        <v>8335</v>
      </c>
      <c r="S1159" s="13">
        <f t="shared" si="74"/>
        <v>41918.628240740742</v>
      </c>
      <c r="T1159" s="13">
        <f t="shared" si="75"/>
        <v>41978.669907407406</v>
      </c>
    </row>
    <row r="1160" spans="1:20" ht="48" x14ac:dyDescent="0.2">
      <c r="A1160" s="1" t="s">
        <v>0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22">
        <f t="shared" si="72"/>
        <v>0.46666666666666673</v>
      </c>
      <c r="P1160" s="7">
        <f t="shared" si="73"/>
        <v>11.666666666666666</v>
      </c>
      <c r="Q1160" t="s">
        <v>8334</v>
      </c>
      <c r="R1160" s="8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 s="1" t="s">
        <v>0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22">
        <f t="shared" si="72"/>
        <v>0</v>
      </c>
      <c r="P1161" s="7" t="str">
        <f t="shared" si="73"/>
        <v/>
      </c>
      <c r="Q1161" t="s">
        <v>8334</v>
      </c>
      <c r="R1161" s="8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 s="1" t="s">
        <v>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22">
        <f t="shared" si="72"/>
        <v>3.85</v>
      </c>
      <c r="P1162" s="7">
        <f t="shared" si="73"/>
        <v>60.789473684210527</v>
      </c>
      <c r="Q1162" t="s">
        <v>8334</v>
      </c>
      <c r="R1162" s="8" t="s">
        <v>8335</v>
      </c>
      <c r="S1162" s="13">
        <f t="shared" si="74"/>
        <v>42061.154930555553</v>
      </c>
      <c r="T1162" s="13">
        <f t="shared" si="75"/>
        <v>42091.113263888888</v>
      </c>
    </row>
    <row r="1163" spans="1:20" ht="48" x14ac:dyDescent="0.2">
      <c r="A1163" s="1" t="s">
        <v>0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22">
        <f t="shared" si="72"/>
        <v>0</v>
      </c>
      <c r="P1163" s="7" t="str">
        <f t="shared" si="73"/>
        <v/>
      </c>
      <c r="Q1163" t="s">
        <v>8334</v>
      </c>
      <c r="R1163" s="8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 s="1" t="s">
        <v>0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22">
        <f t="shared" si="72"/>
        <v>5.8333333333333341E-2</v>
      </c>
      <c r="P1164" s="7">
        <f t="shared" si="73"/>
        <v>17.5</v>
      </c>
      <c r="Q1164" t="s">
        <v>8334</v>
      </c>
      <c r="R1164" s="8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 s="1" t="s">
        <v>0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22">
        <f t="shared" si="72"/>
        <v>0</v>
      </c>
      <c r="P1165" s="7" t="str">
        <f t="shared" si="73"/>
        <v/>
      </c>
      <c r="Q1165" t="s">
        <v>8334</v>
      </c>
      <c r="R1165" s="8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 s="1" t="s">
        <v>0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22">
        <f t="shared" si="72"/>
        <v>0</v>
      </c>
      <c r="P1166" s="7" t="str">
        <f t="shared" si="73"/>
        <v/>
      </c>
      <c r="Q1166" t="s">
        <v>8334</v>
      </c>
      <c r="R1166" s="8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 s="1" t="s">
        <v>0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22">
        <f t="shared" si="72"/>
        <v>20.705000000000002</v>
      </c>
      <c r="P1167" s="7">
        <f t="shared" si="73"/>
        <v>82.82</v>
      </c>
      <c r="Q1167" t="s">
        <v>8334</v>
      </c>
      <c r="R1167" s="8" t="s">
        <v>8335</v>
      </c>
      <c r="S1167" s="13">
        <f t="shared" si="74"/>
        <v>41792.214467592596</v>
      </c>
      <c r="T1167" s="13">
        <f t="shared" si="75"/>
        <v>41826.214467592596</v>
      </c>
    </row>
    <row r="1168" spans="1:20" ht="48" x14ac:dyDescent="0.2">
      <c r="A1168" s="1" t="s">
        <v>0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22">
        <f t="shared" si="72"/>
        <v>19.139999999999997</v>
      </c>
      <c r="P1168" s="7">
        <f t="shared" si="73"/>
        <v>358.875</v>
      </c>
      <c r="Q1168" t="s">
        <v>8334</v>
      </c>
      <c r="R1168" s="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 s="1" t="s">
        <v>0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22">
        <f t="shared" si="72"/>
        <v>1.6316666666666666</v>
      </c>
      <c r="P1169" s="7">
        <f t="shared" si="73"/>
        <v>61.1875</v>
      </c>
      <c r="Q1169" t="s">
        <v>8334</v>
      </c>
      <c r="R1169" s="8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 s="1" t="s">
        <v>0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22">
        <f t="shared" si="72"/>
        <v>5.6666666666666661</v>
      </c>
      <c r="P1170" s="7">
        <f t="shared" si="73"/>
        <v>340</v>
      </c>
      <c r="Q1170" t="s">
        <v>8334</v>
      </c>
      <c r="R1170" s="8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 s="1" t="s">
        <v>0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22">
        <f t="shared" si="72"/>
        <v>0.16999999999999998</v>
      </c>
      <c r="P1171" s="7">
        <f t="shared" si="73"/>
        <v>5.666666666666667</v>
      </c>
      <c r="Q1171" t="s">
        <v>8334</v>
      </c>
      <c r="R1171" s="8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 s="1" t="s">
        <v>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22">
        <f t="shared" si="72"/>
        <v>0.4</v>
      </c>
      <c r="P1172" s="7">
        <f t="shared" si="73"/>
        <v>50</v>
      </c>
      <c r="Q1172" t="s">
        <v>8334</v>
      </c>
      <c r="R1172" s="8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 s="1" t="s">
        <v>0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22">
        <f t="shared" si="72"/>
        <v>0.1</v>
      </c>
      <c r="P1173" s="7">
        <f t="shared" si="73"/>
        <v>25</v>
      </c>
      <c r="Q1173" t="s">
        <v>8334</v>
      </c>
      <c r="R1173" s="8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 s="1" t="s">
        <v>0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22">
        <f t="shared" si="72"/>
        <v>0</v>
      </c>
      <c r="P1174" s="7" t="str">
        <f t="shared" si="73"/>
        <v/>
      </c>
      <c r="Q1174" t="s">
        <v>8334</v>
      </c>
      <c r="R1174" s="8" t="s">
        <v>8335</v>
      </c>
      <c r="S1174" s="13">
        <f t="shared" si="74"/>
        <v>41841.682314814811</v>
      </c>
      <c r="T1174" s="13">
        <f t="shared" si="75"/>
        <v>41871.682314814811</v>
      </c>
    </row>
    <row r="1175" spans="1:20" ht="48" x14ac:dyDescent="0.2">
      <c r="A1175" s="1" t="s">
        <v>0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22">
        <f t="shared" si="72"/>
        <v>2.4E-2</v>
      </c>
      <c r="P1175" s="7">
        <f t="shared" si="73"/>
        <v>30</v>
      </c>
      <c r="Q1175" t="s">
        <v>8334</v>
      </c>
      <c r="R1175" s="8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 s="1" t="s">
        <v>0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22">
        <f t="shared" si="72"/>
        <v>5.9066666666666672</v>
      </c>
      <c r="P1176" s="7">
        <f t="shared" si="73"/>
        <v>46.631578947368418</v>
      </c>
      <c r="Q1176" t="s">
        <v>8334</v>
      </c>
      <c r="R1176" s="8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 s="1" t="s">
        <v>0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22">
        <f t="shared" si="72"/>
        <v>2.9250000000000003</v>
      </c>
      <c r="P1177" s="7">
        <f t="shared" si="73"/>
        <v>65</v>
      </c>
      <c r="Q1177" t="s">
        <v>8334</v>
      </c>
      <c r="R1177" s="8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 s="1" t="s">
        <v>0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22">
        <f t="shared" si="72"/>
        <v>5.7142857142857143E-3</v>
      </c>
      <c r="P1178" s="7">
        <f t="shared" si="73"/>
        <v>10</v>
      </c>
      <c r="Q1178" t="s">
        <v>8334</v>
      </c>
      <c r="R1178" s="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 s="1" t="s">
        <v>0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22">
        <f t="shared" si="72"/>
        <v>0</v>
      </c>
      <c r="P1179" s="7" t="str">
        <f t="shared" si="73"/>
        <v/>
      </c>
      <c r="Q1179" t="s">
        <v>8334</v>
      </c>
      <c r="R1179" s="8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 s="1" t="s">
        <v>0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22">
        <f t="shared" si="72"/>
        <v>6.6666666666666671E-3</v>
      </c>
      <c r="P1180" s="7">
        <f t="shared" si="73"/>
        <v>5</v>
      </c>
      <c r="Q1180" t="s">
        <v>8334</v>
      </c>
      <c r="R1180" s="8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 s="1" t="s">
        <v>0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22">
        <f t="shared" si="72"/>
        <v>5.3333333333333339</v>
      </c>
      <c r="P1181" s="7">
        <f t="shared" si="73"/>
        <v>640</v>
      </c>
      <c r="Q1181" t="s">
        <v>8334</v>
      </c>
      <c r="R1181" s="8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 s="1" t="s">
        <v>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22">
        <f t="shared" si="72"/>
        <v>11.75</v>
      </c>
      <c r="P1182" s="7">
        <f t="shared" si="73"/>
        <v>69.117647058823536</v>
      </c>
      <c r="Q1182" t="s">
        <v>8334</v>
      </c>
      <c r="R1182" s="8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 s="1" t="s">
        <v>0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22">
        <f t="shared" si="72"/>
        <v>8.0000000000000002E-3</v>
      </c>
      <c r="P1183" s="7">
        <f t="shared" si="73"/>
        <v>1.3333333333333333</v>
      </c>
      <c r="Q1183" t="s">
        <v>8334</v>
      </c>
      <c r="R1183" s="8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 s="1" t="s">
        <v>0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22">
        <f t="shared" si="72"/>
        <v>4.2</v>
      </c>
      <c r="P1184" s="7">
        <f t="shared" si="73"/>
        <v>10.5</v>
      </c>
      <c r="Q1184" t="s">
        <v>8334</v>
      </c>
      <c r="R1184" s="8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 s="1" t="s">
        <v>0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22">
        <f t="shared" si="72"/>
        <v>4</v>
      </c>
      <c r="P1185" s="7">
        <f t="shared" si="73"/>
        <v>33.333333333333336</v>
      </c>
      <c r="Q1185" t="s">
        <v>8334</v>
      </c>
      <c r="R1185" s="8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 s="1" t="s">
        <v>0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22">
        <f t="shared" si="72"/>
        <v>104.93636363636362</v>
      </c>
      <c r="P1186" s="7">
        <f t="shared" si="73"/>
        <v>61.562666666666665</v>
      </c>
      <c r="Q1186" t="s">
        <v>8336</v>
      </c>
      <c r="R1186" s="8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 s="1" t="s">
        <v>0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22">
        <f t="shared" si="72"/>
        <v>105.44</v>
      </c>
      <c r="P1187" s="7">
        <f t="shared" si="73"/>
        <v>118.73873873873873</v>
      </c>
      <c r="Q1187" t="s">
        <v>8336</v>
      </c>
      <c r="R1187" s="8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 s="1" t="s">
        <v>0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22">
        <f t="shared" si="72"/>
        <v>106.73333333333332</v>
      </c>
      <c r="P1188" s="7">
        <f t="shared" si="73"/>
        <v>65.081300813008127</v>
      </c>
      <c r="Q1188" t="s">
        <v>8336</v>
      </c>
      <c r="R1188" s="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 s="1" t="s">
        <v>0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22">
        <f t="shared" si="72"/>
        <v>104.12571428571428</v>
      </c>
      <c r="P1189" s="7">
        <f t="shared" si="73"/>
        <v>130.15714285714284</v>
      </c>
      <c r="Q1189" t="s">
        <v>8336</v>
      </c>
      <c r="R1189" s="8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 s="1" t="s">
        <v>0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22">
        <f t="shared" si="72"/>
        <v>160.54999999999998</v>
      </c>
      <c r="P1190" s="7">
        <f t="shared" si="73"/>
        <v>37.776470588235291</v>
      </c>
      <c r="Q1190" t="s">
        <v>8336</v>
      </c>
      <c r="R1190" s="8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 s="1" t="s">
        <v>0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22">
        <f t="shared" si="72"/>
        <v>107.77777777777777</v>
      </c>
      <c r="P1191" s="7">
        <f t="shared" si="73"/>
        <v>112.79069767441861</v>
      </c>
      <c r="Q1191" t="s">
        <v>8336</v>
      </c>
      <c r="R1191" s="8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 s="1" t="s">
        <v>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22">
        <f t="shared" si="72"/>
        <v>135</v>
      </c>
      <c r="P1192" s="7">
        <f t="shared" si="73"/>
        <v>51.92307692307692</v>
      </c>
      <c r="Q1192" t="s">
        <v>8336</v>
      </c>
      <c r="R1192" s="8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 s="1" t="s">
        <v>0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22">
        <f t="shared" si="72"/>
        <v>109.07407407407408</v>
      </c>
      <c r="P1193" s="7">
        <f t="shared" si="73"/>
        <v>89.242424242424249</v>
      </c>
      <c r="Q1193" t="s">
        <v>8336</v>
      </c>
      <c r="R1193" s="8" t="s">
        <v>8337</v>
      </c>
      <c r="S1193" s="13">
        <f t="shared" si="74"/>
        <v>42419.603703703702</v>
      </c>
      <c r="T1193" s="13">
        <f t="shared" si="75"/>
        <v>42449.562037037038</v>
      </c>
    </row>
    <row r="1194" spans="1:20" ht="32" x14ac:dyDescent="0.2">
      <c r="A1194" s="1" t="s">
        <v>0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22">
        <f t="shared" si="72"/>
        <v>290</v>
      </c>
      <c r="P1194" s="7">
        <f t="shared" si="73"/>
        <v>19.333333333333332</v>
      </c>
      <c r="Q1194" t="s">
        <v>8336</v>
      </c>
      <c r="R1194" s="8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 s="1" t="s">
        <v>0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22">
        <f t="shared" si="72"/>
        <v>103.95714285714286</v>
      </c>
      <c r="P1195" s="7">
        <f t="shared" si="73"/>
        <v>79.967032967032964</v>
      </c>
      <c r="Q1195" t="s">
        <v>8336</v>
      </c>
      <c r="R1195" s="8" t="s">
        <v>8337</v>
      </c>
      <c r="S1195" s="13">
        <f t="shared" si="74"/>
        <v>42409.776076388887</v>
      </c>
      <c r="T1195" s="13">
        <f t="shared" si="75"/>
        <v>42469.734409722223</v>
      </c>
    </row>
    <row r="1196" spans="1:20" ht="48" x14ac:dyDescent="0.2">
      <c r="A1196" s="1" t="s">
        <v>0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22">
        <f t="shared" si="72"/>
        <v>322.24</v>
      </c>
      <c r="P1196" s="7">
        <f t="shared" si="73"/>
        <v>56.414565826330531</v>
      </c>
      <c r="Q1196" t="s">
        <v>8336</v>
      </c>
      <c r="R1196" s="8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 s="1" t="s">
        <v>0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22">
        <f t="shared" si="72"/>
        <v>135</v>
      </c>
      <c r="P1197" s="7">
        <f t="shared" si="73"/>
        <v>79.411764705882348</v>
      </c>
      <c r="Q1197" t="s">
        <v>8336</v>
      </c>
      <c r="R1197" s="8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 s="1" t="s">
        <v>0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22">
        <f t="shared" si="72"/>
        <v>269.91034482758624</v>
      </c>
      <c r="P1198" s="7">
        <f t="shared" si="73"/>
        <v>76.439453125</v>
      </c>
      <c r="Q1198" t="s">
        <v>8336</v>
      </c>
      <c r="R1198" s="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 s="1" t="s">
        <v>0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22">
        <f t="shared" si="72"/>
        <v>253.29333333333332</v>
      </c>
      <c r="P1199" s="7">
        <f t="shared" si="73"/>
        <v>121</v>
      </c>
      <c r="Q1199" t="s">
        <v>8336</v>
      </c>
      <c r="R1199" s="8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 s="1" t="s">
        <v>0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22">
        <f t="shared" si="72"/>
        <v>260.59999999999997</v>
      </c>
      <c r="P1200" s="7">
        <f t="shared" si="73"/>
        <v>54.616766467065865</v>
      </c>
      <c r="Q1200" t="s">
        <v>8336</v>
      </c>
      <c r="R1200" s="8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 s="1" t="s">
        <v>0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22">
        <f t="shared" si="72"/>
        <v>101.31677953348381</v>
      </c>
      <c r="P1201" s="7">
        <f t="shared" si="73"/>
        <v>299.22222222222223</v>
      </c>
      <c r="Q1201" t="s">
        <v>8336</v>
      </c>
      <c r="R1201" s="8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 s="1" t="s">
        <v>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22">
        <f t="shared" si="72"/>
        <v>125.60416666666667</v>
      </c>
      <c r="P1202" s="7">
        <f t="shared" si="73"/>
        <v>58.533980582524272</v>
      </c>
      <c r="Q1202" t="s">
        <v>8336</v>
      </c>
      <c r="R1202" s="8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 s="1" t="s">
        <v>0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22">
        <f t="shared" si="72"/>
        <v>102.43783333333334</v>
      </c>
      <c r="P1203" s="7">
        <f t="shared" si="73"/>
        <v>55.371801801801809</v>
      </c>
      <c r="Q1203" t="s">
        <v>8336</v>
      </c>
      <c r="R1203" s="8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 s="1" t="s">
        <v>0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22">
        <f t="shared" si="72"/>
        <v>199.244</v>
      </c>
      <c r="P1204" s="7">
        <f t="shared" si="73"/>
        <v>183.80442804428046</v>
      </c>
      <c r="Q1204" t="s">
        <v>8336</v>
      </c>
      <c r="R1204" s="8" t="s">
        <v>8337</v>
      </c>
      <c r="S1204" s="13">
        <f t="shared" si="74"/>
        <v>42152.288819444446</v>
      </c>
      <c r="T1204" s="13">
        <f t="shared" si="75"/>
        <v>42182.288819444446</v>
      </c>
    </row>
    <row r="1205" spans="1:20" ht="48" x14ac:dyDescent="0.2">
      <c r="A1205" s="1" t="s">
        <v>0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22">
        <f t="shared" si="72"/>
        <v>102.45398773006136</v>
      </c>
      <c r="P1205" s="7">
        <f t="shared" si="73"/>
        <v>165.34653465346534</v>
      </c>
      <c r="Q1205" t="s">
        <v>8336</v>
      </c>
      <c r="R1205" s="8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 s="1" t="s">
        <v>0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22">
        <f t="shared" si="72"/>
        <v>102.94615384615385</v>
      </c>
      <c r="P1206" s="7">
        <f t="shared" si="73"/>
        <v>234.78947368421052</v>
      </c>
      <c r="Q1206" t="s">
        <v>8336</v>
      </c>
      <c r="R1206" s="8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 s="1" t="s">
        <v>0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22">
        <f t="shared" si="72"/>
        <v>100.86153846153847</v>
      </c>
      <c r="P1207" s="7">
        <f t="shared" si="73"/>
        <v>211.48387096774192</v>
      </c>
      <c r="Q1207" t="s">
        <v>8336</v>
      </c>
      <c r="R1207" s="8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 s="1" t="s">
        <v>0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22">
        <f t="shared" si="72"/>
        <v>114.99999999999999</v>
      </c>
      <c r="P1208" s="7">
        <f t="shared" si="73"/>
        <v>32.34375</v>
      </c>
      <c r="Q1208" t="s">
        <v>8336</v>
      </c>
      <c r="R1208" s="8" t="s">
        <v>8337</v>
      </c>
      <c r="S1208" s="13">
        <f t="shared" si="74"/>
        <v>42772.776076388887</v>
      </c>
      <c r="T1208" s="13">
        <f t="shared" si="75"/>
        <v>42805.561805555553</v>
      </c>
    </row>
    <row r="1209" spans="1:20" ht="32" x14ac:dyDescent="0.2">
      <c r="A1209" s="1" t="s">
        <v>0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22">
        <f t="shared" si="72"/>
        <v>104.16766467065868</v>
      </c>
      <c r="P1209" s="7">
        <f t="shared" si="73"/>
        <v>123.37588652482269</v>
      </c>
      <c r="Q1209" t="s">
        <v>8336</v>
      </c>
      <c r="R1209" s="8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 s="1" t="s">
        <v>0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22">
        <f t="shared" si="72"/>
        <v>155.29999999999998</v>
      </c>
      <c r="P1210" s="7">
        <f t="shared" si="73"/>
        <v>207.06666666666666</v>
      </c>
      <c r="Q1210" t="s">
        <v>8336</v>
      </c>
      <c r="R1210" s="8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 s="1" t="s">
        <v>0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22">
        <f t="shared" si="72"/>
        <v>106</v>
      </c>
      <c r="P1211" s="7">
        <f t="shared" si="73"/>
        <v>138.2608695652174</v>
      </c>
      <c r="Q1211" t="s">
        <v>8336</v>
      </c>
      <c r="R1211" s="8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 s="1" t="s">
        <v>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22">
        <f t="shared" si="72"/>
        <v>254.31499999999997</v>
      </c>
      <c r="P1212" s="7">
        <f t="shared" si="73"/>
        <v>493.81553398058253</v>
      </c>
      <c r="Q1212" t="s">
        <v>8336</v>
      </c>
      <c r="R1212" s="8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 s="1" t="s">
        <v>0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22">
        <f t="shared" si="72"/>
        <v>101.1</v>
      </c>
      <c r="P1213" s="7">
        <f t="shared" si="73"/>
        <v>168.5</v>
      </c>
      <c r="Q1213" t="s">
        <v>8336</v>
      </c>
      <c r="R1213" s="8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 s="1" t="s">
        <v>0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22">
        <f t="shared" si="72"/>
        <v>129.04</v>
      </c>
      <c r="P1214" s="7">
        <f t="shared" si="73"/>
        <v>38.867469879518069</v>
      </c>
      <c r="Q1214" t="s">
        <v>8336</v>
      </c>
      <c r="R1214" s="8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 s="1" t="s">
        <v>0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22">
        <f t="shared" si="72"/>
        <v>102.23076923076924</v>
      </c>
      <c r="P1215" s="7">
        <f t="shared" si="73"/>
        <v>61.527777777777779</v>
      </c>
      <c r="Q1215" t="s">
        <v>8336</v>
      </c>
      <c r="R1215" s="8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 s="1" t="s">
        <v>0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22">
        <f t="shared" si="72"/>
        <v>131.80000000000001</v>
      </c>
      <c r="P1216" s="7">
        <f t="shared" si="73"/>
        <v>105.44</v>
      </c>
      <c r="Q1216" t="s">
        <v>8336</v>
      </c>
      <c r="R1216" s="8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 s="1" t="s">
        <v>0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22">
        <f t="shared" si="72"/>
        <v>786.0802000000001</v>
      </c>
      <c r="P1217" s="7">
        <f t="shared" si="73"/>
        <v>71.592003642987251</v>
      </c>
      <c r="Q1217" t="s">
        <v>8336</v>
      </c>
      <c r="R1217" s="8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 s="1" t="s">
        <v>0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22">
        <f t="shared" si="72"/>
        <v>145.70000000000002</v>
      </c>
      <c r="P1218" s="7">
        <f t="shared" si="73"/>
        <v>91.882882882882882</v>
      </c>
      <c r="Q1218" t="s">
        <v>8336</v>
      </c>
      <c r="R1218" s="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 s="1" t="s">
        <v>0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22">
        <f t="shared" ref="O1219:O1282" si="76">PRODUCT((E1219/D1219),100)</f>
        <v>102.60000000000001</v>
      </c>
      <c r="P1219" s="7">
        <f t="shared" ref="P1219:P1282" si="77">(IFERROR(E1219/L1219,""))</f>
        <v>148.57377049180329</v>
      </c>
      <c r="Q1219" t="s">
        <v>8336</v>
      </c>
      <c r="R1219" s="8" t="s">
        <v>8337</v>
      </c>
      <c r="S1219" s="13">
        <f t="shared" ref="S1219:S1282" si="78">J1219/86400+25569</f>
        <v>42535.809490740736</v>
      </c>
      <c r="T1219" s="13">
        <f t="shared" ref="T1219:T1282" si="79">I1219/86400+25569</f>
        <v>42565.809490740736</v>
      </c>
    </row>
    <row r="1220" spans="1:20" ht="48" x14ac:dyDescent="0.2">
      <c r="A1220" s="1" t="s">
        <v>0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22">
        <f t="shared" si="76"/>
        <v>172.27777777777777</v>
      </c>
      <c r="P1220" s="7">
        <f t="shared" si="77"/>
        <v>174.2134831460674</v>
      </c>
      <c r="Q1220" t="s">
        <v>8336</v>
      </c>
      <c r="R1220" s="8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 s="1" t="s">
        <v>0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22">
        <f t="shared" si="76"/>
        <v>159.16819571865443</v>
      </c>
      <c r="P1221" s="7">
        <f t="shared" si="77"/>
        <v>102.86166007905139</v>
      </c>
      <c r="Q1221" t="s">
        <v>8336</v>
      </c>
      <c r="R1221" s="8" t="s">
        <v>8337</v>
      </c>
      <c r="S1221" s="13">
        <f t="shared" si="78"/>
        <v>42633.461956018524</v>
      </c>
      <c r="T1221" s="13">
        <f t="shared" si="79"/>
        <v>42663.461956018524</v>
      </c>
    </row>
    <row r="1222" spans="1:20" ht="48" x14ac:dyDescent="0.2">
      <c r="A1222" s="1" t="s">
        <v>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22">
        <f t="shared" si="76"/>
        <v>103.76666666666668</v>
      </c>
      <c r="P1222" s="7">
        <f t="shared" si="77"/>
        <v>111.17857142857143</v>
      </c>
      <c r="Q1222" t="s">
        <v>8336</v>
      </c>
      <c r="R1222" s="8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 s="1" t="s">
        <v>0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22">
        <f t="shared" si="76"/>
        <v>111.40954545454547</v>
      </c>
      <c r="P1223" s="7">
        <f t="shared" si="77"/>
        <v>23.796213592233013</v>
      </c>
      <c r="Q1223" t="s">
        <v>8336</v>
      </c>
      <c r="R1223" s="8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 s="1" t="s">
        <v>0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22">
        <f t="shared" si="76"/>
        <v>280.375</v>
      </c>
      <c r="P1224" s="7">
        <f t="shared" si="77"/>
        <v>81.268115942028984</v>
      </c>
      <c r="Q1224" t="s">
        <v>8336</v>
      </c>
      <c r="R1224" s="8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 s="1" t="s">
        <v>0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22">
        <f t="shared" si="76"/>
        <v>112.10606060606061</v>
      </c>
      <c r="P1225" s="7">
        <f t="shared" si="77"/>
        <v>116.21465968586388</v>
      </c>
      <c r="Q1225" t="s">
        <v>8336</v>
      </c>
      <c r="R1225" s="8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 s="1" t="s">
        <v>0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22">
        <f t="shared" si="76"/>
        <v>7.0666666666666673</v>
      </c>
      <c r="P1226" s="7">
        <f t="shared" si="77"/>
        <v>58.888888888888886</v>
      </c>
      <c r="Q1226" t="s">
        <v>8323</v>
      </c>
      <c r="R1226" s="8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 s="1" t="s">
        <v>0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22">
        <f t="shared" si="76"/>
        <v>4.3999999999999995</v>
      </c>
      <c r="P1227" s="7">
        <f t="shared" si="77"/>
        <v>44</v>
      </c>
      <c r="Q1227" t="s">
        <v>8323</v>
      </c>
      <c r="R1227" s="8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 s="1" t="s">
        <v>0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22">
        <f t="shared" si="76"/>
        <v>3.8739999999999997</v>
      </c>
      <c r="P1228" s="7">
        <f t="shared" si="77"/>
        <v>48.424999999999997</v>
      </c>
      <c r="Q1228" t="s">
        <v>8323</v>
      </c>
      <c r="R1228" s="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 s="1" t="s">
        <v>0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22">
        <f t="shared" si="76"/>
        <v>0</v>
      </c>
      <c r="P1229" s="7" t="str">
        <f t="shared" si="77"/>
        <v/>
      </c>
      <c r="Q1229" t="s">
        <v>8323</v>
      </c>
      <c r="R1229" s="8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 s="1" t="s">
        <v>0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22">
        <f t="shared" si="76"/>
        <v>29.299999999999997</v>
      </c>
      <c r="P1230" s="7">
        <f t="shared" si="77"/>
        <v>61.041666666666664</v>
      </c>
      <c r="Q1230" t="s">
        <v>8323</v>
      </c>
      <c r="R1230" s="8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 s="1" t="s">
        <v>0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22">
        <f t="shared" si="76"/>
        <v>0.90909090909090906</v>
      </c>
      <c r="P1231" s="7">
        <f t="shared" si="77"/>
        <v>25</v>
      </c>
      <c r="Q1231" t="s">
        <v>8323</v>
      </c>
      <c r="R1231" s="8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 s="1" t="s">
        <v>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22">
        <f t="shared" si="76"/>
        <v>0</v>
      </c>
      <c r="P1232" s="7" t="str">
        <f t="shared" si="77"/>
        <v/>
      </c>
      <c r="Q1232" t="s">
        <v>8323</v>
      </c>
      <c r="R1232" s="8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 s="1" t="s">
        <v>0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22">
        <f t="shared" si="76"/>
        <v>0</v>
      </c>
      <c r="P1233" s="7" t="str">
        <f t="shared" si="77"/>
        <v/>
      </c>
      <c r="Q1233" t="s">
        <v>8323</v>
      </c>
      <c r="R1233" s="8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 s="1" t="s">
        <v>0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22">
        <f t="shared" si="76"/>
        <v>0.8</v>
      </c>
      <c r="P1234" s="7">
        <f t="shared" si="77"/>
        <v>40</v>
      </c>
      <c r="Q1234" t="s">
        <v>8323</v>
      </c>
      <c r="R1234" s="8" t="s">
        <v>8338</v>
      </c>
      <c r="S1234" s="13">
        <f t="shared" si="78"/>
        <v>41506.848032407404</v>
      </c>
      <c r="T1234" s="13">
        <f t="shared" si="79"/>
        <v>41553.848032407404</v>
      </c>
    </row>
    <row r="1235" spans="1:20" ht="48" x14ac:dyDescent="0.2">
      <c r="A1235" s="1" t="s">
        <v>0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22">
        <f t="shared" si="76"/>
        <v>11.600000000000001</v>
      </c>
      <c r="P1235" s="7">
        <f t="shared" si="77"/>
        <v>19.333333333333332</v>
      </c>
      <c r="Q1235" t="s">
        <v>8323</v>
      </c>
      <c r="R1235" s="8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 s="1" t="s">
        <v>0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22">
        <f t="shared" si="76"/>
        <v>0</v>
      </c>
      <c r="P1236" s="7" t="str">
        <f t="shared" si="77"/>
        <v/>
      </c>
      <c r="Q1236" t="s">
        <v>8323</v>
      </c>
      <c r="R1236" s="8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 s="1" t="s">
        <v>0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22">
        <f t="shared" si="76"/>
        <v>2.7873639500929119</v>
      </c>
      <c r="P1237" s="7">
        <f t="shared" si="77"/>
        <v>35</v>
      </c>
      <c r="Q1237" t="s">
        <v>8323</v>
      </c>
      <c r="R1237" s="8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 s="1" t="s">
        <v>0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22">
        <f t="shared" si="76"/>
        <v>0</v>
      </c>
      <c r="P1238" s="7" t="str">
        <f t="shared" si="77"/>
        <v/>
      </c>
      <c r="Q1238" t="s">
        <v>8323</v>
      </c>
      <c r="R1238" s="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 s="1" t="s">
        <v>0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22">
        <f t="shared" si="76"/>
        <v>0</v>
      </c>
      <c r="P1239" s="7" t="str">
        <f t="shared" si="77"/>
        <v/>
      </c>
      <c r="Q1239" t="s">
        <v>8323</v>
      </c>
      <c r="R1239" s="8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 s="1" t="s">
        <v>0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22">
        <f t="shared" si="76"/>
        <v>17.8</v>
      </c>
      <c r="P1240" s="7">
        <f t="shared" si="77"/>
        <v>59.333333333333336</v>
      </c>
      <c r="Q1240" t="s">
        <v>8323</v>
      </c>
      <c r="R1240" s="8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 s="1" t="s">
        <v>0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22">
        <f t="shared" si="76"/>
        <v>0</v>
      </c>
      <c r="P1241" s="7" t="str">
        <f t="shared" si="77"/>
        <v/>
      </c>
      <c r="Q1241" t="s">
        <v>8323</v>
      </c>
      <c r="R1241" s="8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 s="1" t="s">
        <v>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22">
        <f t="shared" si="76"/>
        <v>3.0124999999999997</v>
      </c>
      <c r="P1242" s="7">
        <f t="shared" si="77"/>
        <v>30.125</v>
      </c>
      <c r="Q1242" t="s">
        <v>8323</v>
      </c>
      <c r="R1242" s="8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 s="1" t="s">
        <v>0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22">
        <f t="shared" si="76"/>
        <v>50.739999999999995</v>
      </c>
      <c r="P1243" s="7">
        <f t="shared" si="77"/>
        <v>74.617647058823536</v>
      </c>
      <c r="Q1243" t="s">
        <v>8323</v>
      </c>
      <c r="R1243" s="8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 s="1" t="s">
        <v>0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22">
        <f t="shared" si="76"/>
        <v>0.54884742041712409</v>
      </c>
      <c r="P1244" s="7">
        <f t="shared" si="77"/>
        <v>5</v>
      </c>
      <c r="Q1244" t="s">
        <v>8323</v>
      </c>
      <c r="R1244" s="8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 s="1" t="s">
        <v>0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22">
        <f t="shared" si="76"/>
        <v>14.091666666666667</v>
      </c>
      <c r="P1245" s="7">
        <f t="shared" si="77"/>
        <v>44.5</v>
      </c>
      <c r="Q1245" t="s">
        <v>8323</v>
      </c>
      <c r="R1245" s="8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 s="1" t="s">
        <v>0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22">
        <f t="shared" si="76"/>
        <v>103.8</v>
      </c>
      <c r="P1246" s="7">
        <f t="shared" si="77"/>
        <v>46.133333333333333</v>
      </c>
      <c r="Q1246" t="s">
        <v>8323</v>
      </c>
      <c r="R1246" s="8" t="s">
        <v>8324</v>
      </c>
      <c r="S1246" s="13">
        <f t="shared" si="78"/>
        <v>41355.825497685189</v>
      </c>
      <c r="T1246" s="13">
        <f t="shared" si="79"/>
        <v>41386.875</v>
      </c>
    </row>
    <row r="1247" spans="1:20" ht="48" x14ac:dyDescent="0.2">
      <c r="A1247" s="1" t="s">
        <v>0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22">
        <f t="shared" si="76"/>
        <v>120.24999999999999</v>
      </c>
      <c r="P1247" s="7">
        <f t="shared" si="77"/>
        <v>141.47058823529412</v>
      </c>
      <c r="Q1247" t="s">
        <v>8323</v>
      </c>
      <c r="R1247" s="8" t="s">
        <v>8324</v>
      </c>
      <c r="S1247" s="13">
        <f t="shared" si="78"/>
        <v>41774.59993055556</v>
      </c>
      <c r="T1247" s="13">
        <f t="shared" si="79"/>
        <v>41804.59993055556</v>
      </c>
    </row>
    <row r="1248" spans="1:20" ht="48" x14ac:dyDescent="0.2">
      <c r="A1248" s="1" t="s">
        <v>0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22">
        <f t="shared" si="76"/>
        <v>117</v>
      </c>
      <c r="P1248" s="7">
        <f t="shared" si="77"/>
        <v>75.483870967741936</v>
      </c>
      <c r="Q1248" t="s">
        <v>8323</v>
      </c>
      <c r="R1248" s="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 s="1" t="s">
        <v>0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22">
        <f t="shared" si="76"/>
        <v>122.14285714285715</v>
      </c>
      <c r="P1249" s="7">
        <f t="shared" si="77"/>
        <v>85.5</v>
      </c>
      <c r="Q1249" t="s">
        <v>8323</v>
      </c>
      <c r="R1249" s="8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 s="1" t="s">
        <v>0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22">
        <f t="shared" si="76"/>
        <v>151.63999999999999</v>
      </c>
      <c r="P1250" s="7">
        <f t="shared" si="77"/>
        <v>64.254237288135599</v>
      </c>
      <c r="Q1250" t="s">
        <v>8323</v>
      </c>
      <c r="R1250" s="8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 s="1" t="s">
        <v>0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22">
        <f t="shared" si="76"/>
        <v>104.44</v>
      </c>
      <c r="P1251" s="7">
        <f t="shared" si="77"/>
        <v>64.46913580246914</v>
      </c>
      <c r="Q1251" t="s">
        <v>8323</v>
      </c>
      <c r="R1251" s="8" t="s">
        <v>8324</v>
      </c>
      <c r="S1251" s="13">
        <f t="shared" si="78"/>
        <v>41067.740868055553</v>
      </c>
      <c r="T1251" s="13">
        <f t="shared" si="79"/>
        <v>41097.740868055553</v>
      </c>
    </row>
    <row r="1252" spans="1:20" ht="48" x14ac:dyDescent="0.2">
      <c r="A1252" s="1" t="s">
        <v>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22">
        <f t="shared" si="76"/>
        <v>200.15333333333331</v>
      </c>
      <c r="P1252" s="7">
        <f t="shared" si="77"/>
        <v>118.2007874015748</v>
      </c>
      <c r="Q1252" t="s">
        <v>8323</v>
      </c>
      <c r="R1252" s="8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 s="1" t="s">
        <v>0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22">
        <f t="shared" si="76"/>
        <v>101.8</v>
      </c>
      <c r="P1253" s="7">
        <f t="shared" si="77"/>
        <v>82.540540540540547</v>
      </c>
      <c r="Q1253" t="s">
        <v>8323</v>
      </c>
      <c r="R1253" s="8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 s="1" t="s">
        <v>0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22">
        <f t="shared" si="76"/>
        <v>137.65714285714284</v>
      </c>
      <c r="P1254" s="7">
        <f t="shared" si="77"/>
        <v>34.170212765957444</v>
      </c>
      <c r="Q1254" t="s">
        <v>8323</v>
      </c>
      <c r="R1254" s="8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 s="1" t="s">
        <v>0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22">
        <f t="shared" si="76"/>
        <v>303833.2</v>
      </c>
      <c r="P1255" s="7">
        <f t="shared" si="77"/>
        <v>42.73322081575246</v>
      </c>
      <c r="Q1255" t="s">
        <v>8323</v>
      </c>
      <c r="R1255" s="8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 s="1" t="s">
        <v>0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22">
        <f t="shared" si="76"/>
        <v>198.85074626865671</v>
      </c>
      <c r="P1256" s="7">
        <f t="shared" si="77"/>
        <v>94.489361702127653</v>
      </c>
      <c r="Q1256" t="s">
        <v>8323</v>
      </c>
      <c r="R1256" s="8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 s="1" t="s">
        <v>0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22">
        <f t="shared" si="76"/>
        <v>202.36666666666667</v>
      </c>
      <c r="P1257" s="7">
        <f t="shared" si="77"/>
        <v>55.697247706422019</v>
      </c>
      <c r="Q1257" t="s">
        <v>8323</v>
      </c>
      <c r="R1257" s="8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 s="1" t="s">
        <v>0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22">
        <f t="shared" si="76"/>
        <v>117.96376666666666</v>
      </c>
      <c r="P1258" s="7">
        <f t="shared" si="77"/>
        <v>98.030831024930734</v>
      </c>
      <c r="Q1258" t="s">
        <v>8323</v>
      </c>
      <c r="R1258" s="8" t="s">
        <v>8324</v>
      </c>
      <c r="S1258" s="13">
        <f t="shared" si="78"/>
        <v>40921.919340277775</v>
      </c>
      <c r="T1258" s="13">
        <f t="shared" si="79"/>
        <v>40951.919340277775</v>
      </c>
    </row>
    <row r="1259" spans="1:20" ht="48" x14ac:dyDescent="0.2">
      <c r="A1259" s="1" t="s">
        <v>0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22">
        <f t="shared" si="76"/>
        <v>294.72727272727275</v>
      </c>
      <c r="P1259" s="7">
        <f t="shared" si="77"/>
        <v>92.102272727272734</v>
      </c>
      <c r="Q1259" t="s">
        <v>8323</v>
      </c>
      <c r="R1259" s="8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 s="1" t="s">
        <v>0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22">
        <f t="shared" si="76"/>
        <v>213.14633333333336</v>
      </c>
      <c r="P1260" s="7">
        <f t="shared" si="77"/>
        <v>38.175462686567165</v>
      </c>
      <c r="Q1260" t="s">
        <v>8323</v>
      </c>
      <c r="R1260" s="8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 s="1" t="s">
        <v>0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22">
        <f t="shared" si="76"/>
        <v>104.24</v>
      </c>
      <c r="P1261" s="7">
        <f t="shared" si="77"/>
        <v>27.145833333333332</v>
      </c>
      <c r="Q1261" t="s">
        <v>8323</v>
      </c>
      <c r="R1261" s="8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 s="1" t="s">
        <v>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22">
        <f t="shared" si="76"/>
        <v>113.66666666666667</v>
      </c>
      <c r="P1262" s="7">
        <f t="shared" si="77"/>
        <v>50.689189189189186</v>
      </c>
      <c r="Q1262" t="s">
        <v>8323</v>
      </c>
      <c r="R1262" s="8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 s="1" t="s">
        <v>0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22">
        <f t="shared" si="76"/>
        <v>101.25</v>
      </c>
      <c r="P1263" s="7">
        <f t="shared" si="77"/>
        <v>38.942307692307693</v>
      </c>
      <c r="Q1263" t="s">
        <v>8323</v>
      </c>
      <c r="R1263" s="8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 s="1" t="s">
        <v>0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22">
        <f t="shared" si="76"/>
        <v>125.41538461538462</v>
      </c>
      <c r="P1264" s="7">
        <f t="shared" si="77"/>
        <v>77.638095238095232</v>
      </c>
      <c r="Q1264" t="s">
        <v>8323</v>
      </c>
      <c r="R1264" s="8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 s="1" t="s">
        <v>0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22">
        <f t="shared" si="76"/>
        <v>119</v>
      </c>
      <c r="P1265" s="7">
        <f t="shared" si="77"/>
        <v>43.536585365853661</v>
      </c>
      <c r="Q1265" t="s">
        <v>8323</v>
      </c>
      <c r="R1265" s="8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 s="1" t="s">
        <v>0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22">
        <f t="shared" si="76"/>
        <v>166.46153846153845</v>
      </c>
      <c r="P1266" s="7">
        <f t="shared" si="77"/>
        <v>31.823529411764707</v>
      </c>
      <c r="Q1266" t="s">
        <v>8323</v>
      </c>
      <c r="R1266" s="8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 s="1" t="s">
        <v>0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22">
        <f t="shared" si="76"/>
        <v>119.14771428571429</v>
      </c>
      <c r="P1267" s="7">
        <f t="shared" si="77"/>
        <v>63.184393939393942</v>
      </c>
      <c r="Q1267" t="s">
        <v>8323</v>
      </c>
      <c r="R1267" s="8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 s="1" t="s">
        <v>0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22">
        <f t="shared" si="76"/>
        <v>100.47368421052632</v>
      </c>
      <c r="P1268" s="7">
        <f t="shared" si="77"/>
        <v>190.9</v>
      </c>
      <c r="Q1268" t="s">
        <v>8323</v>
      </c>
      <c r="R1268" s="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 s="1" t="s">
        <v>0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22">
        <f t="shared" si="76"/>
        <v>101.8</v>
      </c>
      <c r="P1269" s="7">
        <f t="shared" si="77"/>
        <v>140.85534591194968</v>
      </c>
      <c r="Q1269" t="s">
        <v>8323</v>
      </c>
      <c r="R1269" s="8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 s="1" t="s">
        <v>0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22">
        <f t="shared" si="76"/>
        <v>116.66666666666667</v>
      </c>
      <c r="P1270" s="7">
        <f t="shared" si="77"/>
        <v>76.92307692307692</v>
      </c>
      <c r="Q1270" t="s">
        <v>8323</v>
      </c>
      <c r="R1270" s="8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 s="1" t="s">
        <v>0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22">
        <f t="shared" si="76"/>
        <v>108.64893617021276</v>
      </c>
      <c r="P1271" s="7">
        <f t="shared" si="77"/>
        <v>99.15533980582525</v>
      </c>
      <c r="Q1271" t="s">
        <v>8323</v>
      </c>
      <c r="R1271" s="8" t="s">
        <v>8324</v>
      </c>
      <c r="S1271" s="13">
        <f t="shared" si="78"/>
        <v>42445.823055555556</v>
      </c>
      <c r="T1271" s="13">
        <f t="shared" si="79"/>
        <v>42476</v>
      </c>
    </row>
    <row r="1272" spans="1:20" ht="32" x14ac:dyDescent="0.2">
      <c r="A1272" s="1" t="s">
        <v>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22">
        <f t="shared" si="76"/>
        <v>114.72</v>
      </c>
      <c r="P1272" s="7">
        <f t="shared" si="77"/>
        <v>67.881656804733723</v>
      </c>
      <c r="Q1272" t="s">
        <v>8323</v>
      </c>
      <c r="R1272" s="8" t="s">
        <v>8324</v>
      </c>
      <c r="S1272" s="13">
        <f t="shared" si="78"/>
        <v>40933.85696759259</v>
      </c>
      <c r="T1272" s="13">
        <f t="shared" si="79"/>
        <v>40993.815300925926</v>
      </c>
    </row>
    <row r="1273" spans="1:20" ht="48" x14ac:dyDescent="0.2">
      <c r="A1273" s="1" t="s">
        <v>0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22">
        <f t="shared" si="76"/>
        <v>101.8</v>
      </c>
      <c r="P1273" s="7">
        <f t="shared" si="77"/>
        <v>246.29032258064515</v>
      </c>
      <c r="Q1273" t="s">
        <v>8323</v>
      </c>
      <c r="R1273" s="8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 s="1" t="s">
        <v>0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22">
        <f t="shared" si="76"/>
        <v>106</v>
      </c>
      <c r="P1274" s="7">
        <f t="shared" si="77"/>
        <v>189.28571428571428</v>
      </c>
      <c r="Q1274" t="s">
        <v>8323</v>
      </c>
      <c r="R1274" s="8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 s="1" t="s">
        <v>0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22">
        <f t="shared" si="76"/>
        <v>103.49999999999999</v>
      </c>
      <c r="P1275" s="7">
        <f t="shared" si="77"/>
        <v>76.666666666666671</v>
      </c>
      <c r="Q1275" t="s">
        <v>8323</v>
      </c>
      <c r="R1275" s="8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 s="1" t="s">
        <v>0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22">
        <f t="shared" si="76"/>
        <v>154.97535999999999</v>
      </c>
      <c r="P1276" s="7">
        <f t="shared" si="77"/>
        <v>82.963254817987149</v>
      </c>
      <c r="Q1276" t="s">
        <v>8323</v>
      </c>
      <c r="R1276" s="8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 s="1" t="s">
        <v>0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22">
        <f t="shared" si="76"/>
        <v>162.14066666666668</v>
      </c>
      <c r="P1277" s="7">
        <f t="shared" si="77"/>
        <v>62.522107969151669</v>
      </c>
      <c r="Q1277" t="s">
        <v>8323</v>
      </c>
      <c r="R1277" s="8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 s="1" t="s">
        <v>0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22">
        <f t="shared" si="76"/>
        <v>104.42100000000001</v>
      </c>
      <c r="P1278" s="7">
        <f t="shared" si="77"/>
        <v>46.06808823529412</v>
      </c>
      <c r="Q1278" t="s">
        <v>8323</v>
      </c>
      <c r="R1278" s="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 s="1" t="s">
        <v>0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22">
        <f t="shared" si="76"/>
        <v>106.12433333333333</v>
      </c>
      <c r="P1279" s="7">
        <f t="shared" si="77"/>
        <v>38.543946731234868</v>
      </c>
      <c r="Q1279" t="s">
        <v>8323</v>
      </c>
      <c r="R1279" s="8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 s="1" t="s">
        <v>0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22">
        <f t="shared" si="76"/>
        <v>154.93846153846152</v>
      </c>
      <c r="P1280" s="7">
        <f t="shared" si="77"/>
        <v>53.005263157894738</v>
      </c>
      <c r="Q1280" t="s">
        <v>8323</v>
      </c>
      <c r="R1280" s="8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 s="1" t="s">
        <v>0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22">
        <f t="shared" si="76"/>
        <v>110.77157238734421</v>
      </c>
      <c r="P1281" s="7">
        <f t="shared" si="77"/>
        <v>73.355396825396824</v>
      </c>
      <c r="Q1281" t="s">
        <v>8323</v>
      </c>
      <c r="R1281" s="8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 s="1" t="s">
        <v>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22">
        <f t="shared" si="76"/>
        <v>110.91186666666665</v>
      </c>
      <c r="P1282" s="7">
        <f t="shared" si="77"/>
        <v>127.97523076923076</v>
      </c>
      <c r="Q1282" t="s">
        <v>8323</v>
      </c>
      <c r="R1282" s="8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 s="1" t="s">
        <v>0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22">
        <f t="shared" ref="O1283:O1346" si="80">PRODUCT((E1283/D1283),100)</f>
        <v>110.71428571428572</v>
      </c>
      <c r="P1283" s="7">
        <f t="shared" ref="P1283:P1346" si="81">(IFERROR(E1283/L1283,""))</f>
        <v>104.72972972972973</v>
      </c>
      <c r="Q1283" t="s">
        <v>8323</v>
      </c>
      <c r="R1283" s="8" t="s">
        <v>8324</v>
      </c>
      <c r="S1283" s="13">
        <f t="shared" ref="S1283:S1346" si="82">J1283/86400+25569</f>
        <v>41463.743472222224</v>
      </c>
      <c r="T1283" s="13">
        <f t="shared" ref="T1283:T1346" si="83">I1283/86400+25569</f>
        <v>41483.743472222224</v>
      </c>
    </row>
    <row r="1284" spans="1:20" ht="48" x14ac:dyDescent="0.2">
      <c r="A1284" s="1" t="s">
        <v>0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22">
        <f t="shared" si="80"/>
        <v>123.61333333333333</v>
      </c>
      <c r="P1284" s="7">
        <f t="shared" si="81"/>
        <v>67.671532846715323</v>
      </c>
      <c r="Q1284" t="s">
        <v>8323</v>
      </c>
      <c r="R1284" s="8" t="s">
        <v>8324</v>
      </c>
      <c r="S1284" s="13">
        <f t="shared" si="82"/>
        <v>41586.475173611107</v>
      </c>
      <c r="T1284" s="13">
        <f t="shared" si="83"/>
        <v>41617.207638888889</v>
      </c>
    </row>
    <row r="1285" spans="1:20" ht="48" x14ac:dyDescent="0.2">
      <c r="A1285" s="1" t="s">
        <v>0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22">
        <f t="shared" si="80"/>
        <v>211.05</v>
      </c>
      <c r="P1285" s="7">
        <f t="shared" si="81"/>
        <v>95.931818181818187</v>
      </c>
      <c r="Q1285" t="s">
        <v>8323</v>
      </c>
      <c r="R1285" s="8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 s="1" t="s">
        <v>0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22">
        <f t="shared" si="80"/>
        <v>101</v>
      </c>
      <c r="P1286" s="7">
        <f t="shared" si="81"/>
        <v>65.161290322580641</v>
      </c>
      <c r="Q1286" t="s">
        <v>8315</v>
      </c>
      <c r="R1286" s="8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 s="1" t="s">
        <v>0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22">
        <f t="shared" si="80"/>
        <v>101.64999999999999</v>
      </c>
      <c r="P1287" s="7">
        <f t="shared" si="81"/>
        <v>32.269841269841272</v>
      </c>
      <c r="Q1287" t="s">
        <v>8315</v>
      </c>
      <c r="R1287" s="8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 s="1" t="s">
        <v>0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22">
        <f t="shared" si="80"/>
        <v>108.33333333333333</v>
      </c>
      <c r="P1288" s="7">
        <f t="shared" si="81"/>
        <v>81.25</v>
      </c>
      <c r="Q1288" t="s">
        <v>8315</v>
      </c>
      <c r="R1288" s="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 s="1" t="s">
        <v>0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22">
        <f t="shared" si="80"/>
        <v>242</v>
      </c>
      <c r="P1289" s="7">
        <f t="shared" si="81"/>
        <v>24.2</v>
      </c>
      <c r="Q1289" t="s">
        <v>8315</v>
      </c>
      <c r="R1289" s="8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 s="1" t="s">
        <v>0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22">
        <f t="shared" si="80"/>
        <v>100.44999999999999</v>
      </c>
      <c r="P1290" s="7">
        <f t="shared" si="81"/>
        <v>65.868852459016395</v>
      </c>
      <c r="Q1290" t="s">
        <v>8315</v>
      </c>
      <c r="R1290" s="8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 s="1" t="s">
        <v>0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22">
        <f t="shared" si="80"/>
        <v>125.06666666666666</v>
      </c>
      <c r="P1291" s="7">
        <f t="shared" si="81"/>
        <v>36.07692307692308</v>
      </c>
      <c r="Q1291" t="s">
        <v>8315</v>
      </c>
      <c r="R1291" s="8" t="s">
        <v>8316</v>
      </c>
      <c r="S1291" s="13">
        <f t="shared" si="82"/>
        <v>42709.134780092594</v>
      </c>
      <c r="T1291" s="13">
        <f t="shared" si="83"/>
        <v>42739.134780092594</v>
      </c>
    </row>
    <row r="1292" spans="1:20" ht="32" x14ac:dyDescent="0.2">
      <c r="A1292" s="1" t="s">
        <v>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22">
        <f t="shared" si="80"/>
        <v>108.57142857142857</v>
      </c>
      <c r="P1292" s="7">
        <f t="shared" si="81"/>
        <v>44.186046511627907</v>
      </c>
      <c r="Q1292" t="s">
        <v>8315</v>
      </c>
      <c r="R1292" s="8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 s="1" t="s">
        <v>0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22">
        <f t="shared" si="80"/>
        <v>145.70000000000002</v>
      </c>
      <c r="P1293" s="7">
        <f t="shared" si="81"/>
        <v>104.07142857142857</v>
      </c>
      <c r="Q1293" t="s">
        <v>8315</v>
      </c>
      <c r="R1293" s="8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 s="1" t="s">
        <v>0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22">
        <f t="shared" si="80"/>
        <v>110.00000000000001</v>
      </c>
      <c r="P1294" s="7">
        <f t="shared" si="81"/>
        <v>35.96153846153846</v>
      </c>
      <c r="Q1294" t="s">
        <v>8315</v>
      </c>
      <c r="R1294" s="8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 s="1" t="s">
        <v>0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22">
        <f t="shared" si="80"/>
        <v>102.23333333333333</v>
      </c>
      <c r="P1295" s="7">
        <f t="shared" si="81"/>
        <v>127.79166666666667</v>
      </c>
      <c r="Q1295" t="s">
        <v>8315</v>
      </c>
      <c r="R1295" s="8" t="s">
        <v>8316</v>
      </c>
      <c r="S1295" s="13">
        <f t="shared" si="82"/>
        <v>42292.701053240744</v>
      </c>
      <c r="T1295" s="13">
        <f t="shared" si="83"/>
        <v>42322.742719907408</v>
      </c>
    </row>
    <row r="1296" spans="1:20" ht="48" x14ac:dyDescent="0.2">
      <c r="A1296" s="1" t="s">
        <v>0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22">
        <f t="shared" si="80"/>
        <v>122</v>
      </c>
      <c r="P1296" s="7">
        <f t="shared" si="81"/>
        <v>27.727272727272727</v>
      </c>
      <c r="Q1296" t="s">
        <v>8315</v>
      </c>
      <c r="R1296" s="8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 s="1" t="s">
        <v>0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22">
        <f t="shared" si="80"/>
        <v>101.96000000000001</v>
      </c>
      <c r="P1297" s="7">
        <f t="shared" si="81"/>
        <v>39.828125</v>
      </c>
      <c r="Q1297" t="s">
        <v>8315</v>
      </c>
      <c r="R1297" s="8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 s="1" t="s">
        <v>0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22">
        <f t="shared" si="80"/>
        <v>141.1764705882353</v>
      </c>
      <c r="P1298" s="7">
        <f t="shared" si="81"/>
        <v>52.173913043478258</v>
      </c>
      <c r="Q1298" t="s">
        <v>8315</v>
      </c>
      <c r="R1298" s="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 s="1" t="s">
        <v>0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22">
        <f t="shared" si="80"/>
        <v>109.52500000000001</v>
      </c>
      <c r="P1299" s="7">
        <f t="shared" si="81"/>
        <v>92.037815126050418</v>
      </c>
      <c r="Q1299" t="s">
        <v>8315</v>
      </c>
      <c r="R1299" s="8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 s="1" t="s">
        <v>0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22">
        <f t="shared" si="80"/>
        <v>104.65</v>
      </c>
      <c r="P1300" s="7">
        <f t="shared" si="81"/>
        <v>63.424242424242422</v>
      </c>
      <c r="Q1300" t="s">
        <v>8315</v>
      </c>
      <c r="R1300" s="8" t="s">
        <v>8316</v>
      </c>
      <c r="S1300" s="13">
        <f t="shared" si="82"/>
        <v>42458.680925925924</v>
      </c>
      <c r="T1300" s="13">
        <f t="shared" si="83"/>
        <v>42488.680925925924</v>
      </c>
    </row>
    <row r="1301" spans="1:20" ht="48" x14ac:dyDescent="0.2">
      <c r="A1301" s="1" t="s">
        <v>0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22">
        <f t="shared" si="80"/>
        <v>124</v>
      </c>
      <c r="P1301" s="7">
        <f t="shared" si="81"/>
        <v>135.625</v>
      </c>
      <c r="Q1301" t="s">
        <v>8315</v>
      </c>
      <c r="R1301" s="8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 s="1" t="s">
        <v>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22">
        <f t="shared" si="80"/>
        <v>135</v>
      </c>
      <c r="P1302" s="7">
        <f t="shared" si="81"/>
        <v>168.75</v>
      </c>
      <c r="Q1302" t="s">
        <v>8315</v>
      </c>
      <c r="R1302" s="8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 s="1" t="s">
        <v>0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22">
        <f t="shared" si="80"/>
        <v>102.75000000000001</v>
      </c>
      <c r="P1303" s="7">
        <f t="shared" si="81"/>
        <v>70.862068965517238</v>
      </c>
      <c r="Q1303" t="s">
        <v>8315</v>
      </c>
      <c r="R1303" s="8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 s="1" t="s">
        <v>0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22">
        <f t="shared" si="80"/>
        <v>100</v>
      </c>
      <c r="P1304" s="7">
        <f t="shared" si="81"/>
        <v>50</v>
      </c>
      <c r="Q1304" t="s">
        <v>8315</v>
      </c>
      <c r="R1304" s="8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 s="1" t="s">
        <v>0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22">
        <f t="shared" si="80"/>
        <v>130.26085714285716</v>
      </c>
      <c r="P1305" s="7">
        <f t="shared" si="81"/>
        <v>42.214166666666671</v>
      </c>
      <c r="Q1305" t="s">
        <v>8315</v>
      </c>
      <c r="R1305" s="8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 s="1" t="s">
        <v>0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22">
        <f t="shared" si="80"/>
        <v>39.627499999999998</v>
      </c>
      <c r="P1306" s="7">
        <f t="shared" si="81"/>
        <v>152.41346153846155</v>
      </c>
      <c r="Q1306" t="s">
        <v>8317</v>
      </c>
      <c r="R1306" s="8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 s="1" t="s">
        <v>0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22">
        <f t="shared" si="80"/>
        <v>25.976666666666663</v>
      </c>
      <c r="P1307" s="7">
        <f t="shared" si="81"/>
        <v>90.616279069767444</v>
      </c>
      <c r="Q1307" t="s">
        <v>8317</v>
      </c>
      <c r="R1307" s="8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 s="1" t="s">
        <v>0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22">
        <f t="shared" si="80"/>
        <v>65.24636363636364</v>
      </c>
      <c r="P1308" s="7">
        <f t="shared" si="81"/>
        <v>201.60393258426967</v>
      </c>
      <c r="Q1308" t="s">
        <v>8317</v>
      </c>
      <c r="R1308" s="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 s="1" t="s">
        <v>0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22">
        <f t="shared" si="80"/>
        <v>11.514000000000001</v>
      </c>
      <c r="P1309" s="7">
        <f t="shared" si="81"/>
        <v>127.93333333333334</v>
      </c>
      <c r="Q1309" t="s">
        <v>8317</v>
      </c>
      <c r="R1309" s="8" t="s">
        <v>8319</v>
      </c>
      <c r="S1309" s="13">
        <f t="shared" si="82"/>
        <v>42387.503229166672</v>
      </c>
      <c r="T1309" s="13">
        <f t="shared" si="83"/>
        <v>42417.503229166672</v>
      </c>
    </row>
    <row r="1310" spans="1:20" ht="32" x14ac:dyDescent="0.2">
      <c r="A1310" s="1" t="s">
        <v>0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22">
        <f t="shared" si="80"/>
        <v>11.360000000000001</v>
      </c>
      <c r="P1310" s="7">
        <f t="shared" si="81"/>
        <v>29.894736842105264</v>
      </c>
      <c r="Q1310" t="s">
        <v>8317</v>
      </c>
      <c r="R1310" s="8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 s="1" t="s">
        <v>0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22">
        <f t="shared" si="80"/>
        <v>111.99130434782609</v>
      </c>
      <c r="P1311" s="7">
        <f t="shared" si="81"/>
        <v>367.97142857142859</v>
      </c>
      <c r="Q1311" t="s">
        <v>8317</v>
      </c>
      <c r="R1311" s="8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 s="1" t="s">
        <v>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22">
        <f t="shared" si="80"/>
        <v>15.5</v>
      </c>
      <c r="P1312" s="7">
        <f t="shared" si="81"/>
        <v>129.16666666666666</v>
      </c>
      <c r="Q1312" t="s">
        <v>8317</v>
      </c>
      <c r="R1312" s="8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 s="1" t="s">
        <v>0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22">
        <f t="shared" si="80"/>
        <v>32.027999999999999</v>
      </c>
      <c r="P1313" s="7">
        <f t="shared" si="81"/>
        <v>800.7</v>
      </c>
      <c r="Q1313" t="s">
        <v>8317</v>
      </c>
      <c r="R1313" s="8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 s="1" t="s">
        <v>0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22">
        <f t="shared" si="80"/>
        <v>0.60869565217391308</v>
      </c>
      <c r="P1314" s="7">
        <f t="shared" si="81"/>
        <v>28</v>
      </c>
      <c r="Q1314" t="s">
        <v>8317</v>
      </c>
      <c r="R1314" s="8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 s="1" t="s">
        <v>0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22">
        <f t="shared" si="80"/>
        <v>31.114999999999998</v>
      </c>
      <c r="P1315" s="7">
        <f t="shared" si="81"/>
        <v>102.01639344262296</v>
      </c>
      <c r="Q1315" t="s">
        <v>8317</v>
      </c>
      <c r="R1315" s="8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 s="1" t="s">
        <v>0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22">
        <f t="shared" si="80"/>
        <v>1.1266666666666667</v>
      </c>
      <c r="P1316" s="7">
        <f t="shared" si="81"/>
        <v>184.36363636363637</v>
      </c>
      <c r="Q1316" t="s">
        <v>8317</v>
      </c>
      <c r="R1316" s="8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 s="1" t="s">
        <v>0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22">
        <f t="shared" si="80"/>
        <v>40.404000000000003</v>
      </c>
      <c r="P1317" s="7">
        <f t="shared" si="81"/>
        <v>162.91935483870967</v>
      </c>
      <c r="Q1317" t="s">
        <v>8317</v>
      </c>
      <c r="R1317" s="8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 s="1" t="s">
        <v>0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22">
        <f t="shared" si="80"/>
        <v>1.3333333333333333E-3</v>
      </c>
      <c r="P1318" s="7">
        <f t="shared" si="81"/>
        <v>1</v>
      </c>
      <c r="Q1318" t="s">
        <v>8317</v>
      </c>
      <c r="R1318" s="8" t="s">
        <v>8319</v>
      </c>
      <c r="S1318" s="13">
        <f t="shared" si="82"/>
        <v>42393.961909722224</v>
      </c>
      <c r="T1318" s="13">
        <f t="shared" si="83"/>
        <v>42428.961909722224</v>
      </c>
    </row>
    <row r="1319" spans="1:20" ht="48" x14ac:dyDescent="0.2">
      <c r="A1319" s="1" t="s">
        <v>0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22">
        <f t="shared" si="80"/>
        <v>5.7334999999999994</v>
      </c>
      <c r="P1319" s="7">
        <f t="shared" si="81"/>
        <v>603.52631578947364</v>
      </c>
      <c r="Q1319" t="s">
        <v>8317</v>
      </c>
      <c r="R1319" s="8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 s="1" t="s">
        <v>0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22">
        <f t="shared" si="80"/>
        <v>15.324999999999999</v>
      </c>
      <c r="P1320" s="7">
        <f t="shared" si="81"/>
        <v>45.407407407407405</v>
      </c>
      <c r="Q1320" t="s">
        <v>8317</v>
      </c>
      <c r="R1320" s="8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 s="1" t="s">
        <v>0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22">
        <f t="shared" si="80"/>
        <v>15.103448275862069</v>
      </c>
      <c r="P1321" s="7">
        <f t="shared" si="81"/>
        <v>97.333333333333329</v>
      </c>
      <c r="Q1321" t="s">
        <v>8317</v>
      </c>
      <c r="R1321" s="8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 s="1" t="s">
        <v>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22">
        <f t="shared" si="80"/>
        <v>0.503</v>
      </c>
      <c r="P1322" s="7">
        <f t="shared" si="81"/>
        <v>167.66666666666666</v>
      </c>
      <c r="Q1322" t="s">
        <v>8317</v>
      </c>
      <c r="R1322" s="8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 s="1" t="s">
        <v>0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22">
        <f t="shared" si="80"/>
        <v>1.3028138528138529</v>
      </c>
      <c r="P1323" s="7">
        <f t="shared" si="81"/>
        <v>859.85714285714289</v>
      </c>
      <c r="Q1323" t="s">
        <v>8317</v>
      </c>
      <c r="R1323" s="8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 s="1" t="s">
        <v>0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22">
        <f t="shared" si="80"/>
        <v>0.30285714285714288</v>
      </c>
      <c r="P1324" s="7">
        <f t="shared" si="81"/>
        <v>26.5</v>
      </c>
      <c r="Q1324" t="s">
        <v>8317</v>
      </c>
      <c r="R1324" s="8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 s="1" t="s">
        <v>0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22">
        <f t="shared" si="80"/>
        <v>8.8800000000000008</v>
      </c>
      <c r="P1325" s="7">
        <f t="shared" si="81"/>
        <v>30.272727272727273</v>
      </c>
      <c r="Q1325" t="s">
        <v>8317</v>
      </c>
      <c r="R1325" s="8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 s="1" t="s">
        <v>0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22">
        <f t="shared" si="80"/>
        <v>9.84</v>
      </c>
      <c r="P1326" s="7">
        <f t="shared" si="81"/>
        <v>54.666666666666664</v>
      </c>
      <c r="Q1326" t="s">
        <v>8317</v>
      </c>
      <c r="R1326" s="8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 s="1" t="s">
        <v>0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22">
        <f t="shared" si="80"/>
        <v>2.4299999999999997</v>
      </c>
      <c r="P1327" s="7">
        <f t="shared" si="81"/>
        <v>60.75</v>
      </c>
      <c r="Q1327" t="s">
        <v>8317</v>
      </c>
      <c r="R1327" s="8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 s="1" t="s">
        <v>0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22">
        <f t="shared" si="80"/>
        <v>1.1299999999999999</v>
      </c>
      <c r="P1328" s="7">
        <f t="shared" si="81"/>
        <v>102.72727272727273</v>
      </c>
      <c r="Q1328" t="s">
        <v>8317</v>
      </c>
      <c r="R1328" s="8" t="s">
        <v>8319</v>
      </c>
      <c r="S1328" s="13">
        <f t="shared" si="82"/>
        <v>41974.791990740741</v>
      </c>
      <c r="T1328" s="13">
        <f t="shared" si="83"/>
        <v>42019.791990740741</v>
      </c>
    </row>
    <row r="1329" spans="1:20" ht="48" x14ac:dyDescent="0.2">
      <c r="A1329" s="1" t="s">
        <v>0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22">
        <f t="shared" si="80"/>
        <v>3.5520833333333335</v>
      </c>
      <c r="P1329" s="7">
        <f t="shared" si="81"/>
        <v>41.585365853658537</v>
      </c>
      <c r="Q1329" t="s">
        <v>8317</v>
      </c>
      <c r="R1329" s="8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 s="1" t="s">
        <v>0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22">
        <f t="shared" si="80"/>
        <v>2.3306666666666667</v>
      </c>
      <c r="P1330" s="7">
        <f t="shared" si="81"/>
        <v>116.53333333333333</v>
      </c>
      <c r="Q1330" t="s">
        <v>8317</v>
      </c>
      <c r="R1330" s="8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 s="1" t="s">
        <v>0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22">
        <f t="shared" si="80"/>
        <v>0.81600000000000006</v>
      </c>
      <c r="P1331" s="7">
        <f t="shared" si="81"/>
        <v>45.333333333333336</v>
      </c>
      <c r="Q1331" t="s">
        <v>8317</v>
      </c>
      <c r="R1331" s="8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 s="1" t="s">
        <v>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22">
        <f t="shared" si="80"/>
        <v>22.494285714285713</v>
      </c>
      <c r="P1332" s="7">
        <f t="shared" si="81"/>
        <v>157.46</v>
      </c>
      <c r="Q1332" t="s">
        <v>8317</v>
      </c>
      <c r="R1332" s="8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 s="1" t="s">
        <v>0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22">
        <f t="shared" si="80"/>
        <v>1.3668</v>
      </c>
      <c r="P1333" s="7">
        <f t="shared" si="81"/>
        <v>100.5</v>
      </c>
      <c r="Q1333" t="s">
        <v>8317</v>
      </c>
      <c r="R1333" s="8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 s="1" t="s">
        <v>0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22">
        <f t="shared" si="80"/>
        <v>0</v>
      </c>
      <c r="P1334" s="7" t="str">
        <f t="shared" si="81"/>
        <v/>
      </c>
      <c r="Q1334" t="s">
        <v>8317</v>
      </c>
      <c r="R1334" s="8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 s="1" t="s">
        <v>0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22">
        <f t="shared" si="80"/>
        <v>0</v>
      </c>
      <c r="P1335" s="7" t="str">
        <f t="shared" si="81"/>
        <v/>
      </c>
      <c r="Q1335" t="s">
        <v>8317</v>
      </c>
      <c r="R1335" s="8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 s="1" t="s">
        <v>0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22">
        <f t="shared" si="80"/>
        <v>10.754135338345865</v>
      </c>
      <c r="P1336" s="7">
        <f t="shared" si="81"/>
        <v>51.822463768115945</v>
      </c>
      <c r="Q1336" t="s">
        <v>8317</v>
      </c>
      <c r="R1336" s="8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 s="1" t="s">
        <v>0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22">
        <f t="shared" si="80"/>
        <v>19.759999999999998</v>
      </c>
      <c r="P1337" s="7">
        <f t="shared" si="81"/>
        <v>308.75</v>
      </c>
      <c r="Q1337" t="s">
        <v>8317</v>
      </c>
      <c r="R1337" s="8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 s="1" t="s">
        <v>0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22">
        <f t="shared" si="80"/>
        <v>84.946999999999989</v>
      </c>
      <c r="P1338" s="7">
        <f t="shared" si="81"/>
        <v>379.22767857142856</v>
      </c>
      <c r="Q1338" t="s">
        <v>8317</v>
      </c>
      <c r="R1338" s="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 s="1" t="s">
        <v>0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22">
        <f t="shared" si="80"/>
        <v>49.381999999999998</v>
      </c>
      <c r="P1339" s="7">
        <f t="shared" si="81"/>
        <v>176.36428571428573</v>
      </c>
      <c r="Q1339" t="s">
        <v>8317</v>
      </c>
      <c r="R1339" s="8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 s="1" t="s">
        <v>0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22">
        <f t="shared" si="80"/>
        <v>3.3033333333333332</v>
      </c>
      <c r="P1340" s="7">
        <f t="shared" si="81"/>
        <v>66.066666666666663</v>
      </c>
      <c r="Q1340" t="s">
        <v>8317</v>
      </c>
      <c r="R1340" s="8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 s="1" t="s">
        <v>0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22">
        <f t="shared" si="80"/>
        <v>6.6339999999999995</v>
      </c>
      <c r="P1341" s="7">
        <f t="shared" si="81"/>
        <v>89.648648648648646</v>
      </c>
      <c r="Q1341" t="s">
        <v>8317</v>
      </c>
      <c r="R1341" s="8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 s="1" t="s">
        <v>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22">
        <f t="shared" si="80"/>
        <v>0</v>
      </c>
      <c r="P1342" s="7" t="str">
        <f t="shared" si="81"/>
        <v/>
      </c>
      <c r="Q1342" t="s">
        <v>8317</v>
      </c>
      <c r="R1342" s="8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 s="1" t="s">
        <v>0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22">
        <f t="shared" si="80"/>
        <v>70.36</v>
      </c>
      <c r="P1343" s="7">
        <f t="shared" si="81"/>
        <v>382.39130434782606</v>
      </c>
      <c r="Q1343" t="s">
        <v>8317</v>
      </c>
      <c r="R1343" s="8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 s="1" t="s">
        <v>0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22">
        <f t="shared" si="80"/>
        <v>0.2</v>
      </c>
      <c r="P1344" s="7">
        <f t="shared" si="81"/>
        <v>100</v>
      </c>
      <c r="Q1344" t="s">
        <v>8317</v>
      </c>
      <c r="R1344" s="8" t="s">
        <v>8319</v>
      </c>
      <c r="S1344" s="13">
        <f t="shared" si="82"/>
        <v>42172.816423611112</v>
      </c>
      <c r="T1344" s="13">
        <f t="shared" si="83"/>
        <v>42202.816423611112</v>
      </c>
    </row>
    <row r="1345" spans="1:20" ht="48" x14ac:dyDescent="0.2">
      <c r="A1345" s="1" t="s">
        <v>0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22">
        <f t="shared" si="80"/>
        <v>102.298</v>
      </c>
      <c r="P1345" s="7">
        <f t="shared" si="81"/>
        <v>158.35603715170279</v>
      </c>
      <c r="Q1345" t="s">
        <v>8317</v>
      </c>
      <c r="R1345" s="8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 s="1" t="s">
        <v>0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22">
        <f t="shared" si="80"/>
        <v>377.73333333333335</v>
      </c>
      <c r="P1346" s="7">
        <f t="shared" si="81"/>
        <v>40.762589928057551</v>
      </c>
      <c r="Q1346" t="s">
        <v>8320</v>
      </c>
      <c r="R1346" s="8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 s="1" t="s">
        <v>0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22">
        <f t="shared" ref="O1347:O1410" si="84">PRODUCT((E1347/D1347),100)</f>
        <v>125</v>
      </c>
      <c r="P1347" s="7">
        <f t="shared" ref="P1347:P1410" si="85">(IFERROR(E1347/L1347,""))</f>
        <v>53.571428571428569</v>
      </c>
      <c r="Q1347" t="s">
        <v>8320</v>
      </c>
      <c r="R1347" s="8" t="s">
        <v>8321</v>
      </c>
      <c r="S1347" s="13">
        <f t="shared" ref="S1347:S1410" si="86">J1347/86400+25569</f>
        <v>41799.814340277779</v>
      </c>
      <c r="T1347" s="13">
        <f t="shared" ref="T1347:T1410" si="87">I1347/86400+25569</f>
        <v>41834.814340277779</v>
      </c>
    </row>
    <row r="1348" spans="1:20" ht="48" x14ac:dyDescent="0.2">
      <c r="A1348" s="1" t="s">
        <v>0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22">
        <f t="shared" si="84"/>
        <v>147.32653061224491</v>
      </c>
      <c r="P1348" s="7">
        <f t="shared" si="85"/>
        <v>48.449664429530202</v>
      </c>
      <c r="Q1348" t="s">
        <v>8320</v>
      </c>
      <c r="R1348" s="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 s="1" t="s">
        <v>0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22">
        <f t="shared" si="84"/>
        <v>102.2</v>
      </c>
      <c r="P1349" s="7">
        <f t="shared" si="85"/>
        <v>82.41935483870968</v>
      </c>
      <c r="Q1349" t="s">
        <v>8320</v>
      </c>
      <c r="R1349" s="8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 s="1" t="s">
        <v>0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22">
        <f t="shared" si="84"/>
        <v>101.8723404255319</v>
      </c>
      <c r="P1350" s="7">
        <f t="shared" si="85"/>
        <v>230.19230769230768</v>
      </c>
      <c r="Q1350" t="s">
        <v>8320</v>
      </c>
      <c r="R1350" s="8" t="s">
        <v>8321</v>
      </c>
      <c r="S1350" s="13">
        <f t="shared" si="86"/>
        <v>41963.506168981483</v>
      </c>
      <c r="T1350" s="13">
        <f t="shared" si="87"/>
        <v>41991.506168981483</v>
      </c>
    </row>
    <row r="1351" spans="1:20" ht="48" x14ac:dyDescent="0.2">
      <c r="A1351" s="1" t="s">
        <v>0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22">
        <f t="shared" si="84"/>
        <v>204.2</v>
      </c>
      <c r="P1351" s="7">
        <f t="shared" si="85"/>
        <v>59.360465116279073</v>
      </c>
      <c r="Q1351" t="s">
        <v>8320</v>
      </c>
      <c r="R1351" s="8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 s="1" t="s">
        <v>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22">
        <f t="shared" si="84"/>
        <v>104.05</v>
      </c>
      <c r="P1352" s="7">
        <f t="shared" si="85"/>
        <v>66.698717948717942</v>
      </c>
      <c r="Q1352" t="s">
        <v>8320</v>
      </c>
      <c r="R1352" s="8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 s="1" t="s">
        <v>0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22">
        <f t="shared" si="84"/>
        <v>101.265</v>
      </c>
      <c r="P1353" s="7">
        <f t="shared" si="85"/>
        <v>168.77500000000001</v>
      </c>
      <c r="Q1353" t="s">
        <v>8320</v>
      </c>
      <c r="R1353" s="8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 s="1" t="s">
        <v>0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22">
        <f t="shared" si="84"/>
        <v>136.13999999999999</v>
      </c>
      <c r="P1354" s="7">
        <f t="shared" si="85"/>
        <v>59.973568281938327</v>
      </c>
      <c r="Q1354" t="s">
        <v>8320</v>
      </c>
      <c r="R1354" s="8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 s="1" t="s">
        <v>0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22">
        <f t="shared" si="84"/>
        <v>133.6</v>
      </c>
      <c r="P1355" s="7">
        <f t="shared" si="85"/>
        <v>31.80952380952381</v>
      </c>
      <c r="Q1355" t="s">
        <v>8320</v>
      </c>
      <c r="R1355" s="8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 s="1" t="s">
        <v>0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22">
        <f t="shared" si="84"/>
        <v>130.25</v>
      </c>
      <c r="P1356" s="7">
        <f t="shared" si="85"/>
        <v>24.421875</v>
      </c>
      <c r="Q1356" t="s">
        <v>8320</v>
      </c>
      <c r="R1356" s="8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 s="1" t="s">
        <v>0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22">
        <f t="shared" si="84"/>
        <v>122.67999999999999</v>
      </c>
      <c r="P1357" s="7">
        <f t="shared" si="85"/>
        <v>25.347107438016529</v>
      </c>
      <c r="Q1357" t="s">
        <v>8320</v>
      </c>
      <c r="R1357" s="8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 s="1" t="s">
        <v>0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22">
        <f t="shared" si="84"/>
        <v>182.81058823529412</v>
      </c>
      <c r="P1358" s="7">
        <f t="shared" si="85"/>
        <v>71.443218390804603</v>
      </c>
      <c r="Q1358" t="s">
        <v>8320</v>
      </c>
      <c r="R1358" s="8" t="s">
        <v>8321</v>
      </c>
      <c r="S1358" s="13">
        <f t="shared" si="86"/>
        <v>41430.038888888885</v>
      </c>
      <c r="T1358" s="13">
        <f t="shared" si="87"/>
        <v>41460.038888888885</v>
      </c>
    </row>
    <row r="1359" spans="1:20" ht="48" x14ac:dyDescent="0.2">
      <c r="A1359" s="1" t="s">
        <v>0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22">
        <f t="shared" si="84"/>
        <v>125.29999999999998</v>
      </c>
      <c r="P1359" s="7">
        <f t="shared" si="85"/>
        <v>38.553846153846152</v>
      </c>
      <c r="Q1359" t="s">
        <v>8320</v>
      </c>
      <c r="R1359" s="8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 s="1" t="s">
        <v>0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22">
        <f t="shared" si="84"/>
        <v>111.66666666666667</v>
      </c>
      <c r="P1360" s="7">
        <f t="shared" si="85"/>
        <v>68.367346938775512</v>
      </c>
      <c r="Q1360" t="s">
        <v>8320</v>
      </c>
      <c r="R1360" s="8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 s="1" t="s">
        <v>0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22">
        <f t="shared" si="84"/>
        <v>115.75757575757575</v>
      </c>
      <c r="P1361" s="7">
        <f t="shared" si="85"/>
        <v>40.210526315789473</v>
      </c>
      <c r="Q1361" t="s">
        <v>8320</v>
      </c>
      <c r="R1361" s="8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 s="1" t="s">
        <v>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22">
        <f t="shared" si="84"/>
        <v>173.2</v>
      </c>
      <c r="P1362" s="7">
        <f t="shared" si="85"/>
        <v>32.074074074074076</v>
      </c>
      <c r="Q1362" t="s">
        <v>8320</v>
      </c>
      <c r="R1362" s="8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 s="1" t="s">
        <v>0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22">
        <f t="shared" si="84"/>
        <v>125.98333333333333</v>
      </c>
      <c r="P1363" s="7">
        <f t="shared" si="85"/>
        <v>28.632575757575758</v>
      </c>
      <c r="Q1363" t="s">
        <v>8320</v>
      </c>
      <c r="R1363" s="8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 s="1" t="s">
        <v>0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22">
        <f t="shared" si="84"/>
        <v>109.1</v>
      </c>
      <c r="P1364" s="7">
        <f t="shared" si="85"/>
        <v>43.64</v>
      </c>
      <c r="Q1364" t="s">
        <v>8320</v>
      </c>
      <c r="R1364" s="8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 s="1" t="s">
        <v>0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22">
        <f t="shared" si="84"/>
        <v>100</v>
      </c>
      <c r="P1365" s="7">
        <f t="shared" si="85"/>
        <v>40</v>
      </c>
      <c r="Q1365" t="s">
        <v>8320</v>
      </c>
      <c r="R1365" s="8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 s="1" t="s">
        <v>0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22">
        <f t="shared" si="84"/>
        <v>118.64285714285714</v>
      </c>
      <c r="P1366" s="7">
        <f t="shared" si="85"/>
        <v>346.04166666666669</v>
      </c>
      <c r="Q1366" t="s">
        <v>8323</v>
      </c>
      <c r="R1366" s="8" t="s">
        <v>8324</v>
      </c>
      <c r="S1366" s="13">
        <f t="shared" si="86"/>
        <v>41951.6956712963</v>
      </c>
      <c r="T1366" s="13">
        <f t="shared" si="87"/>
        <v>42011.6956712963</v>
      </c>
    </row>
    <row r="1367" spans="1:20" ht="48" x14ac:dyDescent="0.2">
      <c r="A1367" s="1" t="s">
        <v>0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22">
        <f t="shared" si="84"/>
        <v>100.26666666666667</v>
      </c>
      <c r="P1367" s="7">
        <f t="shared" si="85"/>
        <v>81.739130434782609</v>
      </c>
      <c r="Q1367" t="s">
        <v>8323</v>
      </c>
      <c r="R1367" s="8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 s="1" t="s">
        <v>0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22">
        <f t="shared" si="84"/>
        <v>126.48920000000001</v>
      </c>
      <c r="P1368" s="7">
        <f t="shared" si="85"/>
        <v>64.535306122448986</v>
      </c>
      <c r="Q1368" t="s">
        <v>8323</v>
      </c>
      <c r="R1368" s="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 s="1" t="s">
        <v>0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22">
        <f t="shared" si="84"/>
        <v>114.26</v>
      </c>
      <c r="P1369" s="7">
        <f t="shared" si="85"/>
        <v>63.477777777777774</v>
      </c>
      <c r="Q1369" t="s">
        <v>8323</v>
      </c>
      <c r="R1369" s="8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 s="1" t="s">
        <v>0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22">
        <f t="shared" si="84"/>
        <v>110.7</v>
      </c>
      <c r="P1370" s="7">
        <f t="shared" si="85"/>
        <v>63.620689655172413</v>
      </c>
      <c r="Q1370" t="s">
        <v>8323</v>
      </c>
      <c r="R1370" s="8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 s="1" t="s">
        <v>0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22">
        <f t="shared" si="84"/>
        <v>105.34805315203954</v>
      </c>
      <c r="P1371" s="7">
        <f t="shared" si="85"/>
        <v>83.967068965517228</v>
      </c>
      <c r="Q1371" t="s">
        <v>8323</v>
      </c>
      <c r="R1371" s="8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 s="1" t="s">
        <v>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22">
        <f t="shared" si="84"/>
        <v>103.66666666666666</v>
      </c>
      <c r="P1372" s="7">
        <f t="shared" si="85"/>
        <v>77.75</v>
      </c>
      <c r="Q1372" t="s">
        <v>8323</v>
      </c>
      <c r="R1372" s="8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 s="1" t="s">
        <v>0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22">
        <f t="shared" si="84"/>
        <v>107.08672667523933</v>
      </c>
      <c r="P1373" s="7">
        <f t="shared" si="85"/>
        <v>107.07142857142857</v>
      </c>
      <c r="Q1373" t="s">
        <v>8323</v>
      </c>
      <c r="R1373" s="8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 s="1" t="s">
        <v>0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22">
        <f t="shared" si="84"/>
        <v>124</v>
      </c>
      <c r="P1374" s="7">
        <f t="shared" si="85"/>
        <v>38.75</v>
      </c>
      <c r="Q1374" t="s">
        <v>8323</v>
      </c>
      <c r="R1374" s="8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 s="1" t="s">
        <v>0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22">
        <f t="shared" si="84"/>
        <v>105.01</v>
      </c>
      <c r="P1375" s="7">
        <f t="shared" si="85"/>
        <v>201.94230769230768</v>
      </c>
      <c r="Q1375" t="s">
        <v>8323</v>
      </c>
      <c r="R1375" s="8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 s="1" t="s">
        <v>0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22">
        <f t="shared" si="84"/>
        <v>189.46666666666667</v>
      </c>
      <c r="P1376" s="7">
        <f t="shared" si="85"/>
        <v>43.060606060606062</v>
      </c>
      <c r="Q1376" t="s">
        <v>8323</v>
      </c>
      <c r="R1376" s="8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 s="1" t="s">
        <v>0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22">
        <f t="shared" si="84"/>
        <v>171.32499999999999</v>
      </c>
      <c r="P1377" s="7">
        <f t="shared" si="85"/>
        <v>62.871559633027523</v>
      </c>
      <c r="Q1377" t="s">
        <v>8323</v>
      </c>
      <c r="R1377" s="8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 s="1" t="s">
        <v>0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22">
        <f t="shared" si="84"/>
        <v>252.48648648648651</v>
      </c>
      <c r="P1378" s="7">
        <f t="shared" si="85"/>
        <v>55.607142857142854</v>
      </c>
      <c r="Q1378" t="s">
        <v>8323</v>
      </c>
      <c r="R1378" s="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 s="1" t="s">
        <v>0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22">
        <f t="shared" si="84"/>
        <v>116.15384615384616</v>
      </c>
      <c r="P1379" s="7">
        <f t="shared" si="85"/>
        <v>48.70967741935484</v>
      </c>
      <c r="Q1379" t="s">
        <v>8323</v>
      </c>
      <c r="R1379" s="8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 s="1" t="s">
        <v>0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22">
        <f t="shared" si="84"/>
        <v>203.35000000000002</v>
      </c>
      <c r="P1380" s="7">
        <f t="shared" si="85"/>
        <v>30.578947368421051</v>
      </c>
      <c r="Q1380" t="s">
        <v>8323</v>
      </c>
      <c r="R1380" s="8" t="s">
        <v>8324</v>
      </c>
      <c r="S1380" s="13">
        <f t="shared" si="86"/>
        <v>42568.759375000001</v>
      </c>
      <c r="T1380" s="13">
        <f t="shared" si="87"/>
        <v>42583.759375000001</v>
      </c>
    </row>
    <row r="1381" spans="1:20" ht="32" x14ac:dyDescent="0.2">
      <c r="A1381" s="1" t="s">
        <v>0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22">
        <f t="shared" si="84"/>
        <v>111.60000000000001</v>
      </c>
      <c r="P1381" s="7">
        <f t="shared" si="85"/>
        <v>73.907284768211923</v>
      </c>
      <c r="Q1381" t="s">
        <v>8323</v>
      </c>
      <c r="R1381" s="8" t="s">
        <v>8324</v>
      </c>
      <c r="S1381" s="13">
        <f t="shared" si="86"/>
        <v>42130.491620370369</v>
      </c>
      <c r="T1381" s="13">
        <f t="shared" si="87"/>
        <v>42160.491620370369</v>
      </c>
    </row>
    <row r="1382" spans="1:20" ht="32" x14ac:dyDescent="0.2">
      <c r="A1382" s="1" t="s">
        <v>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22">
        <f t="shared" si="84"/>
        <v>424</v>
      </c>
      <c r="P1382" s="7">
        <f t="shared" si="85"/>
        <v>21.2</v>
      </c>
      <c r="Q1382" t="s">
        <v>8323</v>
      </c>
      <c r="R1382" s="8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 s="1" t="s">
        <v>0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22">
        <f t="shared" si="84"/>
        <v>107.1</v>
      </c>
      <c r="P1383" s="7">
        <f t="shared" si="85"/>
        <v>73.356164383561648</v>
      </c>
      <c r="Q1383" t="s">
        <v>8323</v>
      </c>
      <c r="R1383" s="8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 s="1" t="s">
        <v>0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22">
        <f t="shared" si="84"/>
        <v>104.3625</v>
      </c>
      <c r="P1384" s="7">
        <f t="shared" si="85"/>
        <v>56.412162162162161</v>
      </c>
      <c r="Q1384" t="s">
        <v>8323</v>
      </c>
      <c r="R1384" s="8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 s="1" t="s">
        <v>0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22">
        <f t="shared" si="84"/>
        <v>212.40909090909091</v>
      </c>
      <c r="P1385" s="7">
        <f t="shared" si="85"/>
        <v>50.247311827956992</v>
      </c>
      <c r="Q1385" t="s">
        <v>8323</v>
      </c>
      <c r="R1385" s="8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 s="1" t="s">
        <v>0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22">
        <f t="shared" si="84"/>
        <v>124.08571428571429</v>
      </c>
      <c r="P1386" s="7">
        <f t="shared" si="85"/>
        <v>68.936507936507937</v>
      </c>
      <c r="Q1386" t="s">
        <v>8323</v>
      </c>
      <c r="R1386" s="8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 s="1" t="s">
        <v>0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22">
        <f t="shared" si="84"/>
        <v>110.406125</v>
      </c>
      <c r="P1387" s="7">
        <f t="shared" si="85"/>
        <v>65.914104477611943</v>
      </c>
      <c r="Q1387" t="s">
        <v>8323</v>
      </c>
      <c r="R1387" s="8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 s="1" t="s">
        <v>0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22">
        <f t="shared" si="84"/>
        <v>218.75</v>
      </c>
      <c r="P1388" s="7">
        <f t="shared" si="85"/>
        <v>62.5</v>
      </c>
      <c r="Q1388" t="s">
        <v>8323</v>
      </c>
      <c r="R1388" s="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 s="1" t="s">
        <v>0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22">
        <f t="shared" si="84"/>
        <v>136.625</v>
      </c>
      <c r="P1389" s="7">
        <f t="shared" si="85"/>
        <v>70.064102564102569</v>
      </c>
      <c r="Q1389" t="s">
        <v>8323</v>
      </c>
      <c r="R1389" s="8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 s="1" t="s">
        <v>0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22">
        <f t="shared" si="84"/>
        <v>134.8074</v>
      </c>
      <c r="P1390" s="7">
        <f t="shared" si="85"/>
        <v>60.181874999999998</v>
      </c>
      <c r="Q1390" t="s">
        <v>8323</v>
      </c>
      <c r="R1390" s="8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 s="1" t="s">
        <v>0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22">
        <f t="shared" si="84"/>
        <v>145.4</v>
      </c>
      <c r="P1391" s="7">
        <f t="shared" si="85"/>
        <v>21.382352941176471</v>
      </c>
      <c r="Q1391" t="s">
        <v>8323</v>
      </c>
      <c r="R1391" s="8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 s="1" t="s">
        <v>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22">
        <f t="shared" si="84"/>
        <v>109.10714285714285</v>
      </c>
      <c r="P1392" s="7">
        <f t="shared" si="85"/>
        <v>160.78947368421052</v>
      </c>
      <c r="Q1392" t="s">
        <v>8323</v>
      </c>
      <c r="R1392" s="8" t="s">
        <v>8324</v>
      </c>
      <c r="S1392" s="13">
        <f t="shared" si="86"/>
        <v>42087.803310185191</v>
      </c>
      <c r="T1392" s="13">
        <f t="shared" si="87"/>
        <v>42121.716666666667</v>
      </c>
    </row>
    <row r="1393" spans="1:20" ht="48" x14ac:dyDescent="0.2">
      <c r="A1393" s="1" t="s">
        <v>0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22">
        <f t="shared" si="84"/>
        <v>110.2</v>
      </c>
      <c r="P1393" s="7">
        <f t="shared" si="85"/>
        <v>42.384615384615387</v>
      </c>
      <c r="Q1393" t="s">
        <v>8323</v>
      </c>
      <c r="R1393" s="8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 s="1" t="s">
        <v>0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22">
        <f t="shared" si="84"/>
        <v>113.64000000000001</v>
      </c>
      <c r="P1394" s="7">
        <f t="shared" si="85"/>
        <v>27.317307692307693</v>
      </c>
      <c r="Q1394" t="s">
        <v>8323</v>
      </c>
      <c r="R1394" s="8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 s="1" t="s">
        <v>0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22">
        <f t="shared" si="84"/>
        <v>102.35000000000001</v>
      </c>
      <c r="P1395" s="7">
        <f t="shared" si="85"/>
        <v>196.82692307692307</v>
      </c>
      <c r="Q1395" t="s">
        <v>8323</v>
      </c>
      <c r="R1395" s="8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 s="1" t="s">
        <v>0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22">
        <f t="shared" si="84"/>
        <v>122.13333333333334</v>
      </c>
      <c r="P1396" s="7">
        <f t="shared" si="85"/>
        <v>53.882352941176471</v>
      </c>
      <c r="Q1396" t="s">
        <v>8323</v>
      </c>
      <c r="R1396" s="8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 s="1" t="s">
        <v>0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22">
        <f t="shared" si="84"/>
        <v>111.88571428571427</v>
      </c>
      <c r="P1397" s="7">
        <f t="shared" si="85"/>
        <v>47.756097560975611</v>
      </c>
      <c r="Q1397" t="s">
        <v>8323</v>
      </c>
      <c r="R1397" s="8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 s="1" t="s">
        <v>0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22">
        <f t="shared" si="84"/>
        <v>107.3</v>
      </c>
      <c r="P1398" s="7">
        <f t="shared" si="85"/>
        <v>88.191780821917803</v>
      </c>
      <c r="Q1398" t="s">
        <v>8323</v>
      </c>
      <c r="R1398" s="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 s="1" t="s">
        <v>0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22">
        <f t="shared" si="84"/>
        <v>113.85000000000001</v>
      </c>
      <c r="P1399" s="7">
        <f t="shared" si="85"/>
        <v>72.056962025316452</v>
      </c>
      <c r="Q1399" t="s">
        <v>8323</v>
      </c>
      <c r="R1399" s="8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 s="1" t="s">
        <v>0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22">
        <f t="shared" si="84"/>
        <v>109.68181818181819</v>
      </c>
      <c r="P1400" s="7">
        <f t="shared" si="85"/>
        <v>74.246153846153845</v>
      </c>
      <c r="Q1400" t="s">
        <v>8323</v>
      </c>
      <c r="R1400" s="8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 s="1" t="s">
        <v>0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22">
        <f t="shared" si="84"/>
        <v>126.14444444444443</v>
      </c>
      <c r="P1401" s="7">
        <f t="shared" si="85"/>
        <v>61.701086956521742</v>
      </c>
      <c r="Q1401" t="s">
        <v>8323</v>
      </c>
      <c r="R1401" s="8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 s="1" t="s">
        <v>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22">
        <f t="shared" si="84"/>
        <v>167.42857142857144</v>
      </c>
      <c r="P1402" s="7">
        <f t="shared" si="85"/>
        <v>17.235294117647058</v>
      </c>
      <c r="Q1402" t="s">
        <v>8323</v>
      </c>
      <c r="R1402" s="8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 s="1" t="s">
        <v>0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22">
        <f t="shared" si="84"/>
        <v>496.52000000000004</v>
      </c>
      <c r="P1403" s="7">
        <f t="shared" si="85"/>
        <v>51.720833333333331</v>
      </c>
      <c r="Q1403" t="s">
        <v>8323</v>
      </c>
      <c r="R1403" s="8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 s="1" t="s">
        <v>0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22">
        <f t="shared" si="84"/>
        <v>109.16</v>
      </c>
      <c r="P1404" s="7">
        <f t="shared" si="85"/>
        <v>24.150442477876105</v>
      </c>
      <c r="Q1404" t="s">
        <v>8323</v>
      </c>
      <c r="R1404" s="8" t="s">
        <v>8324</v>
      </c>
      <c r="S1404" s="13">
        <f t="shared" si="86"/>
        <v>42065.053368055553</v>
      </c>
      <c r="T1404" s="13">
        <f t="shared" si="87"/>
        <v>42125.011701388888</v>
      </c>
    </row>
    <row r="1405" spans="1:20" ht="48" x14ac:dyDescent="0.2">
      <c r="A1405" s="1" t="s">
        <v>0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22">
        <f t="shared" si="84"/>
        <v>102.57499999999999</v>
      </c>
      <c r="P1405" s="7">
        <f t="shared" si="85"/>
        <v>62.166666666666664</v>
      </c>
      <c r="Q1405" t="s">
        <v>8323</v>
      </c>
      <c r="R1405" s="8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 s="1" t="s">
        <v>0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22">
        <f t="shared" si="84"/>
        <v>1.6620689655172414</v>
      </c>
      <c r="P1406" s="7">
        <f t="shared" si="85"/>
        <v>48.2</v>
      </c>
      <c r="Q1406" t="s">
        <v>8320</v>
      </c>
      <c r="R1406" s="8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 s="1" t="s">
        <v>0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22">
        <f t="shared" si="84"/>
        <v>0.42</v>
      </c>
      <c r="P1407" s="7">
        <f t="shared" si="85"/>
        <v>6.1764705882352944</v>
      </c>
      <c r="Q1407" t="s">
        <v>8320</v>
      </c>
      <c r="R1407" s="8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 s="1" t="s">
        <v>0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22">
        <f t="shared" si="84"/>
        <v>0.125</v>
      </c>
      <c r="P1408" s="7">
        <f t="shared" si="85"/>
        <v>5</v>
      </c>
      <c r="Q1408" t="s">
        <v>8320</v>
      </c>
      <c r="R1408" s="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 s="1" t="s">
        <v>0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22">
        <f t="shared" si="84"/>
        <v>0.5</v>
      </c>
      <c r="P1409" s="7">
        <f t="shared" si="85"/>
        <v>7.5</v>
      </c>
      <c r="Q1409" t="s">
        <v>8320</v>
      </c>
      <c r="R1409" s="8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 s="1" t="s">
        <v>0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22">
        <f t="shared" si="84"/>
        <v>7.1999999999999993</v>
      </c>
      <c r="P1410" s="7">
        <f t="shared" si="85"/>
        <v>12</v>
      </c>
      <c r="Q1410" t="s">
        <v>8320</v>
      </c>
      <c r="R1410" s="8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 s="1" t="s">
        <v>0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22">
        <f t="shared" ref="O1411:O1474" si="88">PRODUCT((E1411/D1411),100)</f>
        <v>0</v>
      </c>
      <c r="P1411" s="7" t="str">
        <f t="shared" ref="P1411:P1474" si="89">(IFERROR(E1411/L1411,""))</f>
        <v/>
      </c>
      <c r="Q1411" t="s">
        <v>8320</v>
      </c>
      <c r="R1411" s="8" t="s">
        <v>8339</v>
      </c>
      <c r="S1411" s="13">
        <f t="shared" ref="S1411:S1474" si="90">J1411/86400+25569</f>
        <v>41945.133506944447</v>
      </c>
      <c r="T1411" s="13">
        <f t="shared" ref="T1411:T1474" si="91">I1411/86400+25569</f>
        <v>42005.175173611111</v>
      </c>
    </row>
    <row r="1412" spans="1:20" ht="48" x14ac:dyDescent="0.2">
      <c r="A1412" s="1" t="s">
        <v>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22">
        <f t="shared" si="88"/>
        <v>1.6666666666666666E-2</v>
      </c>
      <c r="P1412" s="7">
        <f t="shared" si="89"/>
        <v>1</v>
      </c>
      <c r="Q1412" t="s">
        <v>8320</v>
      </c>
      <c r="R1412" s="8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 s="1" t="s">
        <v>0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22">
        <f t="shared" si="88"/>
        <v>0.23333333333333336</v>
      </c>
      <c r="P1413" s="7">
        <f t="shared" si="89"/>
        <v>2.3333333333333335</v>
      </c>
      <c r="Q1413" t="s">
        <v>8320</v>
      </c>
      <c r="R1413" s="8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 s="1" t="s">
        <v>0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22">
        <f t="shared" si="88"/>
        <v>4.5714285714285712</v>
      </c>
      <c r="P1414" s="7">
        <f t="shared" si="89"/>
        <v>24.615384615384617</v>
      </c>
      <c r="Q1414" t="s">
        <v>8320</v>
      </c>
      <c r="R1414" s="8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 s="1" t="s">
        <v>0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22">
        <f t="shared" si="88"/>
        <v>5</v>
      </c>
      <c r="P1415" s="7">
        <f t="shared" si="89"/>
        <v>100</v>
      </c>
      <c r="Q1415" t="s">
        <v>8320</v>
      </c>
      <c r="R1415" s="8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 s="1" t="s">
        <v>0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22">
        <f t="shared" si="88"/>
        <v>0.2</v>
      </c>
      <c r="P1416" s="7">
        <f t="shared" si="89"/>
        <v>1</v>
      </c>
      <c r="Q1416" t="s">
        <v>8320</v>
      </c>
      <c r="R1416" s="8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 s="1" t="s">
        <v>0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22">
        <f t="shared" si="88"/>
        <v>18.181818181818183</v>
      </c>
      <c r="P1417" s="7">
        <f t="shared" si="89"/>
        <v>88.888888888888886</v>
      </c>
      <c r="Q1417" t="s">
        <v>8320</v>
      </c>
      <c r="R1417" s="8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 s="1" t="s">
        <v>0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22">
        <f t="shared" si="88"/>
        <v>0</v>
      </c>
      <c r="P1418" s="7" t="str">
        <f t="shared" si="89"/>
        <v/>
      </c>
      <c r="Q1418" t="s">
        <v>8320</v>
      </c>
      <c r="R1418" s="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 s="1" t="s">
        <v>0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22">
        <f t="shared" si="88"/>
        <v>1.2222222222222223</v>
      </c>
      <c r="P1419" s="7">
        <f t="shared" si="89"/>
        <v>27.5</v>
      </c>
      <c r="Q1419" t="s">
        <v>8320</v>
      </c>
      <c r="R1419" s="8" t="s">
        <v>8339</v>
      </c>
      <c r="S1419" s="13">
        <f t="shared" si="90"/>
        <v>42232.15016203704</v>
      </c>
      <c r="T1419" s="13">
        <f t="shared" si="91"/>
        <v>42262.46597222222</v>
      </c>
    </row>
    <row r="1420" spans="1:20" ht="64" x14ac:dyDescent="0.2">
      <c r="A1420" s="1" t="s">
        <v>0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22">
        <f t="shared" si="88"/>
        <v>0.2</v>
      </c>
      <c r="P1420" s="7">
        <f t="shared" si="89"/>
        <v>6</v>
      </c>
      <c r="Q1420" t="s">
        <v>8320</v>
      </c>
      <c r="R1420" s="8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 s="1" t="s">
        <v>0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22">
        <f t="shared" si="88"/>
        <v>7.0634920634920633</v>
      </c>
      <c r="P1421" s="7">
        <f t="shared" si="89"/>
        <v>44.5</v>
      </c>
      <c r="Q1421" t="s">
        <v>8320</v>
      </c>
      <c r="R1421" s="8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 s="1" t="s">
        <v>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22">
        <f t="shared" si="88"/>
        <v>2.7272727272727271</v>
      </c>
      <c r="P1422" s="7">
        <f t="shared" si="89"/>
        <v>1</v>
      </c>
      <c r="Q1422" t="s">
        <v>8320</v>
      </c>
      <c r="R1422" s="8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 s="1" t="s">
        <v>0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22">
        <f t="shared" si="88"/>
        <v>0.1</v>
      </c>
      <c r="P1423" s="7">
        <f t="shared" si="89"/>
        <v>100</v>
      </c>
      <c r="Q1423" t="s">
        <v>8320</v>
      </c>
      <c r="R1423" s="8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 s="1" t="s">
        <v>0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22">
        <f t="shared" si="88"/>
        <v>0.104</v>
      </c>
      <c r="P1424" s="7">
        <f t="shared" si="89"/>
        <v>13</v>
      </c>
      <c r="Q1424" t="s">
        <v>8320</v>
      </c>
      <c r="R1424" s="8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 s="1" t="s">
        <v>0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22">
        <f t="shared" si="88"/>
        <v>0.33333333333333337</v>
      </c>
      <c r="P1425" s="7">
        <f t="shared" si="89"/>
        <v>100</v>
      </c>
      <c r="Q1425" t="s">
        <v>8320</v>
      </c>
      <c r="R1425" s="8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 s="1" t="s">
        <v>0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22">
        <f t="shared" si="88"/>
        <v>20.36</v>
      </c>
      <c r="P1426" s="7">
        <f t="shared" si="89"/>
        <v>109.07142857142857</v>
      </c>
      <c r="Q1426" t="s">
        <v>8320</v>
      </c>
      <c r="R1426" s="8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 s="1" t="s">
        <v>0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22">
        <f t="shared" si="88"/>
        <v>0</v>
      </c>
      <c r="P1427" s="7" t="str">
        <f t="shared" si="89"/>
        <v/>
      </c>
      <c r="Q1427" t="s">
        <v>8320</v>
      </c>
      <c r="R1427" s="8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 s="1" t="s">
        <v>0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22">
        <f t="shared" si="88"/>
        <v>0</v>
      </c>
      <c r="P1428" s="7" t="str">
        <f t="shared" si="89"/>
        <v/>
      </c>
      <c r="Q1428" t="s">
        <v>8320</v>
      </c>
      <c r="R1428" s="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 s="1" t="s">
        <v>0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22">
        <f t="shared" si="88"/>
        <v>8.3800000000000008</v>
      </c>
      <c r="P1429" s="7">
        <f t="shared" si="89"/>
        <v>104.75</v>
      </c>
      <c r="Q1429" t="s">
        <v>8320</v>
      </c>
      <c r="R1429" s="8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 s="1" t="s">
        <v>0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22">
        <f t="shared" si="88"/>
        <v>4.5</v>
      </c>
      <c r="P1430" s="7">
        <f t="shared" si="89"/>
        <v>15</v>
      </c>
      <c r="Q1430" t="s">
        <v>8320</v>
      </c>
      <c r="R1430" s="8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 s="1" t="s">
        <v>0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22">
        <f t="shared" si="88"/>
        <v>0</v>
      </c>
      <c r="P1431" s="7" t="str">
        <f t="shared" si="89"/>
        <v/>
      </c>
      <c r="Q1431" t="s">
        <v>8320</v>
      </c>
      <c r="R1431" s="8" t="s">
        <v>8339</v>
      </c>
      <c r="S1431" s="13">
        <f t="shared" si="90"/>
        <v>42074.060671296298</v>
      </c>
      <c r="T1431" s="13">
        <f t="shared" si="91"/>
        <v>42104.060671296298</v>
      </c>
    </row>
    <row r="1432" spans="1:20" ht="48" x14ac:dyDescent="0.2">
      <c r="A1432" s="1" t="s">
        <v>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22">
        <f t="shared" si="88"/>
        <v>8.06</v>
      </c>
      <c r="P1432" s="7">
        <f t="shared" si="89"/>
        <v>80.599999999999994</v>
      </c>
      <c r="Q1432" t="s">
        <v>8320</v>
      </c>
      <c r="R1432" s="8" t="s">
        <v>8339</v>
      </c>
      <c r="S1432" s="13">
        <f t="shared" si="90"/>
        <v>41961.813518518524</v>
      </c>
      <c r="T1432" s="13">
        <f t="shared" si="91"/>
        <v>41992.813518518524</v>
      </c>
    </row>
    <row r="1433" spans="1:20" ht="48" x14ac:dyDescent="0.2">
      <c r="A1433" s="1" t="s">
        <v>0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22">
        <f t="shared" si="88"/>
        <v>31.94705882352941</v>
      </c>
      <c r="P1433" s="7">
        <f t="shared" si="89"/>
        <v>115.55319148936171</v>
      </c>
      <c r="Q1433" t="s">
        <v>8320</v>
      </c>
      <c r="R1433" s="8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 s="1" t="s">
        <v>0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22">
        <f t="shared" si="88"/>
        <v>0</v>
      </c>
      <c r="P1434" s="7" t="str">
        <f t="shared" si="89"/>
        <v/>
      </c>
      <c r="Q1434" t="s">
        <v>8320</v>
      </c>
      <c r="R1434" s="8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 s="1" t="s">
        <v>0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22">
        <f t="shared" si="88"/>
        <v>6.708333333333333</v>
      </c>
      <c r="P1435" s="7">
        <f t="shared" si="89"/>
        <v>80.5</v>
      </c>
      <c r="Q1435" t="s">
        <v>8320</v>
      </c>
      <c r="R1435" s="8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 s="1" t="s">
        <v>0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22">
        <f t="shared" si="88"/>
        <v>9.9878048780487809</v>
      </c>
      <c r="P1436" s="7">
        <f t="shared" si="89"/>
        <v>744.5454545454545</v>
      </c>
      <c r="Q1436" t="s">
        <v>8320</v>
      </c>
      <c r="R1436" s="8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 s="1" t="s">
        <v>0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22">
        <f t="shared" si="88"/>
        <v>0.1</v>
      </c>
      <c r="P1437" s="7">
        <f t="shared" si="89"/>
        <v>7.5</v>
      </c>
      <c r="Q1437" t="s">
        <v>8320</v>
      </c>
      <c r="R1437" s="8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 s="1" t="s">
        <v>0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22">
        <f t="shared" si="88"/>
        <v>0.77</v>
      </c>
      <c r="P1438" s="7">
        <f t="shared" si="89"/>
        <v>38.5</v>
      </c>
      <c r="Q1438" t="s">
        <v>8320</v>
      </c>
      <c r="R1438" s="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 s="1" t="s">
        <v>0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22">
        <f t="shared" si="88"/>
        <v>26.900000000000002</v>
      </c>
      <c r="P1439" s="7">
        <f t="shared" si="89"/>
        <v>36.68181818181818</v>
      </c>
      <c r="Q1439" t="s">
        <v>8320</v>
      </c>
      <c r="R1439" s="8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 s="1" t="s">
        <v>0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22">
        <f t="shared" si="88"/>
        <v>3</v>
      </c>
      <c r="P1440" s="7">
        <f t="shared" si="89"/>
        <v>75</v>
      </c>
      <c r="Q1440" t="s">
        <v>8320</v>
      </c>
      <c r="R1440" s="8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 s="1" t="s">
        <v>0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22">
        <f t="shared" si="88"/>
        <v>6.6055045871559637</v>
      </c>
      <c r="P1441" s="7">
        <f t="shared" si="89"/>
        <v>30</v>
      </c>
      <c r="Q1441" t="s">
        <v>8320</v>
      </c>
      <c r="R1441" s="8" t="s">
        <v>8339</v>
      </c>
      <c r="S1441" s="13">
        <f t="shared" si="90"/>
        <v>42040.829872685186</v>
      </c>
      <c r="T1441" s="13">
        <f t="shared" si="91"/>
        <v>42070.829872685186</v>
      </c>
    </row>
    <row r="1442" spans="1:20" ht="48" x14ac:dyDescent="0.2">
      <c r="A1442" s="1" t="s">
        <v>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22">
        <f t="shared" si="88"/>
        <v>7.6923076923076927E-3</v>
      </c>
      <c r="P1442" s="7">
        <f t="shared" si="89"/>
        <v>1</v>
      </c>
      <c r="Q1442" t="s">
        <v>8320</v>
      </c>
      <c r="R1442" s="8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 s="1" t="s">
        <v>0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22">
        <f t="shared" si="88"/>
        <v>1.1222222222222222</v>
      </c>
      <c r="P1443" s="7">
        <f t="shared" si="89"/>
        <v>673.33333333333337</v>
      </c>
      <c r="Q1443" t="s">
        <v>8320</v>
      </c>
      <c r="R1443" s="8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 s="1" t="s">
        <v>0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22">
        <f t="shared" si="88"/>
        <v>0</v>
      </c>
      <c r="P1444" s="7" t="str">
        <f t="shared" si="89"/>
        <v/>
      </c>
      <c r="Q1444" t="s">
        <v>8320</v>
      </c>
      <c r="R1444" s="8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 s="1" t="s">
        <v>0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22">
        <f t="shared" si="88"/>
        <v>0</v>
      </c>
      <c r="P1445" s="7" t="str">
        <f t="shared" si="89"/>
        <v/>
      </c>
      <c r="Q1445" t="s">
        <v>8320</v>
      </c>
      <c r="R1445" s="8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 s="1" t="s">
        <v>0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22">
        <f t="shared" si="88"/>
        <v>0</v>
      </c>
      <c r="P1446" s="7" t="str">
        <f t="shared" si="89"/>
        <v/>
      </c>
      <c r="Q1446" t="s">
        <v>8320</v>
      </c>
      <c r="R1446" s="8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 s="1" t="s">
        <v>0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22">
        <f t="shared" si="88"/>
        <v>0</v>
      </c>
      <c r="P1447" s="7" t="str">
        <f t="shared" si="89"/>
        <v/>
      </c>
      <c r="Q1447" t="s">
        <v>8320</v>
      </c>
      <c r="R1447" s="8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 s="1" t="s">
        <v>0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22">
        <f t="shared" si="88"/>
        <v>0</v>
      </c>
      <c r="P1448" s="7" t="str">
        <f t="shared" si="89"/>
        <v/>
      </c>
      <c r="Q1448" t="s">
        <v>8320</v>
      </c>
      <c r="R1448" s="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 s="1" t="s">
        <v>0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22">
        <f t="shared" si="88"/>
        <v>1.4999999999999999E-2</v>
      </c>
      <c r="P1449" s="7">
        <f t="shared" si="89"/>
        <v>25</v>
      </c>
      <c r="Q1449" t="s">
        <v>8320</v>
      </c>
      <c r="R1449" s="8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 s="1" t="s">
        <v>0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22">
        <f t="shared" si="88"/>
        <v>0</v>
      </c>
      <c r="P1450" s="7" t="str">
        <f t="shared" si="89"/>
        <v/>
      </c>
      <c r="Q1450" t="s">
        <v>8320</v>
      </c>
      <c r="R1450" s="8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 s="1" t="s">
        <v>0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22">
        <f t="shared" si="88"/>
        <v>0</v>
      </c>
      <c r="P1451" s="7" t="str">
        <f t="shared" si="89"/>
        <v/>
      </c>
      <c r="Q1451" t="s">
        <v>8320</v>
      </c>
      <c r="R1451" s="8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 s="1" t="s">
        <v>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22">
        <f t="shared" si="88"/>
        <v>1E-3</v>
      </c>
      <c r="P1452" s="7">
        <f t="shared" si="89"/>
        <v>1</v>
      </c>
      <c r="Q1452" t="s">
        <v>8320</v>
      </c>
      <c r="R1452" s="8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 s="1" t="s">
        <v>0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22">
        <f t="shared" si="88"/>
        <v>1.0554089709762533E-2</v>
      </c>
      <c r="P1453" s="7">
        <f t="shared" si="89"/>
        <v>1</v>
      </c>
      <c r="Q1453" t="s">
        <v>8320</v>
      </c>
      <c r="R1453" s="8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 s="1" t="s">
        <v>0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22">
        <f t="shared" si="88"/>
        <v>0</v>
      </c>
      <c r="P1454" s="7" t="str">
        <f t="shared" si="89"/>
        <v/>
      </c>
      <c r="Q1454" t="s">
        <v>8320</v>
      </c>
      <c r="R1454" s="8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 s="1" t="s">
        <v>0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22">
        <f t="shared" si="88"/>
        <v>0</v>
      </c>
      <c r="P1455" s="7" t="str">
        <f t="shared" si="89"/>
        <v/>
      </c>
      <c r="Q1455" t="s">
        <v>8320</v>
      </c>
      <c r="R1455" s="8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 s="1" t="s">
        <v>0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22">
        <f t="shared" si="88"/>
        <v>0.85714285714285721</v>
      </c>
      <c r="P1456" s="7">
        <f t="shared" si="89"/>
        <v>15</v>
      </c>
      <c r="Q1456" t="s">
        <v>8320</v>
      </c>
      <c r="R1456" s="8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 s="1" t="s">
        <v>0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22">
        <f t="shared" si="88"/>
        <v>10.5</v>
      </c>
      <c r="P1457" s="7">
        <f t="shared" si="89"/>
        <v>225</v>
      </c>
      <c r="Q1457" t="s">
        <v>8320</v>
      </c>
      <c r="R1457" s="8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 s="1" t="s">
        <v>0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22">
        <f t="shared" si="88"/>
        <v>2.9000000000000004</v>
      </c>
      <c r="P1458" s="7">
        <f t="shared" si="89"/>
        <v>48.333333333333336</v>
      </c>
      <c r="Q1458" t="s">
        <v>8320</v>
      </c>
      <c r="R1458" s="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 s="1" t="s">
        <v>0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22">
        <f t="shared" si="88"/>
        <v>0</v>
      </c>
      <c r="P1459" s="7" t="str">
        <f t="shared" si="89"/>
        <v/>
      </c>
      <c r="Q1459" t="s">
        <v>8320</v>
      </c>
      <c r="R1459" s="8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 s="1" t="s">
        <v>0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22">
        <f t="shared" si="88"/>
        <v>0</v>
      </c>
      <c r="P1460" s="7" t="str">
        <f t="shared" si="89"/>
        <v/>
      </c>
      <c r="Q1460" t="s">
        <v>8320</v>
      </c>
      <c r="R1460" s="8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 s="1" t="s">
        <v>0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22">
        <f t="shared" si="88"/>
        <v>0</v>
      </c>
      <c r="P1461" s="7" t="str">
        <f t="shared" si="89"/>
        <v/>
      </c>
      <c r="Q1461" t="s">
        <v>8320</v>
      </c>
      <c r="R1461" s="8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 s="1" t="s">
        <v>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22">
        <f t="shared" si="88"/>
        <v>0</v>
      </c>
      <c r="P1462" s="7" t="str">
        <f t="shared" si="89"/>
        <v/>
      </c>
      <c r="Q1462" t="s">
        <v>8320</v>
      </c>
      <c r="R1462" s="8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 s="1" t="s">
        <v>0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22">
        <f t="shared" si="88"/>
        <v>101.24459999999999</v>
      </c>
      <c r="P1463" s="7">
        <f t="shared" si="89"/>
        <v>44.66673529411765</v>
      </c>
      <c r="Q1463" t="s">
        <v>8320</v>
      </c>
      <c r="R1463" s="8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 s="1" t="s">
        <v>0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22">
        <f t="shared" si="88"/>
        <v>108.5175</v>
      </c>
      <c r="P1464" s="7">
        <f t="shared" si="89"/>
        <v>28.937999999999999</v>
      </c>
      <c r="Q1464" t="s">
        <v>8320</v>
      </c>
      <c r="R1464" s="8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 s="1" t="s">
        <v>0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22">
        <f t="shared" si="88"/>
        <v>147.66666666666666</v>
      </c>
      <c r="P1465" s="7">
        <f t="shared" si="89"/>
        <v>35.44</v>
      </c>
      <c r="Q1465" t="s">
        <v>8320</v>
      </c>
      <c r="R1465" s="8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 s="1" t="s">
        <v>0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22">
        <f t="shared" si="88"/>
        <v>163.19999999999999</v>
      </c>
      <c r="P1466" s="7">
        <f t="shared" si="89"/>
        <v>34.871794871794869</v>
      </c>
      <c r="Q1466" t="s">
        <v>8320</v>
      </c>
      <c r="R1466" s="8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 s="1" t="s">
        <v>0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22">
        <f t="shared" si="88"/>
        <v>456.41449999999998</v>
      </c>
      <c r="P1467" s="7">
        <f t="shared" si="89"/>
        <v>52.622732513451197</v>
      </c>
      <c r="Q1467" t="s">
        <v>8320</v>
      </c>
      <c r="R1467" s="8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 s="1" t="s">
        <v>0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22">
        <f t="shared" si="88"/>
        <v>107.87731249999999</v>
      </c>
      <c r="P1468" s="7">
        <f t="shared" si="89"/>
        <v>69.598266129032254</v>
      </c>
      <c r="Q1468" t="s">
        <v>8320</v>
      </c>
      <c r="R1468" s="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 s="1" t="s">
        <v>0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22">
        <f t="shared" si="88"/>
        <v>115.08</v>
      </c>
      <c r="P1469" s="7">
        <f t="shared" si="89"/>
        <v>76.72</v>
      </c>
      <c r="Q1469" t="s">
        <v>8320</v>
      </c>
      <c r="R1469" s="8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 s="1" t="s">
        <v>0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22">
        <f t="shared" si="88"/>
        <v>102.36842105263158</v>
      </c>
      <c r="P1470" s="7">
        <f t="shared" si="89"/>
        <v>33.191126279863482</v>
      </c>
      <c r="Q1470" t="s">
        <v>8320</v>
      </c>
      <c r="R1470" s="8" t="s">
        <v>8340</v>
      </c>
      <c r="S1470" s="13">
        <f t="shared" si="90"/>
        <v>40646.014456018514</v>
      </c>
      <c r="T1470" s="13">
        <f t="shared" si="91"/>
        <v>40706.014456018514</v>
      </c>
    </row>
    <row r="1471" spans="1:20" ht="32" x14ac:dyDescent="0.2">
      <c r="A1471" s="1" t="s">
        <v>0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22">
        <f t="shared" si="88"/>
        <v>108.42485875706214</v>
      </c>
      <c r="P1471" s="7">
        <f t="shared" si="89"/>
        <v>149.46417445482865</v>
      </c>
      <c r="Q1471" t="s">
        <v>8320</v>
      </c>
      <c r="R1471" s="8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 s="1" t="s">
        <v>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22">
        <f t="shared" si="88"/>
        <v>125.13333333333334</v>
      </c>
      <c r="P1472" s="7">
        <f t="shared" si="89"/>
        <v>23.172839506172838</v>
      </c>
      <c r="Q1472" t="s">
        <v>8320</v>
      </c>
      <c r="R1472" s="8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 s="1" t="s">
        <v>0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22">
        <f t="shared" si="88"/>
        <v>103.840625</v>
      </c>
      <c r="P1473" s="7">
        <f t="shared" si="89"/>
        <v>96.877551020408163</v>
      </c>
      <c r="Q1473" t="s">
        <v>8320</v>
      </c>
      <c r="R1473" s="8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 s="1" t="s">
        <v>0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22">
        <f t="shared" si="88"/>
        <v>138.70400000000001</v>
      </c>
      <c r="P1474" s="7">
        <f t="shared" si="89"/>
        <v>103.20238095238095</v>
      </c>
      <c r="Q1474" t="s">
        <v>8320</v>
      </c>
      <c r="R1474" s="8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 s="1" t="s">
        <v>0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22">
        <f t="shared" ref="O1475:O1538" si="92">PRODUCT((E1475/D1475),100)</f>
        <v>120.51600000000001</v>
      </c>
      <c r="P1475" s="7">
        <f t="shared" ref="P1475:P1538" si="93">(IFERROR(E1475/L1475,""))</f>
        <v>38.462553191489363</v>
      </c>
      <c r="Q1475" t="s">
        <v>8320</v>
      </c>
      <c r="R1475" s="8" t="s">
        <v>8340</v>
      </c>
      <c r="S1475" s="13">
        <f t="shared" ref="S1475:S1538" si="94">J1475/86400+25569</f>
        <v>40939.979618055557</v>
      </c>
      <c r="T1475" s="13">
        <f t="shared" ref="T1475:T1538" si="95">I1475/86400+25569</f>
        <v>40969.979618055557</v>
      </c>
    </row>
    <row r="1476" spans="1:20" ht="48" x14ac:dyDescent="0.2">
      <c r="A1476" s="1" t="s">
        <v>0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22">
        <f t="shared" si="92"/>
        <v>112.26666666666667</v>
      </c>
      <c r="P1476" s="7">
        <f t="shared" si="93"/>
        <v>44.315789473684212</v>
      </c>
      <c r="Q1476" t="s">
        <v>8320</v>
      </c>
      <c r="R1476" s="8" t="s">
        <v>8340</v>
      </c>
      <c r="S1476" s="13">
        <f t="shared" si="94"/>
        <v>41500.72791666667</v>
      </c>
      <c r="T1476" s="13">
        <f t="shared" si="95"/>
        <v>41530.72791666667</v>
      </c>
    </row>
    <row r="1477" spans="1:20" ht="48" x14ac:dyDescent="0.2">
      <c r="A1477" s="1" t="s">
        <v>0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22">
        <f t="shared" si="92"/>
        <v>188.66966666666667</v>
      </c>
      <c r="P1477" s="7">
        <f t="shared" si="93"/>
        <v>64.173356009070289</v>
      </c>
      <c r="Q1477" t="s">
        <v>8320</v>
      </c>
      <c r="R1477" s="8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 s="1" t="s">
        <v>0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22">
        <f t="shared" si="92"/>
        <v>661.55466666666666</v>
      </c>
      <c r="P1478" s="7">
        <f t="shared" si="93"/>
        <v>43.333275109170302</v>
      </c>
      <c r="Q1478" t="s">
        <v>8320</v>
      </c>
      <c r="R1478" s="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 s="1" t="s">
        <v>0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22">
        <f t="shared" si="92"/>
        <v>111.31</v>
      </c>
      <c r="P1479" s="7">
        <f t="shared" si="93"/>
        <v>90.495934959349597</v>
      </c>
      <c r="Q1479" t="s">
        <v>8320</v>
      </c>
      <c r="R1479" s="8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 s="1" t="s">
        <v>0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22">
        <f t="shared" si="92"/>
        <v>1181.6142199999999</v>
      </c>
      <c r="P1480" s="7">
        <f t="shared" si="93"/>
        <v>29.187190495010373</v>
      </c>
      <c r="Q1480" t="s">
        <v>8320</v>
      </c>
      <c r="R1480" s="8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 s="1" t="s">
        <v>0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22">
        <f t="shared" si="92"/>
        <v>137.375</v>
      </c>
      <c r="P1481" s="7">
        <f t="shared" si="93"/>
        <v>30.95774647887324</v>
      </c>
      <c r="Q1481" t="s">
        <v>8320</v>
      </c>
      <c r="R1481" s="8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 s="1" t="s">
        <v>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22">
        <f t="shared" si="92"/>
        <v>117.04040000000001</v>
      </c>
      <c r="P1482" s="7">
        <f t="shared" si="93"/>
        <v>92.157795275590544</v>
      </c>
      <c r="Q1482" t="s">
        <v>8320</v>
      </c>
      <c r="R1482" s="8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 s="1" t="s">
        <v>0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22">
        <f t="shared" si="92"/>
        <v>2.1</v>
      </c>
      <c r="P1483" s="7">
        <f t="shared" si="93"/>
        <v>17.5</v>
      </c>
      <c r="Q1483" t="s">
        <v>8320</v>
      </c>
      <c r="R1483" s="8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 s="1" t="s">
        <v>0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22">
        <f t="shared" si="92"/>
        <v>0.1</v>
      </c>
      <c r="P1484" s="7">
        <f t="shared" si="93"/>
        <v>5</v>
      </c>
      <c r="Q1484" t="s">
        <v>8320</v>
      </c>
      <c r="R1484" s="8" t="s">
        <v>8322</v>
      </c>
      <c r="S1484" s="13">
        <f t="shared" si="94"/>
        <v>41136.858055555553</v>
      </c>
      <c r="T1484" s="13">
        <f t="shared" si="95"/>
        <v>41159.327083333337</v>
      </c>
    </row>
    <row r="1485" spans="1:20" ht="48" x14ac:dyDescent="0.2">
      <c r="A1485" s="1" t="s">
        <v>0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22">
        <f t="shared" si="92"/>
        <v>0.7142857142857143</v>
      </c>
      <c r="P1485" s="7">
        <f t="shared" si="93"/>
        <v>25</v>
      </c>
      <c r="Q1485" t="s">
        <v>8320</v>
      </c>
      <c r="R1485" s="8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 s="1" t="s">
        <v>0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22">
        <f t="shared" si="92"/>
        <v>0</v>
      </c>
      <c r="P1486" s="7" t="str">
        <f t="shared" si="93"/>
        <v/>
      </c>
      <c r="Q1486" t="s">
        <v>8320</v>
      </c>
      <c r="R1486" s="8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 s="1" t="s">
        <v>0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22">
        <f t="shared" si="92"/>
        <v>2.2388059701492535</v>
      </c>
      <c r="P1487" s="7">
        <f t="shared" si="93"/>
        <v>50</v>
      </c>
      <c r="Q1487" t="s">
        <v>8320</v>
      </c>
      <c r="R1487" s="8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 s="1" t="s">
        <v>0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22">
        <f t="shared" si="92"/>
        <v>0.24</v>
      </c>
      <c r="P1488" s="7">
        <f t="shared" si="93"/>
        <v>16</v>
      </c>
      <c r="Q1488" t="s">
        <v>8320</v>
      </c>
      <c r="R1488" s="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 s="1" t="s">
        <v>0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22">
        <f t="shared" si="92"/>
        <v>0</v>
      </c>
      <c r="P1489" s="7" t="str">
        <f t="shared" si="93"/>
        <v/>
      </c>
      <c r="Q1489" t="s">
        <v>8320</v>
      </c>
      <c r="R1489" s="8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 s="1" t="s">
        <v>0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22">
        <f t="shared" si="92"/>
        <v>2.4</v>
      </c>
      <c r="P1490" s="7">
        <f t="shared" si="93"/>
        <v>60</v>
      </c>
      <c r="Q1490" t="s">
        <v>8320</v>
      </c>
      <c r="R1490" s="8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 s="1" t="s">
        <v>0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22">
        <f t="shared" si="92"/>
        <v>0</v>
      </c>
      <c r="P1491" s="7" t="str">
        <f t="shared" si="93"/>
        <v/>
      </c>
      <c r="Q1491" t="s">
        <v>8320</v>
      </c>
      <c r="R1491" s="8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 s="1" t="s">
        <v>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22">
        <f t="shared" si="92"/>
        <v>30.862068965517242</v>
      </c>
      <c r="P1492" s="7">
        <f t="shared" si="93"/>
        <v>47.10526315789474</v>
      </c>
      <c r="Q1492" t="s">
        <v>8320</v>
      </c>
      <c r="R1492" s="8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 s="1" t="s">
        <v>0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22">
        <f t="shared" si="92"/>
        <v>8.3333333333333321</v>
      </c>
      <c r="P1493" s="7">
        <f t="shared" si="93"/>
        <v>100</v>
      </c>
      <c r="Q1493" t="s">
        <v>8320</v>
      </c>
      <c r="R1493" s="8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 s="1" t="s">
        <v>0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22">
        <f t="shared" si="92"/>
        <v>0.75</v>
      </c>
      <c r="P1494" s="7">
        <f t="shared" si="93"/>
        <v>15</v>
      </c>
      <c r="Q1494" t="s">
        <v>8320</v>
      </c>
      <c r="R1494" s="8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 s="1" t="s">
        <v>0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22">
        <f t="shared" si="92"/>
        <v>0</v>
      </c>
      <c r="P1495" s="7" t="str">
        <f t="shared" si="93"/>
        <v/>
      </c>
      <c r="Q1495" t="s">
        <v>8320</v>
      </c>
      <c r="R1495" s="8" t="s">
        <v>8322</v>
      </c>
      <c r="S1495" s="13">
        <f t="shared" si="94"/>
        <v>41411.866608796292</v>
      </c>
      <c r="T1495" s="13">
        <f t="shared" si="95"/>
        <v>41441.866608796292</v>
      </c>
    </row>
    <row r="1496" spans="1:20" ht="48" x14ac:dyDescent="0.2">
      <c r="A1496" s="1" t="s">
        <v>0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22">
        <f t="shared" si="92"/>
        <v>8.9</v>
      </c>
      <c r="P1496" s="7">
        <f t="shared" si="93"/>
        <v>40.454545454545453</v>
      </c>
      <c r="Q1496" t="s">
        <v>8320</v>
      </c>
      <c r="R1496" s="8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 s="1" t="s">
        <v>0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22">
        <f t="shared" si="92"/>
        <v>0</v>
      </c>
      <c r="P1497" s="7" t="str">
        <f t="shared" si="93"/>
        <v/>
      </c>
      <c r="Q1497" t="s">
        <v>8320</v>
      </c>
      <c r="R1497" s="8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 s="1" t="s">
        <v>0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22">
        <f t="shared" si="92"/>
        <v>0</v>
      </c>
      <c r="P1498" s="7" t="str">
        <f t="shared" si="93"/>
        <v/>
      </c>
      <c r="Q1498" t="s">
        <v>8320</v>
      </c>
      <c r="R1498" s="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 s="1" t="s">
        <v>0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22">
        <f t="shared" si="92"/>
        <v>6.6666666666666671E-3</v>
      </c>
      <c r="P1499" s="7">
        <f t="shared" si="93"/>
        <v>1</v>
      </c>
      <c r="Q1499" t="s">
        <v>8320</v>
      </c>
      <c r="R1499" s="8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 s="1" t="s">
        <v>0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22">
        <f t="shared" si="92"/>
        <v>1.9</v>
      </c>
      <c r="P1500" s="7">
        <f t="shared" si="93"/>
        <v>19</v>
      </c>
      <c r="Q1500" t="s">
        <v>8320</v>
      </c>
      <c r="R1500" s="8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 s="1" t="s">
        <v>0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22">
        <f t="shared" si="92"/>
        <v>0.25</v>
      </c>
      <c r="P1501" s="7">
        <f t="shared" si="93"/>
        <v>5</v>
      </c>
      <c r="Q1501" t="s">
        <v>8320</v>
      </c>
      <c r="R1501" s="8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 s="1" t="s">
        <v>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22">
        <f t="shared" si="92"/>
        <v>25.035714285714285</v>
      </c>
      <c r="P1502" s="7">
        <f t="shared" si="93"/>
        <v>46.733333333333334</v>
      </c>
      <c r="Q1502" t="s">
        <v>8320</v>
      </c>
      <c r="R1502" s="8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 s="1" t="s">
        <v>0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22">
        <f t="shared" si="92"/>
        <v>166.33076923076925</v>
      </c>
      <c r="P1503" s="7">
        <f t="shared" si="93"/>
        <v>97.731073446327684</v>
      </c>
      <c r="Q1503" t="s">
        <v>8336</v>
      </c>
      <c r="R1503" s="8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 s="1" t="s">
        <v>0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22">
        <f t="shared" si="92"/>
        <v>101.44545454545455</v>
      </c>
      <c r="P1504" s="7">
        <f t="shared" si="93"/>
        <v>67.835866261398181</v>
      </c>
      <c r="Q1504" t="s">
        <v>8336</v>
      </c>
      <c r="R1504" s="8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 s="1" t="s">
        <v>0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22">
        <f t="shared" si="92"/>
        <v>107.89146666666667</v>
      </c>
      <c r="P1505" s="7">
        <f t="shared" si="93"/>
        <v>56.98492957746479</v>
      </c>
      <c r="Q1505" t="s">
        <v>8336</v>
      </c>
      <c r="R1505" s="8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 s="1" t="s">
        <v>0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22">
        <f t="shared" si="92"/>
        <v>277.93846153846158</v>
      </c>
      <c r="P1506" s="7">
        <f t="shared" si="93"/>
        <v>67.159851301115239</v>
      </c>
      <c r="Q1506" t="s">
        <v>8336</v>
      </c>
      <c r="R1506" s="8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 s="1" t="s">
        <v>0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22">
        <f t="shared" si="92"/>
        <v>103.58125</v>
      </c>
      <c r="P1507" s="7">
        <f t="shared" si="93"/>
        <v>48.037681159420288</v>
      </c>
      <c r="Q1507" t="s">
        <v>8336</v>
      </c>
      <c r="R1507" s="8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 s="1" t="s">
        <v>0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22">
        <f t="shared" si="92"/>
        <v>111.4</v>
      </c>
      <c r="P1508" s="7">
        <f t="shared" si="93"/>
        <v>38.860465116279073</v>
      </c>
      <c r="Q1508" t="s">
        <v>8336</v>
      </c>
      <c r="R1508" s="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 s="1" t="s">
        <v>0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22">
        <f t="shared" si="92"/>
        <v>215</v>
      </c>
      <c r="P1509" s="7">
        <f t="shared" si="93"/>
        <v>78.181818181818187</v>
      </c>
      <c r="Q1509" t="s">
        <v>8336</v>
      </c>
      <c r="R1509" s="8" t="s">
        <v>8337</v>
      </c>
      <c r="S1509" s="13">
        <f t="shared" si="94"/>
        <v>40254.450335648144</v>
      </c>
      <c r="T1509" s="13">
        <f t="shared" si="95"/>
        <v>40313.340277777781</v>
      </c>
    </row>
    <row r="1510" spans="1:20" ht="48" x14ac:dyDescent="0.2">
      <c r="A1510" s="1" t="s">
        <v>0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22">
        <f t="shared" si="92"/>
        <v>110.76216216216217</v>
      </c>
      <c r="P1510" s="7">
        <f t="shared" si="93"/>
        <v>97.113744075829388</v>
      </c>
      <c r="Q1510" t="s">
        <v>8336</v>
      </c>
      <c r="R1510" s="8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 s="1" t="s">
        <v>0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22">
        <f t="shared" si="92"/>
        <v>123.64125714285714</v>
      </c>
      <c r="P1511" s="7">
        <f t="shared" si="93"/>
        <v>110.39397959183674</v>
      </c>
      <c r="Q1511" t="s">
        <v>8336</v>
      </c>
      <c r="R1511" s="8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 s="1" t="s">
        <v>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22">
        <f t="shared" si="92"/>
        <v>101.03500000000001</v>
      </c>
      <c r="P1512" s="7">
        <f t="shared" si="93"/>
        <v>39.91506172839506</v>
      </c>
      <c r="Q1512" t="s">
        <v>8336</v>
      </c>
      <c r="R1512" s="8" t="s">
        <v>8337</v>
      </c>
      <c r="S1512" s="13">
        <f t="shared" si="94"/>
        <v>41809.385162037041</v>
      </c>
      <c r="T1512" s="13">
        <f t="shared" si="95"/>
        <v>41839.385162037041</v>
      </c>
    </row>
    <row r="1513" spans="1:20" ht="48" x14ac:dyDescent="0.2">
      <c r="A1513" s="1" t="s">
        <v>0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22">
        <f t="shared" si="92"/>
        <v>111.79285714285714</v>
      </c>
      <c r="P1513" s="7">
        <f t="shared" si="93"/>
        <v>75.975728155339809</v>
      </c>
      <c r="Q1513" t="s">
        <v>8336</v>
      </c>
      <c r="R1513" s="8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 s="1" t="s">
        <v>0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22">
        <f t="shared" si="92"/>
        <v>558.7714285714286</v>
      </c>
      <c r="P1514" s="7">
        <f t="shared" si="93"/>
        <v>58.379104477611939</v>
      </c>
      <c r="Q1514" t="s">
        <v>8336</v>
      </c>
      <c r="R1514" s="8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 s="1" t="s">
        <v>0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22">
        <f t="shared" si="92"/>
        <v>150.01875000000001</v>
      </c>
      <c r="P1515" s="7">
        <f t="shared" si="93"/>
        <v>55.82093023255814</v>
      </c>
      <c r="Q1515" t="s">
        <v>8336</v>
      </c>
      <c r="R1515" s="8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 s="1" t="s">
        <v>0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22">
        <f t="shared" si="92"/>
        <v>106.476</v>
      </c>
      <c r="P1516" s="7">
        <f t="shared" si="93"/>
        <v>151.24431818181819</v>
      </c>
      <c r="Q1516" t="s">
        <v>8336</v>
      </c>
      <c r="R1516" s="8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 s="1" t="s">
        <v>0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22">
        <f t="shared" si="92"/>
        <v>157.18899999999999</v>
      </c>
      <c r="P1517" s="7">
        <f t="shared" si="93"/>
        <v>849.67027027027029</v>
      </c>
      <c r="Q1517" t="s">
        <v>8336</v>
      </c>
      <c r="R1517" s="8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 s="1" t="s">
        <v>0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22">
        <f t="shared" si="92"/>
        <v>108.65882352941176</v>
      </c>
      <c r="P1518" s="7">
        <f t="shared" si="93"/>
        <v>159.24137931034483</v>
      </c>
      <c r="Q1518" t="s">
        <v>8336</v>
      </c>
      <c r="R1518" s="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 s="1" t="s">
        <v>0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22">
        <f t="shared" si="92"/>
        <v>161.97999999999999</v>
      </c>
      <c r="P1519" s="7">
        <f t="shared" si="93"/>
        <v>39.507317073170732</v>
      </c>
      <c r="Q1519" t="s">
        <v>8336</v>
      </c>
      <c r="R1519" s="8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 s="1" t="s">
        <v>0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22">
        <f t="shared" si="92"/>
        <v>205.36666666666665</v>
      </c>
      <c r="P1520" s="7">
        <f t="shared" si="93"/>
        <v>130.52966101694915</v>
      </c>
      <c r="Q1520" t="s">
        <v>8336</v>
      </c>
      <c r="R1520" s="8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 s="1" t="s">
        <v>0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22">
        <f t="shared" si="92"/>
        <v>103.36388888888889</v>
      </c>
      <c r="P1521" s="7">
        <f t="shared" si="93"/>
        <v>64.156896551724131</v>
      </c>
      <c r="Q1521" t="s">
        <v>8336</v>
      </c>
      <c r="R1521" s="8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 s="1" t="s">
        <v>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22">
        <f t="shared" si="92"/>
        <v>103.47222222222223</v>
      </c>
      <c r="P1522" s="7">
        <f t="shared" si="93"/>
        <v>111.52694610778443</v>
      </c>
      <c r="Q1522" t="s">
        <v>8336</v>
      </c>
      <c r="R1522" s="8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 s="1" t="s">
        <v>0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22">
        <f t="shared" si="92"/>
        <v>106.81333333333333</v>
      </c>
      <c r="P1523" s="7">
        <f t="shared" si="93"/>
        <v>170.44680851063831</v>
      </c>
      <c r="Q1523" t="s">
        <v>8336</v>
      </c>
      <c r="R1523" s="8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 s="1" t="s">
        <v>0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22">
        <f t="shared" si="92"/>
        <v>138.96574712643678</v>
      </c>
      <c r="P1524" s="7">
        <f t="shared" si="93"/>
        <v>133.7391592920354</v>
      </c>
      <c r="Q1524" t="s">
        <v>8336</v>
      </c>
      <c r="R1524" s="8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 s="1" t="s">
        <v>0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22">
        <f t="shared" si="92"/>
        <v>124.84324324324325</v>
      </c>
      <c r="P1525" s="7">
        <f t="shared" si="93"/>
        <v>95.834024896265561</v>
      </c>
      <c r="Q1525" t="s">
        <v>8336</v>
      </c>
      <c r="R1525" s="8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 s="1" t="s">
        <v>0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22">
        <f t="shared" si="92"/>
        <v>206.99999999999997</v>
      </c>
      <c r="P1526" s="7">
        <f t="shared" si="93"/>
        <v>221.78571428571428</v>
      </c>
      <c r="Q1526" t="s">
        <v>8336</v>
      </c>
      <c r="R1526" s="8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 s="1" t="s">
        <v>0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22">
        <f t="shared" si="92"/>
        <v>174.00576923076923</v>
      </c>
      <c r="P1527" s="7">
        <f t="shared" si="93"/>
        <v>32.315357142857138</v>
      </c>
      <c r="Q1527" t="s">
        <v>8336</v>
      </c>
      <c r="R1527" s="8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 s="1" t="s">
        <v>0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22">
        <f t="shared" si="92"/>
        <v>120.32608695652173</v>
      </c>
      <c r="P1528" s="7">
        <f t="shared" si="93"/>
        <v>98.839285714285708</v>
      </c>
      <c r="Q1528" t="s">
        <v>8336</v>
      </c>
      <c r="R1528" s="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 s="1" t="s">
        <v>0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22">
        <f t="shared" si="92"/>
        <v>110.44428571428573</v>
      </c>
      <c r="P1529" s="7">
        <f t="shared" si="93"/>
        <v>55.222142857142863</v>
      </c>
      <c r="Q1529" t="s">
        <v>8336</v>
      </c>
      <c r="R1529" s="8" t="s">
        <v>8337</v>
      </c>
      <c r="S1529" s="13">
        <f t="shared" si="94"/>
        <v>42780.600532407407</v>
      </c>
      <c r="T1529" s="13">
        <f t="shared" si="95"/>
        <v>42808.558865740742</v>
      </c>
    </row>
    <row r="1530" spans="1:20" ht="32" x14ac:dyDescent="0.2">
      <c r="A1530" s="1" t="s">
        <v>0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22">
        <f t="shared" si="92"/>
        <v>281.56666666666666</v>
      </c>
      <c r="P1530" s="7">
        <f t="shared" si="93"/>
        <v>52.793750000000003</v>
      </c>
      <c r="Q1530" t="s">
        <v>8336</v>
      </c>
      <c r="R1530" s="8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 s="1" t="s">
        <v>0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22">
        <f t="shared" si="92"/>
        <v>100.67894736842105</v>
      </c>
      <c r="P1531" s="7">
        <f t="shared" si="93"/>
        <v>135.66666666666666</v>
      </c>
      <c r="Q1531" t="s">
        <v>8336</v>
      </c>
      <c r="R1531" s="8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 s="1" t="s">
        <v>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22">
        <f t="shared" si="92"/>
        <v>134.82571428571427</v>
      </c>
      <c r="P1532" s="7">
        <f t="shared" si="93"/>
        <v>53.991990846681922</v>
      </c>
      <c r="Q1532" t="s">
        <v>8336</v>
      </c>
      <c r="R1532" s="8" t="s">
        <v>8337</v>
      </c>
      <c r="S1532" s="13">
        <f t="shared" si="94"/>
        <v>42275.76730324074</v>
      </c>
      <c r="T1532" s="13">
        <f t="shared" si="95"/>
        <v>42300.76730324074</v>
      </c>
    </row>
    <row r="1533" spans="1:20" ht="48" x14ac:dyDescent="0.2">
      <c r="A1533" s="1" t="s">
        <v>0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22">
        <f t="shared" si="92"/>
        <v>175.95744680851064</v>
      </c>
      <c r="P1533" s="7">
        <f t="shared" si="93"/>
        <v>56.643835616438359</v>
      </c>
      <c r="Q1533" t="s">
        <v>8336</v>
      </c>
      <c r="R1533" s="8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 s="1" t="s">
        <v>0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22">
        <f t="shared" si="92"/>
        <v>484.02000000000004</v>
      </c>
      <c r="P1534" s="7">
        <f t="shared" si="93"/>
        <v>82.316326530612244</v>
      </c>
      <c r="Q1534" t="s">
        <v>8336</v>
      </c>
      <c r="R1534" s="8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 s="1" t="s">
        <v>0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22">
        <f t="shared" si="92"/>
        <v>145.14000000000001</v>
      </c>
      <c r="P1535" s="7">
        <f t="shared" si="93"/>
        <v>88.26081081081081</v>
      </c>
      <c r="Q1535" t="s">
        <v>8336</v>
      </c>
      <c r="R1535" s="8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 s="1" t="s">
        <v>0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22">
        <f t="shared" si="92"/>
        <v>417.73333333333335</v>
      </c>
      <c r="P1536" s="7">
        <f t="shared" si="93"/>
        <v>84.905149051490511</v>
      </c>
      <c r="Q1536" t="s">
        <v>8336</v>
      </c>
      <c r="R1536" s="8" t="s">
        <v>8337</v>
      </c>
      <c r="S1536" s="13">
        <f t="shared" si="94"/>
        <v>42221.674328703702</v>
      </c>
      <c r="T1536" s="13">
        <f t="shared" si="95"/>
        <v>42251.674328703702</v>
      </c>
    </row>
    <row r="1537" spans="1:20" ht="48" x14ac:dyDescent="0.2">
      <c r="A1537" s="1" t="s">
        <v>0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22">
        <f t="shared" si="92"/>
        <v>132.42499999999998</v>
      </c>
      <c r="P1537" s="7">
        <f t="shared" si="93"/>
        <v>48.154545454545456</v>
      </c>
      <c r="Q1537" t="s">
        <v>8336</v>
      </c>
      <c r="R1537" s="8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 s="1" t="s">
        <v>0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22">
        <f t="shared" si="92"/>
        <v>250.30841666666666</v>
      </c>
      <c r="P1538" s="7">
        <f t="shared" si="93"/>
        <v>66.015406593406595</v>
      </c>
      <c r="Q1538" t="s">
        <v>8336</v>
      </c>
      <c r="R1538" s="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 s="1" t="s">
        <v>0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22">
        <f t="shared" ref="O1539:O1602" si="96">PRODUCT((E1539/D1539),100)</f>
        <v>179.9</v>
      </c>
      <c r="P1539" s="7">
        <f t="shared" ref="P1539:P1602" si="97">(IFERROR(E1539/L1539,""))</f>
        <v>96.375</v>
      </c>
      <c r="Q1539" t="s">
        <v>8336</v>
      </c>
      <c r="R1539" s="8" t="s">
        <v>8337</v>
      </c>
      <c r="S1539" s="13">
        <f t="shared" ref="S1539:S1602" si="98">J1539/86400+25569</f>
        <v>42552.315127314811</v>
      </c>
      <c r="T1539" s="13">
        <f t="shared" ref="T1539:T1602" si="99">I1539/86400+25569</f>
        <v>42588.75</v>
      </c>
    </row>
    <row r="1540" spans="1:20" ht="48" x14ac:dyDescent="0.2">
      <c r="A1540" s="1" t="s">
        <v>0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22">
        <f t="shared" si="96"/>
        <v>102.62857142857142</v>
      </c>
      <c r="P1540" s="7">
        <f t="shared" si="97"/>
        <v>156.17391304347825</v>
      </c>
      <c r="Q1540" t="s">
        <v>8336</v>
      </c>
      <c r="R1540" s="8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 s="1" t="s">
        <v>0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22">
        <f t="shared" si="96"/>
        <v>135.98609999999999</v>
      </c>
      <c r="P1541" s="7">
        <f t="shared" si="97"/>
        <v>95.764859154929582</v>
      </c>
      <c r="Q1541" t="s">
        <v>8336</v>
      </c>
      <c r="R1541" s="8" t="s">
        <v>8337</v>
      </c>
      <c r="S1541" s="13">
        <f t="shared" si="98"/>
        <v>42705.91920138889</v>
      </c>
      <c r="T1541" s="13">
        <f t="shared" si="99"/>
        <v>42738.91920138889</v>
      </c>
    </row>
    <row r="1542" spans="1:20" ht="48" x14ac:dyDescent="0.2">
      <c r="A1542" s="1" t="s">
        <v>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22">
        <f t="shared" si="96"/>
        <v>117.86666666666667</v>
      </c>
      <c r="P1542" s="7">
        <f t="shared" si="97"/>
        <v>180.40816326530611</v>
      </c>
      <c r="Q1542" t="s">
        <v>8336</v>
      </c>
      <c r="R1542" s="8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 s="1" t="s">
        <v>0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22">
        <f t="shared" si="96"/>
        <v>3.3333333333333333E-2</v>
      </c>
      <c r="P1543" s="7">
        <f t="shared" si="97"/>
        <v>3</v>
      </c>
      <c r="Q1543" t="s">
        <v>8336</v>
      </c>
      <c r="R1543" s="8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 s="1" t="s">
        <v>0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22">
        <f t="shared" si="96"/>
        <v>4</v>
      </c>
      <c r="P1544" s="7">
        <f t="shared" si="97"/>
        <v>20</v>
      </c>
      <c r="Q1544" t="s">
        <v>8336</v>
      </c>
      <c r="R1544" s="8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 s="1" t="s">
        <v>0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22">
        <f t="shared" si="96"/>
        <v>0.44444444444444442</v>
      </c>
      <c r="P1545" s="7">
        <f t="shared" si="97"/>
        <v>10</v>
      </c>
      <c r="Q1545" t="s">
        <v>8336</v>
      </c>
      <c r="R1545" s="8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 s="1" t="s">
        <v>0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22">
        <f t="shared" si="96"/>
        <v>0</v>
      </c>
      <c r="P1546" s="7" t="str">
        <f t="shared" si="97"/>
        <v/>
      </c>
      <c r="Q1546" t="s">
        <v>8336</v>
      </c>
      <c r="R1546" s="8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 s="1" t="s">
        <v>0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22">
        <f t="shared" si="96"/>
        <v>3.3333333333333333E-2</v>
      </c>
      <c r="P1547" s="7">
        <f t="shared" si="97"/>
        <v>1</v>
      </c>
      <c r="Q1547" t="s">
        <v>8336</v>
      </c>
      <c r="R1547" s="8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 s="1" t="s">
        <v>0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22">
        <f t="shared" si="96"/>
        <v>28.9</v>
      </c>
      <c r="P1548" s="7">
        <f t="shared" si="97"/>
        <v>26.272727272727273</v>
      </c>
      <c r="Q1548" t="s">
        <v>8336</v>
      </c>
      <c r="R1548" s="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 s="1" t="s">
        <v>0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22">
        <f t="shared" si="96"/>
        <v>0</v>
      </c>
      <c r="P1549" s="7" t="str">
        <f t="shared" si="97"/>
        <v/>
      </c>
      <c r="Q1549" t="s">
        <v>8336</v>
      </c>
      <c r="R1549" s="8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 s="1" t="s">
        <v>0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22">
        <f t="shared" si="96"/>
        <v>8.5714285714285712</v>
      </c>
      <c r="P1550" s="7">
        <f t="shared" si="97"/>
        <v>60</v>
      </c>
      <c r="Q1550" t="s">
        <v>8336</v>
      </c>
      <c r="R1550" s="8" t="s">
        <v>8341</v>
      </c>
      <c r="S1550" s="13">
        <f t="shared" si="98"/>
        <v>42286.88217592593</v>
      </c>
      <c r="T1550" s="13">
        <f t="shared" si="99"/>
        <v>42316.923842592594</v>
      </c>
    </row>
    <row r="1551" spans="1:20" ht="48" x14ac:dyDescent="0.2">
      <c r="A1551" s="1" t="s">
        <v>0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22">
        <f t="shared" si="96"/>
        <v>34</v>
      </c>
      <c r="P1551" s="7">
        <f t="shared" si="97"/>
        <v>28.333333333333332</v>
      </c>
      <c r="Q1551" t="s">
        <v>8336</v>
      </c>
      <c r="R1551" s="8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 s="1" t="s">
        <v>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22">
        <f t="shared" si="96"/>
        <v>13.466666666666665</v>
      </c>
      <c r="P1552" s="7">
        <f t="shared" si="97"/>
        <v>14.428571428571429</v>
      </c>
      <c r="Q1552" t="s">
        <v>8336</v>
      </c>
      <c r="R1552" s="8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 s="1" t="s">
        <v>0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22">
        <f t="shared" si="96"/>
        <v>0</v>
      </c>
      <c r="P1553" s="7" t="str">
        <f t="shared" si="97"/>
        <v/>
      </c>
      <c r="Q1553" t="s">
        <v>8336</v>
      </c>
      <c r="R1553" s="8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 s="1" t="s">
        <v>0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22">
        <f t="shared" si="96"/>
        <v>49.186046511627907</v>
      </c>
      <c r="P1554" s="7">
        <f t="shared" si="97"/>
        <v>132.1875</v>
      </c>
      <c r="Q1554" t="s">
        <v>8336</v>
      </c>
      <c r="R1554" s="8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 s="1" t="s">
        <v>0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22">
        <f t="shared" si="96"/>
        <v>0</v>
      </c>
      <c r="P1555" s="7" t="str">
        <f t="shared" si="97"/>
        <v/>
      </c>
      <c r="Q1555" t="s">
        <v>8336</v>
      </c>
      <c r="R1555" s="8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 s="1" t="s">
        <v>0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22">
        <f t="shared" si="96"/>
        <v>0</v>
      </c>
      <c r="P1556" s="7" t="str">
        <f t="shared" si="97"/>
        <v/>
      </c>
      <c r="Q1556" t="s">
        <v>8336</v>
      </c>
      <c r="R1556" s="8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 s="1" t="s">
        <v>0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22">
        <f t="shared" si="96"/>
        <v>0</v>
      </c>
      <c r="P1557" s="7" t="str">
        <f t="shared" si="97"/>
        <v/>
      </c>
      <c r="Q1557" t="s">
        <v>8336</v>
      </c>
      <c r="R1557" s="8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 s="1" t="s">
        <v>0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22">
        <f t="shared" si="96"/>
        <v>45.133333333333333</v>
      </c>
      <c r="P1558" s="7">
        <f t="shared" si="97"/>
        <v>56.416666666666664</v>
      </c>
      <c r="Q1558" t="s">
        <v>8336</v>
      </c>
      <c r="R1558" s="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 s="1" t="s">
        <v>0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22">
        <f t="shared" si="96"/>
        <v>4</v>
      </c>
      <c r="P1559" s="7">
        <f t="shared" si="97"/>
        <v>100</v>
      </c>
      <c r="Q1559" t="s">
        <v>8336</v>
      </c>
      <c r="R1559" s="8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 s="1" t="s">
        <v>0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22">
        <f t="shared" si="96"/>
        <v>4.666666666666667</v>
      </c>
      <c r="P1560" s="7">
        <f t="shared" si="97"/>
        <v>11.666666666666666</v>
      </c>
      <c r="Q1560" t="s">
        <v>8336</v>
      </c>
      <c r="R1560" s="8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 s="1" t="s">
        <v>0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22">
        <f t="shared" si="96"/>
        <v>0.33333333333333337</v>
      </c>
      <c r="P1561" s="7">
        <f t="shared" si="97"/>
        <v>50</v>
      </c>
      <c r="Q1561" t="s">
        <v>8336</v>
      </c>
      <c r="R1561" s="8" t="s">
        <v>8341</v>
      </c>
      <c r="S1561" s="13">
        <f t="shared" si="98"/>
        <v>42108.053229166668</v>
      </c>
      <c r="T1561" s="13">
        <f t="shared" si="99"/>
        <v>42123.053229166668</v>
      </c>
    </row>
    <row r="1562" spans="1:20" ht="48" x14ac:dyDescent="0.2">
      <c r="A1562" s="1" t="s">
        <v>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22">
        <f t="shared" si="96"/>
        <v>3.7600000000000002</v>
      </c>
      <c r="P1562" s="7">
        <f t="shared" si="97"/>
        <v>23.5</v>
      </c>
      <c r="Q1562" t="s">
        <v>8336</v>
      </c>
      <c r="R1562" s="8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 s="1" t="s">
        <v>0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22">
        <f t="shared" si="96"/>
        <v>0.67</v>
      </c>
      <c r="P1563" s="7">
        <f t="shared" si="97"/>
        <v>67</v>
      </c>
      <c r="Q1563" t="s">
        <v>8320</v>
      </c>
      <c r="R1563" s="8" t="s">
        <v>8342</v>
      </c>
      <c r="S1563" s="13">
        <f t="shared" si="98"/>
        <v>41555.041701388887</v>
      </c>
      <c r="T1563" s="13">
        <f t="shared" si="99"/>
        <v>41585.083368055552</v>
      </c>
    </row>
    <row r="1564" spans="1:20" ht="48" x14ac:dyDescent="0.2">
      <c r="A1564" s="1" t="s">
        <v>0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22">
        <f t="shared" si="96"/>
        <v>0</v>
      </c>
      <c r="P1564" s="7" t="str">
        <f t="shared" si="97"/>
        <v/>
      </c>
      <c r="Q1564" t="s">
        <v>8320</v>
      </c>
      <c r="R1564" s="8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 s="1" t="s">
        <v>0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22">
        <f t="shared" si="96"/>
        <v>1.4166666666666665</v>
      </c>
      <c r="P1565" s="7">
        <f t="shared" si="97"/>
        <v>42.5</v>
      </c>
      <c r="Q1565" t="s">
        <v>8320</v>
      </c>
      <c r="R1565" s="8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 s="1" t="s">
        <v>0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22">
        <f t="shared" si="96"/>
        <v>0.1</v>
      </c>
      <c r="P1566" s="7">
        <f t="shared" si="97"/>
        <v>10</v>
      </c>
      <c r="Q1566" t="s">
        <v>8320</v>
      </c>
      <c r="R1566" s="8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 s="1" t="s">
        <v>0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22">
        <f t="shared" si="96"/>
        <v>2.5</v>
      </c>
      <c r="P1567" s="7">
        <f t="shared" si="97"/>
        <v>100</v>
      </c>
      <c r="Q1567" t="s">
        <v>8320</v>
      </c>
      <c r="R1567" s="8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 s="1" t="s">
        <v>0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22">
        <f t="shared" si="96"/>
        <v>21.25</v>
      </c>
      <c r="P1568" s="7">
        <f t="shared" si="97"/>
        <v>108.05084745762711</v>
      </c>
      <c r="Q1568" t="s">
        <v>8320</v>
      </c>
      <c r="R1568" s="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 s="1" t="s">
        <v>0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22">
        <f t="shared" si="96"/>
        <v>4.117647058823529</v>
      </c>
      <c r="P1569" s="7">
        <f t="shared" si="97"/>
        <v>26.923076923076923</v>
      </c>
      <c r="Q1569" t="s">
        <v>8320</v>
      </c>
      <c r="R1569" s="8" t="s">
        <v>8342</v>
      </c>
      <c r="S1569" s="13">
        <f t="shared" si="98"/>
        <v>41671.93686342593</v>
      </c>
      <c r="T1569" s="13">
        <f t="shared" si="99"/>
        <v>41687</v>
      </c>
    </row>
    <row r="1570" spans="1:20" ht="48" x14ac:dyDescent="0.2">
      <c r="A1570" s="1" t="s">
        <v>0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22">
        <f t="shared" si="96"/>
        <v>13.639999999999999</v>
      </c>
      <c r="P1570" s="7">
        <f t="shared" si="97"/>
        <v>155</v>
      </c>
      <c r="Q1570" t="s">
        <v>8320</v>
      </c>
      <c r="R1570" s="8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 s="1" t="s">
        <v>0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22">
        <f t="shared" si="96"/>
        <v>0</v>
      </c>
      <c r="P1571" s="7" t="str">
        <f t="shared" si="97"/>
        <v/>
      </c>
      <c r="Q1571" t="s">
        <v>8320</v>
      </c>
      <c r="R1571" s="8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 s="1" t="s">
        <v>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22">
        <f t="shared" si="96"/>
        <v>41.4</v>
      </c>
      <c r="P1572" s="7">
        <f t="shared" si="97"/>
        <v>47.769230769230766</v>
      </c>
      <c r="Q1572" t="s">
        <v>8320</v>
      </c>
      <c r="R1572" s="8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 s="1" t="s">
        <v>0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22">
        <f t="shared" si="96"/>
        <v>0.66115702479338845</v>
      </c>
      <c r="P1573" s="7">
        <f t="shared" si="97"/>
        <v>20</v>
      </c>
      <c r="Q1573" t="s">
        <v>8320</v>
      </c>
      <c r="R1573" s="8" t="s">
        <v>8342</v>
      </c>
      <c r="S1573" s="13">
        <f t="shared" si="98"/>
        <v>42144.769479166665</v>
      </c>
      <c r="T1573" s="13">
        <f t="shared" si="99"/>
        <v>42174.769479166665</v>
      </c>
    </row>
    <row r="1574" spans="1:20" ht="48" x14ac:dyDescent="0.2">
      <c r="A1574" s="1" t="s">
        <v>0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22">
        <f t="shared" si="96"/>
        <v>5</v>
      </c>
      <c r="P1574" s="7">
        <f t="shared" si="97"/>
        <v>41.666666666666664</v>
      </c>
      <c r="Q1574" t="s">
        <v>8320</v>
      </c>
      <c r="R1574" s="8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 s="1" t="s">
        <v>0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22">
        <f t="shared" si="96"/>
        <v>2.4777777777777779</v>
      </c>
      <c r="P1575" s="7">
        <f t="shared" si="97"/>
        <v>74.333333333333329</v>
      </c>
      <c r="Q1575" t="s">
        <v>8320</v>
      </c>
      <c r="R1575" s="8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 s="1" t="s">
        <v>0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22">
        <f t="shared" si="96"/>
        <v>5.0599999999999996</v>
      </c>
      <c r="P1576" s="7">
        <f t="shared" si="97"/>
        <v>84.333333333333329</v>
      </c>
      <c r="Q1576" t="s">
        <v>8320</v>
      </c>
      <c r="R1576" s="8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 s="1" t="s">
        <v>0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22">
        <f t="shared" si="96"/>
        <v>22.91</v>
      </c>
      <c r="P1577" s="7">
        <f t="shared" si="97"/>
        <v>65.457142857142856</v>
      </c>
      <c r="Q1577" t="s">
        <v>8320</v>
      </c>
      <c r="R1577" s="8" t="s">
        <v>8342</v>
      </c>
      <c r="S1577" s="13">
        <f t="shared" si="98"/>
        <v>41799.524259259255</v>
      </c>
      <c r="T1577" s="13">
        <f t="shared" si="99"/>
        <v>41829.524259259255</v>
      </c>
    </row>
    <row r="1578" spans="1:20" ht="32" x14ac:dyDescent="0.2">
      <c r="A1578" s="1" t="s">
        <v>0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22">
        <f t="shared" si="96"/>
        <v>13</v>
      </c>
      <c r="P1578" s="7">
        <f t="shared" si="97"/>
        <v>65</v>
      </c>
      <c r="Q1578" t="s">
        <v>8320</v>
      </c>
      <c r="R1578" s="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 s="1" t="s">
        <v>0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22">
        <f t="shared" si="96"/>
        <v>0.54999999999999993</v>
      </c>
      <c r="P1579" s="7">
        <f t="shared" si="97"/>
        <v>27.5</v>
      </c>
      <c r="Q1579" t="s">
        <v>8320</v>
      </c>
      <c r="R1579" s="8" t="s">
        <v>8342</v>
      </c>
      <c r="S1579" s="13">
        <f t="shared" si="98"/>
        <v>41054.847777777773</v>
      </c>
      <c r="T1579" s="13">
        <f t="shared" si="99"/>
        <v>41114.847777777773</v>
      </c>
    </row>
    <row r="1580" spans="1:20" ht="64" x14ac:dyDescent="0.2">
      <c r="A1580" s="1" t="s">
        <v>0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22">
        <f t="shared" si="96"/>
        <v>10.806536636794938</v>
      </c>
      <c r="P1580" s="7">
        <f t="shared" si="97"/>
        <v>51.25</v>
      </c>
      <c r="Q1580" t="s">
        <v>8320</v>
      </c>
      <c r="R1580" s="8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 s="1" t="s">
        <v>0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22">
        <f t="shared" si="96"/>
        <v>0.84008400840084008</v>
      </c>
      <c r="P1581" s="7">
        <f t="shared" si="97"/>
        <v>14</v>
      </c>
      <c r="Q1581" t="s">
        <v>8320</v>
      </c>
      <c r="R1581" s="8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 s="1" t="s">
        <v>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22">
        <f t="shared" si="96"/>
        <v>0</v>
      </c>
      <c r="P1582" s="7" t="str">
        <f t="shared" si="97"/>
        <v/>
      </c>
      <c r="Q1582" t="s">
        <v>8320</v>
      </c>
      <c r="R1582" s="8" t="s">
        <v>8342</v>
      </c>
      <c r="S1582" s="13">
        <f t="shared" si="98"/>
        <v>40990.050069444442</v>
      </c>
      <c r="T1582" s="13">
        <f t="shared" si="99"/>
        <v>41050.050069444442</v>
      </c>
    </row>
    <row r="1583" spans="1:20" ht="48" x14ac:dyDescent="0.2">
      <c r="A1583" s="1" t="s">
        <v>0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22">
        <f t="shared" si="96"/>
        <v>0.5</v>
      </c>
      <c r="P1583" s="7">
        <f t="shared" si="97"/>
        <v>5</v>
      </c>
      <c r="Q1583" t="s">
        <v>8336</v>
      </c>
      <c r="R1583" s="8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 s="1" t="s">
        <v>0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22">
        <f t="shared" si="96"/>
        <v>9.3000000000000007</v>
      </c>
      <c r="P1584" s="7">
        <f t="shared" si="97"/>
        <v>31</v>
      </c>
      <c r="Q1584" t="s">
        <v>8336</v>
      </c>
      <c r="R1584" s="8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 s="1" t="s">
        <v>0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22">
        <f t="shared" si="96"/>
        <v>7.4999999999999997E-2</v>
      </c>
      <c r="P1585" s="7">
        <f t="shared" si="97"/>
        <v>15</v>
      </c>
      <c r="Q1585" t="s">
        <v>8336</v>
      </c>
      <c r="R1585" s="8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 s="1" t="s">
        <v>0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22">
        <f t="shared" si="96"/>
        <v>0</v>
      </c>
      <c r="P1586" s="7" t="str">
        <f t="shared" si="97"/>
        <v/>
      </c>
      <c r="Q1586" t="s">
        <v>8336</v>
      </c>
      <c r="R1586" s="8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 s="1" t="s">
        <v>0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22">
        <f t="shared" si="96"/>
        <v>79</v>
      </c>
      <c r="P1587" s="7">
        <f t="shared" si="97"/>
        <v>131.66666666666666</v>
      </c>
      <c r="Q1587" t="s">
        <v>8336</v>
      </c>
      <c r="R1587" s="8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 s="1" t="s">
        <v>0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22">
        <f t="shared" si="96"/>
        <v>0</v>
      </c>
      <c r="P1588" s="7" t="str">
        <f t="shared" si="97"/>
        <v/>
      </c>
      <c r="Q1588" t="s">
        <v>8336</v>
      </c>
      <c r="R1588" s="8" t="s">
        <v>8343</v>
      </c>
      <c r="S1588" s="13">
        <f t="shared" si="98"/>
        <v>42069.104421296295</v>
      </c>
      <c r="T1588" s="13">
        <f t="shared" si="99"/>
        <v>42099.062754629631</v>
      </c>
    </row>
    <row r="1589" spans="1:20" ht="48" x14ac:dyDescent="0.2">
      <c r="A1589" s="1" t="s">
        <v>0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22">
        <f t="shared" si="96"/>
        <v>1.3333333333333334E-2</v>
      </c>
      <c r="P1589" s="7">
        <f t="shared" si="97"/>
        <v>1</v>
      </c>
      <c r="Q1589" t="s">
        <v>8336</v>
      </c>
      <c r="R1589" s="8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 s="1" t="s">
        <v>0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22">
        <f t="shared" si="96"/>
        <v>0</v>
      </c>
      <c r="P1590" s="7" t="str">
        <f t="shared" si="97"/>
        <v/>
      </c>
      <c r="Q1590" t="s">
        <v>8336</v>
      </c>
      <c r="R1590" s="8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 s="1" t="s">
        <v>0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22">
        <f t="shared" si="96"/>
        <v>0</v>
      </c>
      <c r="P1591" s="7" t="str">
        <f t="shared" si="97"/>
        <v/>
      </c>
      <c r="Q1591" t="s">
        <v>8336</v>
      </c>
      <c r="R1591" s="8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 s="1" t="s">
        <v>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22">
        <f t="shared" si="96"/>
        <v>1.7000000000000002</v>
      </c>
      <c r="P1592" s="7">
        <f t="shared" si="97"/>
        <v>510</v>
      </c>
      <c r="Q1592" t="s">
        <v>8336</v>
      </c>
      <c r="R1592" s="8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 s="1" t="s">
        <v>0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22">
        <f t="shared" si="96"/>
        <v>29.228571428571428</v>
      </c>
      <c r="P1593" s="7">
        <f t="shared" si="97"/>
        <v>44.478260869565219</v>
      </c>
      <c r="Q1593" t="s">
        <v>8336</v>
      </c>
      <c r="R1593" s="8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 s="1" t="s">
        <v>0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22">
        <f t="shared" si="96"/>
        <v>0</v>
      </c>
      <c r="P1594" s="7" t="str">
        <f t="shared" si="97"/>
        <v/>
      </c>
      <c r="Q1594" t="s">
        <v>8336</v>
      </c>
      <c r="R1594" s="8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 s="1" t="s">
        <v>0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22">
        <f t="shared" si="96"/>
        <v>1.3636363636363637E-2</v>
      </c>
      <c r="P1595" s="7">
        <f t="shared" si="97"/>
        <v>1</v>
      </c>
      <c r="Q1595" t="s">
        <v>8336</v>
      </c>
      <c r="R1595" s="8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 s="1" t="s">
        <v>0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22">
        <f t="shared" si="96"/>
        <v>20.5</v>
      </c>
      <c r="P1596" s="7">
        <f t="shared" si="97"/>
        <v>20.5</v>
      </c>
      <c r="Q1596" t="s">
        <v>8336</v>
      </c>
      <c r="R1596" s="8" t="s">
        <v>8343</v>
      </c>
      <c r="S1596" s="13">
        <f t="shared" si="98"/>
        <v>42445.712754629625</v>
      </c>
      <c r="T1596" s="13">
        <f t="shared" si="99"/>
        <v>42505.681250000001</v>
      </c>
    </row>
    <row r="1597" spans="1:20" ht="48" x14ac:dyDescent="0.2">
      <c r="A1597" s="1" t="s">
        <v>0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22">
        <f t="shared" si="96"/>
        <v>0.27999999999999997</v>
      </c>
      <c r="P1597" s="7">
        <f t="shared" si="97"/>
        <v>40</v>
      </c>
      <c r="Q1597" t="s">
        <v>8336</v>
      </c>
      <c r="R1597" s="8" t="s">
        <v>8343</v>
      </c>
      <c r="S1597" s="13">
        <f t="shared" si="98"/>
        <v>41780.050092592595</v>
      </c>
      <c r="T1597" s="13">
        <f t="shared" si="99"/>
        <v>41808.842361111107</v>
      </c>
    </row>
    <row r="1598" spans="1:20" ht="32" x14ac:dyDescent="0.2">
      <c r="A1598" s="1" t="s">
        <v>0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22">
        <f t="shared" si="96"/>
        <v>2.3076923076923079</v>
      </c>
      <c r="P1598" s="7">
        <f t="shared" si="97"/>
        <v>25</v>
      </c>
      <c r="Q1598" t="s">
        <v>8336</v>
      </c>
      <c r="R1598" s="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 s="1" t="s">
        <v>0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22">
        <f t="shared" si="96"/>
        <v>0</v>
      </c>
      <c r="P1599" s="7" t="str">
        <f t="shared" si="97"/>
        <v/>
      </c>
      <c r="Q1599" t="s">
        <v>8336</v>
      </c>
      <c r="R1599" s="8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 s="1" t="s">
        <v>0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22">
        <f t="shared" si="96"/>
        <v>0.125</v>
      </c>
      <c r="P1600" s="7">
        <f t="shared" si="97"/>
        <v>1</v>
      </c>
      <c r="Q1600" t="s">
        <v>8336</v>
      </c>
      <c r="R1600" s="8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 s="1" t="s">
        <v>0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22">
        <f t="shared" si="96"/>
        <v>0</v>
      </c>
      <c r="P1601" s="7" t="str">
        <f t="shared" si="97"/>
        <v/>
      </c>
      <c r="Q1601" t="s">
        <v>8336</v>
      </c>
      <c r="R1601" s="8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 s="1" t="s">
        <v>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22">
        <f t="shared" si="96"/>
        <v>7.3400000000000007</v>
      </c>
      <c r="P1602" s="7">
        <f t="shared" si="97"/>
        <v>40.777777777777779</v>
      </c>
      <c r="Q1602" t="s">
        <v>8336</v>
      </c>
      <c r="R1602" s="8" t="s">
        <v>8343</v>
      </c>
      <c r="S1602" s="13">
        <f t="shared" si="98"/>
        <v>41791.057314814811</v>
      </c>
      <c r="T1602" s="13">
        <f t="shared" si="99"/>
        <v>41835.21597222222</v>
      </c>
    </row>
    <row r="1603" spans="1:20" ht="48" x14ac:dyDescent="0.2">
      <c r="A1603" s="1" t="s">
        <v>0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22">
        <f t="shared" ref="O1603:O1666" si="100">PRODUCT((E1603/D1603),100)</f>
        <v>108.2492</v>
      </c>
      <c r="P1603" s="7">
        <f t="shared" ref="P1603:P1666" si="101">(IFERROR(E1603/L1603,""))</f>
        <v>48.325535714285714</v>
      </c>
      <c r="Q1603" t="s">
        <v>8323</v>
      </c>
      <c r="R1603" s="8" t="s">
        <v>8324</v>
      </c>
      <c r="S1603" s="13">
        <f t="shared" ref="S1603:S1666" si="102">J1603/86400+25569</f>
        <v>40638.092974537038</v>
      </c>
      <c r="T1603" s="13">
        <f t="shared" ref="T1603:T1666" si="103">I1603/86400+25569</f>
        <v>40668.092974537038</v>
      </c>
    </row>
    <row r="1604" spans="1:20" ht="48" x14ac:dyDescent="0.2">
      <c r="A1604" s="1" t="s">
        <v>0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22">
        <f t="shared" si="100"/>
        <v>100.16666666666667</v>
      </c>
      <c r="P1604" s="7">
        <f t="shared" si="101"/>
        <v>46.953125</v>
      </c>
      <c r="Q1604" t="s">
        <v>8323</v>
      </c>
      <c r="R1604" s="8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 s="1" t="s">
        <v>0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22">
        <f t="shared" si="100"/>
        <v>100.03299999999999</v>
      </c>
      <c r="P1605" s="7">
        <f t="shared" si="101"/>
        <v>66.688666666666663</v>
      </c>
      <c r="Q1605" t="s">
        <v>8323</v>
      </c>
      <c r="R1605" s="8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 s="1" t="s">
        <v>0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22">
        <f t="shared" si="100"/>
        <v>122.10714285714286</v>
      </c>
      <c r="P1606" s="7">
        <f t="shared" si="101"/>
        <v>48.842857142857142</v>
      </c>
      <c r="Q1606" t="s">
        <v>8323</v>
      </c>
      <c r="R1606" s="8" t="s">
        <v>8324</v>
      </c>
      <c r="S1606" s="13">
        <f t="shared" si="102"/>
        <v>40945.845312500001</v>
      </c>
      <c r="T1606" s="13">
        <f t="shared" si="103"/>
        <v>40985.803645833337</v>
      </c>
    </row>
    <row r="1607" spans="1:20" ht="48" x14ac:dyDescent="0.2">
      <c r="A1607" s="1" t="s">
        <v>0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22">
        <f t="shared" si="100"/>
        <v>100.69333333333334</v>
      </c>
      <c r="P1607" s="7">
        <f t="shared" si="101"/>
        <v>137.30909090909091</v>
      </c>
      <c r="Q1607" t="s">
        <v>8323</v>
      </c>
      <c r="R1607" s="8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 s="1" t="s">
        <v>0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22">
        <f t="shared" si="100"/>
        <v>101.004125</v>
      </c>
      <c r="P1608" s="7">
        <f t="shared" si="101"/>
        <v>87.829673913043479</v>
      </c>
      <c r="Q1608" t="s">
        <v>8323</v>
      </c>
      <c r="R1608" s="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 s="1" t="s">
        <v>0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22">
        <f t="shared" si="100"/>
        <v>145.11000000000001</v>
      </c>
      <c r="P1609" s="7">
        <f t="shared" si="101"/>
        <v>70.785365853658533</v>
      </c>
      <c r="Q1609" t="s">
        <v>8323</v>
      </c>
      <c r="R1609" s="8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 s="1" t="s">
        <v>0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22">
        <f t="shared" si="100"/>
        <v>101.25</v>
      </c>
      <c r="P1610" s="7">
        <f t="shared" si="101"/>
        <v>52.826086956521742</v>
      </c>
      <c r="Q1610" t="s">
        <v>8323</v>
      </c>
      <c r="R1610" s="8" t="s">
        <v>8324</v>
      </c>
      <c r="S1610" s="13">
        <f t="shared" si="102"/>
        <v>41607.83085648148</v>
      </c>
      <c r="T1610" s="13">
        <f t="shared" si="103"/>
        <v>41640.226388888885</v>
      </c>
    </row>
    <row r="1611" spans="1:20" ht="48" x14ac:dyDescent="0.2">
      <c r="A1611" s="1" t="s">
        <v>0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22">
        <f t="shared" si="100"/>
        <v>118.33333333333333</v>
      </c>
      <c r="P1611" s="7">
        <f t="shared" si="101"/>
        <v>443.75</v>
      </c>
      <c r="Q1611" t="s">
        <v>8323</v>
      </c>
      <c r="R1611" s="8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 s="1" t="s">
        <v>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22">
        <f t="shared" si="100"/>
        <v>271.85000000000002</v>
      </c>
      <c r="P1612" s="7">
        <f t="shared" si="101"/>
        <v>48.544642857142854</v>
      </c>
      <c r="Q1612" t="s">
        <v>8323</v>
      </c>
      <c r="R1612" s="8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 s="1" t="s">
        <v>0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22">
        <f t="shared" si="100"/>
        <v>125.125</v>
      </c>
      <c r="P1613" s="7">
        <f t="shared" si="101"/>
        <v>37.074074074074076</v>
      </c>
      <c r="Q1613" t="s">
        <v>8323</v>
      </c>
      <c r="R1613" s="8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 s="1" t="s">
        <v>0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22">
        <f t="shared" si="100"/>
        <v>110.00000000000001</v>
      </c>
      <c r="P1614" s="7">
        <f t="shared" si="101"/>
        <v>50</v>
      </c>
      <c r="Q1614" t="s">
        <v>8323</v>
      </c>
      <c r="R1614" s="8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 s="1" t="s">
        <v>0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22">
        <f t="shared" si="100"/>
        <v>101.49999999999999</v>
      </c>
      <c r="P1615" s="7">
        <f t="shared" si="101"/>
        <v>39.03846153846154</v>
      </c>
      <c r="Q1615" t="s">
        <v>8323</v>
      </c>
      <c r="R1615" s="8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 s="1" t="s">
        <v>0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22">
        <f t="shared" si="100"/>
        <v>102.69999999999999</v>
      </c>
      <c r="P1616" s="7">
        <f t="shared" si="101"/>
        <v>66.688311688311686</v>
      </c>
      <c r="Q1616" t="s">
        <v>8323</v>
      </c>
      <c r="R1616" s="8" t="s">
        <v>8324</v>
      </c>
      <c r="S1616" s="13">
        <f t="shared" si="102"/>
        <v>41794.981122685189</v>
      </c>
      <c r="T1616" s="13">
        <f t="shared" si="103"/>
        <v>41854.708333333336</v>
      </c>
    </row>
    <row r="1617" spans="1:20" ht="48" x14ac:dyDescent="0.2">
      <c r="A1617" s="1" t="s">
        <v>0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22">
        <f t="shared" si="100"/>
        <v>114.12500000000001</v>
      </c>
      <c r="P1617" s="7">
        <f t="shared" si="101"/>
        <v>67.132352941176464</v>
      </c>
      <c r="Q1617" t="s">
        <v>8323</v>
      </c>
      <c r="R1617" s="8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 s="1" t="s">
        <v>0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22">
        <f t="shared" si="100"/>
        <v>104.2</v>
      </c>
      <c r="P1618" s="7">
        <f t="shared" si="101"/>
        <v>66.369426751592357</v>
      </c>
      <c r="Q1618" t="s">
        <v>8323</v>
      </c>
      <c r="R1618" s="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 s="1" t="s">
        <v>0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22">
        <f t="shared" si="100"/>
        <v>145.85714285714286</v>
      </c>
      <c r="P1619" s="7">
        <f t="shared" si="101"/>
        <v>64.620253164556956</v>
      </c>
      <c r="Q1619" t="s">
        <v>8323</v>
      </c>
      <c r="R1619" s="8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 s="1" t="s">
        <v>0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22">
        <f t="shared" si="100"/>
        <v>105.06666666666666</v>
      </c>
      <c r="P1620" s="7">
        <f t="shared" si="101"/>
        <v>58.370370370370374</v>
      </c>
      <c r="Q1620" t="s">
        <v>8323</v>
      </c>
      <c r="R1620" s="8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 s="1" t="s">
        <v>0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22">
        <f t="shared" si="100"/>
        <v>133.33333333333331</v>
      </c>
      <c r="P1621" s="7">
        <f t="shared" si="101"/>
        <v>86.956521739130437</v>
      </c>
      <c r="Q1621" t="s">
        <v>8323</v>
      </c>
      <c r="R1621" s="8" t="s">
        <v>8324</v>
      </c>
      <c r="S1621" s="13">
        <f t="shared" si="102"/>
        <v>41876.186180555553</v>
      </c>
      <c r="T1621" s="13">
        <f t="shared" si="103"/>
        <v>41897.186180555553</v>
      </c>
    </row>
    <row r="1622" spans="1:20" ht="32" x14ac:dyDescent="0.2">
      <c r="A1622" s="1" t="s">
        <v>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22">
        <f t="shared" si="100"/>
        <v>112.99999999999999</v>
      </c>
      <c r="P1622" s="7">
        <f t="shared" si="101"/>
        <v>66.470588235294116</v>
      </c>
      <c r="Q1622" t="s">
        <v>8323</v>
      </c>
      <c r="R1622" s="8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 s="1" t="s">
        <v>0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22">
        <f t="shared" si="100"/>
        <v>121.2</v>
      </c>
      <c r="P1623" s="7">
        <f t="shared" si="101"/>
        <v>163.78378378378378</v>
      </c>
      <c r="Q1623" t="s">
        <v>8323</v>
      </c>
      <c r="R1623" s="8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 s="1" t="s">
        <v>0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22">
        <f t="shared" si="100"/>
        <v>101.72463768115942</v>
      </c>
      <c r="P1624" s="7">
        <f t="shared" si="101"/>
        <v>107.98461538461538</v>
      </c>
      <c r="Q1624" t="s">
        <v>8323</v>
      </c>
      <c r="R1624" s="8" t="s">
        <v>8324</v>
      </c>
      <c r="S1624" s="13">
        <f t="shared" si="102"/>
        <v>41950.294837962967</v>
      </c>
      <c r="T1624" s="13">
        <f t="shared" si="103"/>
        <v>41990.332638888889</v>
      </c>
    </row>
    <row r="1625" spans="1:20" ht="48" x14ac:dyDescent="0.2">
      <c r="A1625" s="1" t="s">
        <v>0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22">
        <f t="shared" si="100"/>
        <v>101.06666666666666</v>
      </c>
      <c r="P1625" s="7">
        <f t="shared" si="101"/>
        <v>42.111111111111114</v>
      </c>
      <c r="Q1625" t="s">
        <v>8323</v>
      </c>
      <c r="R1625" s="8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 s="1" t="s">
        <v>0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22">
        <f t="shared" si="100"/>
        <v>118</v>
      </c>
      <c r="P1626" s="7">
        <f t="shared" si="101"/>
        <v>47.2</v>
      </c>
      <c r="Q1626" t="s">
        <v>8323</v>
      </c>
      <c r="R1626" s="8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 s="1" t="s">
        <v>0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22">
        <f t="shared" si="100"/>
        <v>155.33333333333331</v>
      </c>
      <c r="P1627" s="7">
        <f t="shared" si="101"/>
        <v>112.01923076923077</v>
      </c>
      <c r="Q1627" t="s">
        <v>8323</v>
      </c>
      <c r="R1627" s="8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 s="1" t="s">
        <v>0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22">
        <f t="shared" si="100"/>
        <v>101.18750000000001</v>
      </c>
      <c r="P1628" s="7">
        <f t="shared" si="101"/>
        <v>74.953703703703709</v>
      </c>
      <c r="Q1628" t="s">
        <v>8323</v>
      </c>
      <c r="R1628" s="8" t="s">
        <v>8324</v>
      </c>
      <c r="S1628" s="13">
        <f t="shared" si="102"/>
        <v>41579.847997685181</v>
      </c>
      <c r="T1628" s="13">
        <f t="shared" si="103"/>
        <v>41609.889664351853</v>
      </c>
    </row>
    <row r="1629" spans="1:20" ht="48" x14ac:dyDescent="0.2">
      <c r="A1629" s="1" t="s">
        <v>0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22">
        <f t="shared" si="100"/>
        <v>117</v>
      </c>
      <c r="P1629" s="7">
        <f t="shared" si="101"/>
        <v>61.578947368421055</v>
      </c>
      <c r="Q1629" t="s">
        <v>8323</v>
      </c>
      <c r="R1629" s="8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 s="1" t="s">
        <v>0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22">
        <f t="shared" si="100"/>
        <v>100.925</v>
      </c>
      <c r="P1630" s="7">
        <f t="shared" si="101"/>
        <v>45.875</v>
      </c>
      <c r="Q1630" t="s">
        <v>8323</v>
      </c>
      <c r="R1630" s="8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 s="1" t="s">
        <v>0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22">
        <f t="shared" si="100"/>
        <v>103.66666666666666</v>
      </c>
      <c r="P1631" s="7">
        <f t="shared" si="101"/>
        <v>75.853658536585371</v>
      </c>
      <c r="Q1631" t="s">
        <v>8323</v>
      </c>
      <c r="R1631" s="8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 s="1" t="s">
        <v>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22">
        <f t="shared" si="100"/>
        <v>265.25</v>
      </c>
      <c r="P1632" s="7">
        <f t="shared" si="101"/>
        <v>84.206349206349202</v>
      </c>
      <c r="Q1632" t="s">
        <v>8323</v>
      </c>
      <c r="R1632" s="8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 s="1" t="s">
        <v>0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22">
        <f t="shared" si="100"/>
        <v>155.91</v>
      </c>
      <c r="P1633" s="7">
        <f t="shared" si="101"/>
        <v>117.22556390977444</v>
      </c>
      <c r="Q1633" t="s">
        <v>8323</v>
      </c>
      <c r="R1633" s="8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 s="1" t="s">
        <v>0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22">
        <f t="shared" si="100"/>
        <v>101.62500000000001</v>
      </c>
      <c r="P1634" s="7">
        <f t="shared" si="101"/>
        <v>86.489361702127653</v>
      </c>
      <c r="Q1634" t="s">
        <v>8323</v>
      </c>
      <c r="R1634" s="8" t="s">
        <v>8324</v>
      </c>
      <c r="S1634" s="13">
        <f t="shared" si="102"/>
        <v>40750.340902777782</v>
      </c>
      <c r="T1634" s="13">
        <f t="shared" si="103"/>
        <v>40810.340902777782</v>
      </c>
    </row>
    <row r="1635" spans="1:20" ht="48" x14ac:dyDescent="0.2">
      <c r="A1635" s="1" t="s">
        <v>0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22">
        <f t="shared" si="100"/>
        <v>100</v>
      </c>
      <c r="P1635" s="7">
        <f t="shared" si="101"/>
        <v>172.41379310344828</v>
      </c>
      <c r="Q1635" t="s">
        <v>8323</v>
      </c>
      <c r="R1635" s="8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 s="1" t="s">
        <v>0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22">
        <f t="shared" si="100"/>
        <v>100.49999999999999</v>
      </c>
      <c r="P1636" s="7">
        <f t="shared" si="101"/>
        <v>62.8125</v>
      </c>
      <c r="Q1636" t="s">
        <v>8323</v>
      </c>
      <c r="R1636" s="8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 s="1" t="s">
        <v>0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22">
        <f t="shared" si="100"/>
        <v>125.29999999999998</v>
      </c>
      <c r="P1637" s="7">
        <f t="shared" si="101"/>
        <v>67.729729729729726</v>
      </c>
      <c r="Q1637" t="s">
        <v>8323</v>
      </c>
      <c r="R1637" s="8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 s="1" t="s">
        <v>0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22">
        <f t="shared" si="100"/>
        <v>103.55555555555556</v>
      </c>
      <c r="P1638" s="7">
        <f t="shared" si="101"/>
        <v>53.5632183908046</v>
      </c>
      <c r="Q1638" t="s">
        <v>8323</v>
      </c>
      <c r="R1638" s="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 s="1" t="s">
        <v>0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22">
        <f t="shared" si="100"/>
        <v>103.8</v>
      </c>
      <c r="P1639" s="7">
        <f t="shared" si="101"/>
        <v>34.6</v>
      </c>
      <c r="Q1639" t="s">
        <v>8323</v>
      </c>
      <c r="R1639" s="8" t="s">
        <v>8324</v>
      </c>
      <c r="S1639" s="13">
        <f t="shared" si="102"/>
        <v>40122.751620370371</v>
      </c>
      <c r="T1639" s="13">
        <f t="shared" si="103"/>
        <v>40178.985416666663</v>
      </c>
    </row>
    <row r="1640" spans="1:20" ht="32" x14ac:dyDescent="0.2">
      <c r="A1640" s="1" t="s">
        <v>0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22">
        <f t="shared" si="100"/>
        <v>105</v>
      </c>
      <c r="P1640" s="7">
        <f t="shared" si="101"/>
        <v>38.888888888888886</v>
      </c>
      <c r="Q1640" t="s">
        <v>8323</v>
      </c>
      <c r="R1640" s="8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 s="1" t="s">
        <v>0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22">
        <f t="shared" si="100"/>
        <v>100</v>
      </c>
      <c r="P1641" s="7">
        <f t="shared" si="101"/>
        <v>94.736842105263165</v>
      </c>
      <c r="Q1641" t="s">
        <v>8323</v>
      </c>
      <c r="R1641" s="8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 s="1" t="s">
        <v>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22">
        <f t="shared" si="100"/>
        <v>169.86</v>
      </c>
      <c r="P1642" s="7">
        <f t="shared" si="101"/>
        <v>39.967058823529413</v>
      </c>
      <c r="Q1642" t="s">
        <v>8323</v>
      </c>
      <c r="R1642" s="8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 s="1" t="s">
        <v>0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22">
        <f t="shared" si="100"/>
        <v>101.4</v>
      </c>
      <c r="P1643" s="7">
        <f t="shared" si="101"/>
        <v>97.5</v>
      </c>
      <c r="Q1643" t="s">
        <v>8323</v>
      </c>
      <c r="R1643" s="8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 s="1" t="s">
        <v>0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22">
        <f t="shared" si="100"/>
        <v>100</v>
      </c>
      <c r="P1644" s="7">
        <f t="shared" si="101"/>
        <v>42.857142857142854</v>
      </c>
      <c r="Q1644" t="s">
        <v>8323</v>
      </c>
      <c r="R1644" s="8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 s="1" t="s">
        <v>0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22">
        <f t="shared" si="100"/>
        <v>124.70000000000002</v>
      </c>
      <c r="P1645" s="7">
        <f t="shared" si="101"/>
        <v>168.51351351351352</v>
      </c>
      <c r="Q1645" t="s">
        <v>8323</v>
      </c>
      <c r="R1645" s="8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 s="1" t="s">
        <v>0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22">
        <f t="shared" si="100"/>
        <v>109.5</v>
      </c>
      <c r="P1646" s="7">
        <f t="shared" si="101"/>
        <v>85.546875</v>
      </c>
      <c r="Q1646" t="s">
        <v>8323</v>
      </c>
      <c r="R1646" s="8" t="s">
        <v>8344</v>
      </c>
      <c r="S1646" s="13">
        <f t="shared" si="102"/>
        <v>41175.05972222222</v>
      </c>
      <c r="T1646" s="13">
        <f t="shared" si="103"/>
        <v>41235.101388888885</v>
      </c>
    </row>
    <row r="1647" spans="1:20" ht="48" x14ac:dyDescent="0.2">
      <c r="A1647" s="1" t="s">
        <v>0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22">
        <f t="shared" si="100"/>
        <v>110.80000000000001</v>
      </c>
      <c r="P1647" s="7">
        <f t="shared" si="101"/>
        <v>554</v>
      </c>
      <c r="Q1647" t="s">
        <v>8323</v>
      </c>
      <c r="R1647" s="8" t="s">
        <v>8344</v>
      </c>
      <c r="S1647" s="13">
        <f t="shared" si="102"/>
        <v>41521.617361111115</v>
      </c>
      <c r="T1647" s="13">
        <f t="shared" si="103"/>
        <v>41535.617361111115</v>
      </c>
    </row>
    <row r="1648" spans="1:20" ht="48" x14ac:dyDescent="0.2">
      <c r="A1648" s="1" t="s">
        <v>0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22">
        <f t="shared" si="100"/>
        <v>110.2</v>
      </c>
      <c r="P1648" s="7">
        <f t="shared" si="101"/>
        <v>26.554216867469879</v>
      </c>
      <c r="Q1648" t="s">
        <v>8323</v>
      </c>
      <c r="R1648" s="8" t="s">
        <v>8344</v>
      </c>
      <c r="S1648" s="13">
        <f t="shared" si="102"/>
        <v>41833.450266203705</v>
      </c>
      <c r="T1648" s="13">
        <f t="shared" si="103"/>
        <v>41865.757638888885</v>
      </c>
    </row>
    <row r="1649" spans="1:20" ht="48" x14ac:dyDescent="0.2">
      <c r="A1649" s="1" t="s">
        <v>0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22">
        <f t="shared" si="100"/>
        <v>104.71999999999998</v>
      </c>
      <c r="P1649" s="7">
        <f t="shared" si="101"/>
        <v>113.82608695652173</v>
      </c>
      <c r="Q1649" t="s">
        <v>8323</v>
      </c>
      <c r="R1649" s="8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 s="1" t="s">
        <v>0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22">
        <f t="shared" si="100"/>
        <v>125.26086956521738</v>
      </c>
      <c r="P1650" s="7">
        <f t="shared" si="101"/>
        <v>32.011111111111113</v>
      </c>
      <c r="Q1650" t="s">
        <v>8323</v>
      </c>
      <c r="R1650" s="8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 s="1" t="s">
        <v>0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22">
        <f t="shared" si="100"/>
        <v>100.58763157894737</v>
      </c>
      <c r="P1651" s="7">
        <f t="shared" si="101"/>
        <v>47.189259259259259</v>
      </c>
      <c r="Q1651" t="s">
        <v>8323</v>
      </c>
      <c r="R1651" s="8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 s="1" t="s">
        <v>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22">
        <f t="shared" si="100"/>
        <v>141.55000000000001</v>
      </c>
      <c r="P1652" s="7">
        <f t="shared" si="101"/>
        <v>88.46875</v>
      </c>
      <c r="Q1652" t="s">
        <v>8323</v>
      </c>
      <c r="R1652" s="8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 s="1" t="s">
        <v>0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22">
        <f t="shared" si="100"/>
        <v>100.75</v>
      </c>
      <c r="P1653" s="7">
        <f t="shared" si="101"/>
        <v>100.75</v>
      </c>
      <c r="Q1653" t="s">
        <v>8323</v>
      </c>
      <c r="R1653" s="8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 s="1" t="s">
        <v>0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22">
        <f t="shared" si="100"/>
        <v>100.66666666666666</v>
      </c>
      <c r="P1654" s="7">
        <f t="shared" si="101"/>
        <v>64.714285714285708</v>
      </c>
      <c r="Q1654" t="s">
        <v>8323</v>
      </c>
      <c r="R1654" s="8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 s="1" t="s">
        <v>0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22">
        <f t="shared" si="100"/>
        <v>174.2304</v>
      </c>
      <c r="P1655" s="7">
        <f t="shared" si="101"/>
        <v>51.854285714285716</v>
      </c>
      <c r="Q1655" t="s">
        <v>8323</v>
      </c>
      <c r="R1655" s="8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 s="1" t="s">
        <v>0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22">
        <f t="shared" si="100"/>
        <v>119.90909090909089</v>
      </c>
      <c r="P1656" s="7">
        <f t="shared" si="101"/>
        <v>38.794117647058826</v>
      </c>
      <c r="Q1656" t="s">
        <v>8323</v>
      </c>
      <c r="R1656" s="8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 s="1" t="s">
        <v>0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22">
        <f t="shared" si="100"/>
        <v>142.86666666666667</v>
      </c>
      <c r="P1657" s="7">
        <f t="shared" si="101"/>
        <v>44.645833333333336</v>
      </c>
      <c r="Q1657" t="s">
        <v>8323</v>
      </c>
      <c r="R1657" s="8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 s="1" t="s">
        <v>0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22">
        <f t="shared" si="100"/>
        <v>100.33493333333334</v>
      </c>
      <c r="P1658" s="7">
        <f t="shared" si="101"/>
        <v>156.77333333333334</v>
      </c>
      <c r="Q1658" t="s">
        <v>8323</v>
      </c>
      <c r="R1658" s="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 s="1" t="s">
        <v>0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22">
        <f t="shared" si="100"/>
        <v>104.93380000000001</v>
      </c>
      <c r="P1659" s="7">
        <f t="shared" si="101"/>
        <v>118.70339366515837</v>
      </c>
      <c r="Q1659" t="s">
        <v>8323</v>
      </c>
      <c r="R1659" s="8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 s="1" t="s">
        <v>0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22">
        <f t="shared" si="100"/>
        <v>132.23333333333335</v>
      </c>
      <c r="P1660" s="7">
        <f t="shared" si="101"/>
        <v>74.149532710280369</v>
      </c>
      <c r="Q1660" t="s">
        <v>8323</v>
      </c>
      <c r="R1660" s="8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 s="1" t="s">
        <v>0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22">
        <f t="shared" si="100"/>
        <v>112.79999999999998</v>
      </c>
      <c r="P1661" s="7">
        <f t="shared" si="101"/>
        <v>12.533333333333333</v>
      </c>
      <c r="Q1661" t="s">
        <v>8323</v>
      </c>
      <c r="R1661" s="8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 s="1" t="s">
        <v>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22">
        <f t="shared" si="100"/>
        <v>1253.75</v>
      </c>
      <c r="P1662" s="7">
        <f t="shared" si="101"/>
        <v>27.861111111111111</v>
      </c>
      <c r="Q1662" t="s">
        <v>8323</v>
      </c>
      <c r="R1662" s="8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 s="1" t="s">
        <v>0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22">
        <f t="shared" si="100"/>
        <v>102.50632911392405</v>
      </c>
      <c r="P1663" s="7">
        <f t="shared" si="101"/>
        <v>80.178217821782184</v>
      </c>
      <c r="Q1663" t="s">
        <v>8323</v>
      </c>
      <c r="R1663" s="8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 s="1" t="s">
        <v>0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22">
        <f t="shared" si="100"/>
        <v>102.6375</v>
      </c>
      <c r="P1664" s="7">
        <f t="shared" si="101"/>
        <v>132.43548387096774</v>
      </c>
      <c r="Q1664" t="s">
        <v>8323</v>
      </c>
      <c r="R1664" s="8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 s="1" t="s">
        <v>0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22">
        <f t="shared" si="100"/>
        <v>108</v>
      </c>
      <c r="P1665" s="7">
        <f t="shared" si="101"/>
        <v>33.75</v>
      </c>
      <c r="Q1665" t="s">
        <v>8323</v>
      </c>
      <c r="R1665" s="8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 s="1" t="s">
        <v>0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22">
        <f t="shared" si="100"/>
        <v>122.40879999999999</v>
      </c>
      <c r="P1666" s="7">
        <f t="shared" si="101"/>
        <v>34.384494382022467</v>
      </c>
      <c r="Q1666" t="s">
        <v>8323</v>
      </c>
      <c r="R1666" s="8" t="s">
        <v>8344</v>
      </c>
      <c r="S1666" s="13">
        <f t="shared" si="102"/>
        <v>40939.761782407411</v>
      </c>
      <c r="T1666" s="13">
        <f t="shared" si="103"/>
        <v>40984.165972222225</v>
      </c>
    </row>
    <row r="1667" spans="1:20" ht="48" x14ac:dyDescent="0.2">
      <c r="A1667" s="1" t="s">
        <v>0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22">
        <f t="shared" ref="O1667:O1730" si="104">PRODUCT((E1667/D1667),100)</f>
        <v>119.45714285714286</v>
      </c>
      <c r="P1667" s="7">
        <f t="shared" ref="P1667:P1730" si="105">(IFERROR(E1667/L1667,""))</f>
        <v>44.956989247311824</v>
      </c>
      <c r="Q1667" t="s">
        <v>8323</v>
      </c>
      <c r="R1667" s="8" t="s">
        <v>8344</v>
      </c>
      <c r="S1667" s="13">
        <f t="shared" ref="S1667:S1730" si="106">J1667/86400+25569</f>
        <v>40564.649456018517</v>
      </c>
      <c r="T1667" s="13">
        <f t="shared" ref="T1667:T1730" si="107">I1667/86400+25569</f>
        <v>40596.125</v>
      </c>
    </row>
    <row r="1668" spans="1:20" ht="48" x14ac:dyDescent="0.2">
      <c r="A1668" s="1" t="s">
        <v>0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22">
        <f t="shared" si="104"/>
        <v>160.88</v>
      </c>
      <c r="P1668" s="7">
        <f t="shared" si="105"/>
        <v>41.04081632653061</v>
      </c>
      <c r="Q1668" t="s">
        <v>8323</v>
      </c>
      <c r="R1668" s="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 s="1" t="s">
        <v>0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22">
        <f t="shared" si="104"/>
        <v>126.85294117647059</v>
      </c>
      <c r="P1669" s="7">
        <f t="shared" si="105"/>
        <v>52.597560975609753</v>
      </c>
      <c r="Q1669" t="s">
        <v>8323</v>
      </c>
      <c r="R1669" s="8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 s="1" t="s">
        <v>0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22">
        <f t="shared" si="104"/>
        <v>102.6375</v>
      </c>
      <c r="P1670" s="7">
        <f t="shared" si="105"/>
        <v>70.784482758620683</v>
      </c>
      <c r="Q1670" t="s">
        <v>8323</v>
      </c>
      <c r="R1670" s="8" t="s">
        <v>8344</v>
      </c>
      <c r="S1670" s="13">
        <f t="shared" si="106"/>
        <v>40845.149756944447</v>
      </c>
      <c r="T1670" s="13">
        <f t="shared" si="107"/>
        <v>40875.191423611112</v>
      </c>
    </row>
    <row r="1671" spans="1:20" ht="48" x14ac:dyDescent="0.2">
      <c r="A1671" s="1" t="s">
        <v>0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22">
        <f t="shared" si="104"/>
        <v>139.75</v>
      </c>
      <c r="P1671" s="7">
        <f t="shared" si="105"/>
        <v>53.75</v>
      </c>
      <c r="Q1671" t="s">
        <v>8323</v>
      </c>
      <c r="R1671" s="8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 s="1" t="s">
        <v>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22">
        <f t="shared" si="104"/>
        <v>102.60000000000001</v>
      </c>
      <c r="P1672" s="7">
        <f t="shared" si="105"/>
        <v>44.608695652173914</v>
      </c>
      <c r="Q1672" t="s">
        <v>8323</v>
      </c>
      <c r="R1672" s="8" t="s">
        <v>8344</v>
      </c>
      <c r="S1672" s="13">
        <f t="shared" si="106"/>
        <v>40313.930543981478</v>
      </c>
      <c r="T1672" s="13">
        <f t="shared" si="107"/>
        <v>40364.166666666664</v>
      </c>
    </row>
    <row r="1673" spans="1:20" ht="32" x14ac:dyDescent="0.2">
      <c r="A1673" s="1" t="s">
        <v>0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22">
        <f t="shared" si="104"/>
        <v>100.67349999999999</v>
      </c>
      <c r="P1673" s="7">
        <f t="shared" si="105"/>
        <v>26.148961038961041</v>
      </c>
      <c r="Q1673" t="s">
        <v>8323</v>
      </c>
      <c r="R1673" s="8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 s="1" t="s">
        <v>0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22">
        <f t="shared" si="104"/>
        <v>112.94117647058823</v>
      </c>
      <c r="P1674" s="7">
        <f t="shared" si="105"/>
        <v>39.183673469387756</v>
      </c>
      <c r="Q1674" t="s">
        <v>8323</v>
      </c>
      <c r="R1674" s="8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 s="1" t="s">
        <v>0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22">
        <f t="shared" si="104"/>
        <v>128.09523809523807</v>
      </c>
      <c r="P1675" s="7">
        <f t="shared" si="105"/>
        <v>45.593220338983052</v>
      </c>
      <c r="Q1675" t="s">
        <v>8323</v>
      </c>
      <c r="R1675" s="8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 s="1" t="s">
        <v>0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22">
        <f t="shared" si="104"/>
        <v>201.7</v>
      </c>
      <c r="P1676" s="7">
        <f t="shared" si="105"/>
        <v>89.247787610619469</v>
      </c>
      <c r="Q1676" t="s">
        <v>8323</v>
      </c>
      <c r="R1676" s="8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 s="1" t="s">
        <v>0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22">
        <f t="shared" si="104"/>
        <v>137.416</v>
      </c>
      <c r="P1677" s="7">
        <f t="shared" si="105"/>
        <v>40.416470588235299</v>
      </c>
      <c r="Q1677" t="s">
        <v>8323</v>
      </c>
      <c r="R1677" s="8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 s="1" t="s">
        <v>0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22">
        <f t="shared" si="104"/>
        <v>115.33333333333333</v>
      </c>
      <c r="P1678" s="7">
        <f t="shared" si="105"/>
        <v>82.38095238095238</v>
      </c>
      <c r="Q1678" t="s">
        <v>8323</v>
      </c>
      <c r="R1678" s="8" t="s">
        <v>8344</v>
      </c>
      <c r="S1678" s="13">
        <f t="shared" si="106"/>
        <v>40973.726238425923</v>
      </c>
      <c r="T1678" s="13">
        <f t="shared" si="107"/>
        <v>41020.165972222225</v>
      </c>
    </row>
    <row r="1679" spans="1:20" ht="48" x14ac:dyDescent="0.2">
      <c r="A1679" s="1" t="s">
        <v>0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22">
        <f t="shared" si="104"/>
        <v>111.66666666666667</v>
      </c>
      <c r="P1679" s="7">
        <f t="shared" si="105"/>
        <v>159.52380952380952</v>
      </c>
      <c r="Q1679" t="s">
        <v>8323</v>
      </c>
      <c r="R1679" s="8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 s="1" t="s">
        <v>0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22">
        <f t="shared" si="104"/>
        <v>118.39999999999999</v>
      </c>
      <c r="P1680" s="7">
        <f t="shared" si="105"/>
        <v>36.244897959183675</v>
      </c>
      <c r="Q1680" t="s">
        <v>8323</v>
      </c>
      <c r="R1680" s="8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 s="1" t="s">
        <v>0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22">
        <f t="shared" si="104"/>
        <v>175</v>
      </c>
      <c r="P1681" s="7">
        <f t="shared" si="105"/>
        <v>62.5</v>
      </c>
      <c r="Q1681" t="s">
        <v>8323</v>
      </c>
      <c r="R1681" s="8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 s="1" t="s">
        <v>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22">
        <f t="shared" si="104"/>
        <v>117.5</v>
      </c>
      <c r="P1682" s="7">
        <f t="shared" si="105"/>
        <v>47</v>
      </c>
      <c r="Q1682" t="s">
        <v>8323</v>
      </c>
      <c r="R1682" s="8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 s="1" t="s">
        <v>0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22">
        <f t="shared" si="104"/>
        <v>101.42212307692309</v>
      </c>
      <c r="P1683" s="7">
        <f t="shared" si="105"/>
        <v>74.575090497737563</v>
      </c>
      <c r="Q1683" t="s">
        <v>8323</v>
      </c>
      <c r="R1683" s="8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 s="1" t="s">
        <v>0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22">
        <f t="shared" si="104"/>
        <v>0</v>
      </c>
      <c r="P1684" s="7" t="str">
        <f t="shared" si="105"/>
        <v/>
      </c>
      <c r="Q1684" t="s">
        <v>8323</v>
      </c>
      <c r="R1684" s="8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 s="1" t="s">
        <v>0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22">
        <f t="shared" si="104"/>
        <v>21.714285714285715</v>
      </c>
      <c r="P1685" s="7">
        <f t="shared" si="105"/>
        <v>76</v>
      </c>
      <c r="Q1685" t="s">
        <v>8323</v>
      </c>
      <c r="R1685" s="8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 s="1" t="s">
        <v>0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22">
        <f t="shared" si="104"/>
        <v>109.125</v>
      </c>
      <c r="P1686" s="7">
        <f t="shared" si="105"/>
        <v>86.43564356435644</v>
      </c>
      <c r="Q1686" t="s">
        <v>8323</v>
      </c>
      <c r="R1686" s="8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 s="1" t="s">
        <v>0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22">
        <f t="shared" si="104"/>
        <v>102.85714285714285</v>
      </c>
      <c r="P1687" s="7">
        <f t="shared" si="105"/>
        <v>24</v>
      </c>
      <c r="Q1687" t="s">
        <v>8323</v>
      </c>
      <c r="R1687" s="8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 s="1" t="s">
        <v>0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22">
        <f t="shared" si="104"/>
        <v>0.36</v>
      </c>
      <c r="P1688" s="7">
        <f t="shared" si="105"/>
        <v>18</v>
      </c>
      <c r="Q1688" t="s">
        <v>8323</v>
      </c>
      <c r="R1688" s="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 s="1" t="s">
        <v>0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22">
        <f t="shared" si="104"/>
        <v>31.25</v>
      </c>
      <c r="P1689" s="7">
        <f t="shared" si="105"/>
        <v>80.128205128205124</v>
      </c>
      <c r="Q1689" t="s">
        <v>8323</v>
      </c>
      <c r="R1689" s="8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 s="1" t="s">
        <v>0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22">
        <f t="shared" si="104"/>
        <v>44.3</v>
      </c>
      <c r="P1690" s="7">
        <f t="shared" si="105"/>
        <v>253.14285714285714</v>
      </c>
      <c r="Q1690" t="s">
        <v>8323</v>
      </c>
      <c r="R1690" s="8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 s="1" t="s">
        <v>0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22">
        <f t="shared" si="104"/>
        <v>100</v>
      </c>
      <c r="P1691" s="7">
        <f t="shared" si="105"/>
        <v>171.42857142857142</v>
      </c>
      <c r="Q1691" t="s">
        <v>8323</v>
      </c>
      <c r="R1691" s="8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 s="1" t="s">
        <v>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22">
        <f t="shared" si="104"/>
        <v>25.4</v>
      </c>
      <c r="P1692" s="7">
        <f t="shared" si="105"/>
        <v>57.727272727272727</v>
      </c>
      <c r="Q1692" t="s">
        <v>8323</v>
      </c>
      <c r="R1692" s="8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 s="1" t="s">
        <v>0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22">
        <f t="shared" si="104"/>
        <v>33.473333333333329</v>
      </c>
      <c r="P1693" s="7">
        <f t="shared" si="105"/>
        <v>264.26315789473682</v>
      </c>
      <c r="Q1693" t="s">
        <v>8323</v>
      </c>
      <c r="R1693" s="8" t="s">
        <v>8345</v>
      </c>
      <c r="S1693" s="13">
        <f t="shared" si="106"/>
        <v>42795.701481481483</v>
      </c>
      <c r="T1693" s="13">
        <f t="shared" si="107"/>
        <v>42828.041666666672</v>
      </c>
    </row>
    <row r="1694" spans="1:20" ht="48" x14ac:dyDescent="0.2">
      <c r="A1694" s="1" t="s">
        <v>0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22">
        <f t="shared" si="104"/>
        <v>47.8</v>
      </c>
      <c r="P1694" s="7">
        <f t="shared" si="105"/>
        <v>159.33333333333334</v>
      </c>
      <c r="Q1694" t="s">
        <v>8323</v>
      </c>
      <c r="R1694" s="8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 s="1" t="s">
        <v>0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22">
        <f t="shared" si="104"/>
        <v>9.3333333333333339</v>
      </c>
      <c r="P1695" s="7">
        <f t="shared" si="105"/>
        <v>35</v>
      </c>
      <c r="Q1695" t="s">
        <v>8323</v>
      </c>
      <c r="R1695" s="8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 s="1" t="s">
        <v>0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22">
        <f t="shared" si="104"/>
        <v>0.05</v>
      </c>
      <c r="P1696" s="7">
        <f t="shared" si="105"/>
        <v>5</v>
      </c>
      <c r="Q1696" t="s">
        <v>8323</v>
      </c>
      <c r="R1696" s="8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 s="1" t="s">
        <v>0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22">
        <f t="shared" si="104"/>
        <v>11.708333333333334</v>
      </c>
      <c r="P1697" s="7">
        <f t="shared" si="105"/>
        <v>61.086956521739133</v>
      </c>
      <c r="Q1697" t="s">
        <v>8323</v>
      </c>
      <c r="R1697" s="8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 s="1" t="s">
        <v>0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22">
        <f t="shared" si="104"/>
        <v>0</v>
      </c>
      <c r="P1698" s="7" t="str">
        <f t="shared" si="105"/>
        <v/>
      </c>
      <c r="Q1698" t="s">
        <v>8323</v>
      </c>
      <c r="R1698" s="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 s="1" t="s">
        <v>0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22">
        <f t="shared" si="104"/>
        <v>20.208000000000002</v>
      </c>
      <c r="P1699" s="7">
        <f t="shared" si="105"/>
        <v>114.81818181818181</v>
      </c>
      <c r="Q1699" t="s">
        <v>8323</v>
      </c>
      <c r="R1699" s="8" t="s">
        <v>8345</v>
      </c>
      <c r="S1699" s="13">
        <f t="shared" si="106"/>
        <v>42805.032962962963</v>
      </c>
      <c r="T1699" s="13">
        <f t="shared" si="107"/>
        <v>42834.991296296299</v>
      </c>
    </row>
    <row r="1700" spans="1:20" ht="80" x14ac:dyDescent="0.2">
      <c r="A1700" s="1" t="s">
        <v>0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22">
        <f t="shared" si="104"/>
        <v>0</v>
      </c>
      <c r="P1700" s="7" t="str">
        <f t="shared" si="105"/>
        <v/>
      </c>
      <c r="Q1700" t="s">
        <v>8323</v>
      </c>
      <c r="R1700" s="8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 s="1" t="s">
        <v>0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22">
        <f t="shared" si="104"/>
        <v>4.2311459353574925</v>
      </c>
      <c r="P1701" s="7">
        <f t="shared" si="105"/>
        <v>54</v>
      </c>
      <c r="Q1701" t="s">
        <v>8323</v>
      </c>
      <c r="R1701" s="8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 s="1" t="s">
        <v>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22">
        <f t="shared" si="104"/>
        <v>26.06</v>
      </c>
      <c r="P1702" s="7">
        <f t="shared" si="105"/>
        <v>65.974683544303801</v>
      </c>
      <c r="Q1702" t="s">
        <v>8323</v>
      </c>
      <c r="R1702" s="8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 s="1" t="s">
        <v>0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22">
        <f t="shared" si="104"/>
        <v>0.19801980198019803</v>
      </c>
      <c r="P1703" s="7">
        <f t="shared" si="105"/>
        <v>5</v>
      </c>
      <c r="Q1703" t="s">
        <v>8323</v>
      </c>
      <c r="R1703" s="8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 s="1" t="s">
        <v>0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22">
        <f t="shared" si="104"/>
        <v>6.0606060606060606E-3</v>
      </c>
      <c r="P1704" s="7">
        <f t="shared" si="105"/>
        <v>1</v>
      </c>
      <c r="Q1704" t="s">
        <v>8323</v>
      </c>
      <c r="R1704" s="8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 s="1" t="s">
        <v>0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22">
        <f t="shared" si="104"/>
        <v>1.02</v>
      </c>
      <c r="P1705" s="7">
        <f t="shared" si="105"/>
        <v>25.5</v>
      </c>
      <c r="Q1705" t="s">
        <v>8323</v>
      </c>
      <c r="R1705" s="8" t="s">
        <v>8345</v>
      </c>
      <c r="S1705" s="13">
        <f t="shared" si="106"/>
        <v>42187.281678240739</v>
      </c>
      <c r="T1705" s="13">
        <f t="shared" si="107"/>
        <v>42247.281678240739</v>
      </c>
    </row>
    <row r="1706" spans="1:20" ht="32" x14ac:dyDescent="0.2">
      <c r="A1706" s="1" t="s">
        <v>0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22">
        <f t="shared" si="104"/>
        <v>65.100000000000009</v>
      </c>
      <c r="P1706" s="7">
        <f t="shared" si="105"/>
        <v>118.36363636363636</v>
      </c>
      <c r="Q1706" t="s">
        <v>8323</v>
      </c>
      <c r="R1706" s="8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 s="1" t="s">
        <v>0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22">
        <f t="shared" si="104"/>
        <v>0</v>
      </c>
      <c r="P1707" s="7" t="str">
        <f t="shared" si="105"/>
        <v/>
      </c>
      <c r="Q1707" t="s">
        <v>8323</v>
      </c>
      <c r="R1707" s="8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 s="1" t="s">
        <v>0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22">
        <f t="shared" si="104"/>
        <v>0</v>
      </c>
      <c r="P1708" s="7" t="str">
        <f t="shared" si="105"/>
        <v/>
      </c>
      <c r="Q1708" t="s">
        <v>8323</v>
      </c>
      <c r="R1708" s="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 s="1" t="s">
        <v>0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22">
        <f t="shared" si="104"/>
        <v>9.74</v>
      </c>
      <c r="P1709" s="7">
        <f t="shared" si="105"/>
        <v>54.111111111111114</v>
      </c>
      <c r="Q1709" t="s">
        <v>8323</v>
      </c>
      <c r="R1709" s="8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 s="1" t="s">
        <v>0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22">
        <f t="shared" si="104"/>
        <v>0</v>
      </c>
      <c r="P1710" s="7" t="str">
        <f t="shared" si="105"/>
        <v/>
      </c>
      <c r="Q1710" t="s">
        <v>8323</v>
      </c>
      <c r="R1710" s="8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 s="1" t="s">
        <v>0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22">
        <f t="shared" si="104"/>
        <v>4.8571428571428568</v>
      </c>
      <c r="P1711" s="7">
        <f t="shared" si="105"/>
        <v>21.25</v>
      </c>
      <c r="Q1711" t="s">
        <v>8323</v>
      </c>
      <c r="R1711" s="8" t="s">
        <v>8345</v>
      </c>
      <c r="S1711" s="13">
        <f t="shared" si="106"/>
        <v>41841.563819444447</v>
      </c>
      <c r="T1711" s="13">
        <f t="shared" si="107"/>
        <v>41882.818749999999</v>
      </c>
    </row>
    <row r="1712" spans="1:20" ht="32" x14ac:dyDescent="0.2">
      <c r="A1712" s="1" t="s">
        <v>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22">
        <f t="shared" si="104"/>
        <v>0.67999999999999994</v>
      </c>
      <c r="P1712" s="7">
        <f t="shared" si="105"/>
        <v>34</v>
      </c>
      <c r="Q1712" t="s">
        <v>8323</v>
      </c>
      <c r="R1712" s="8" t="s">
        <v>8345</v>
      </c>
      <c r="S1712" s="13">
        <f t="shared" si="106"/>
        <v>42341.591296296298</v>
      </c>
      <c r="T1712" s="13">
        <f t="shared" si="107"/>
        <v>42387.541666666672</v>
      </c>
    </row>
    <row r="1713" spans="1:20" ht="48" x14ac:dyDescent="0.2">
      <c r="A1713" s="1" t="s">
        <v>0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22">
        <f t="shared" si="104"/>
        <v>10.5</v>
      </c>
      <c r="P1713" s="7">
        <f t="shared" si="105"/>
        <v>525</v>
      </c>
      <c r="Q1713" t="s">
        <v>8323</v>
      </c>
      <c r="R1713" s="8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 s="1" t="s">
        <v>0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22">
        <f t="shared" si="104"/>
        <v>0</v>
      </c>
      <c r="P1714" s="7" t="str">
        <f t="shared" si="105"/>
        <v/>
      </c>
      <c r="Q1714" t="s">
        <v>8323</v>
      </c>
      <c r="R1714" s="8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 s="1" t="s">
        <v>0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22">
        <f t="shared" si="104"/>
        <v>1.6666666666666667</v>
      </c>
      <c r="P1715" s="7">
        <f t="shared" si="105"/>
        <v>50</v>
      </c>
      <c r="Q1715" t="s">
        <v>8323</v>
      </c>
      <c r="R1715" s="8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 s="1" t="s">
        <v>0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22">
        <f t="shared" si="104"/>
        <v>7.8680000000000003</v>
      </c>
      <c r="P1716" s="7">
        <f t="shared" si="105"/>
        <v>115.70588235294117</v>
      </c>
      <c r="Q1716" t="s">
        <v>8323</v>
      </c>
      <c r="R1716" s="8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 s="1" t="s">
        <v>0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22">
        <f t="shared" si="104"/>
        <v>0.22</v>
      </c>
      <c r="P1717" s="7">
        <f t="shared" si="105"/>
        <v>5.5</v>
      </c>
      <c r="Q1717" t="s">
        <v>8323</v>
      </c>
      <c r="R1717" s="8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 s="1" t="s">
        <v>0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22">
        <f t="shared" si="104"/>
        <v>7.5</v>
      </c>
      <c r="P1718" s="7">
        <f t="shared" si="105"/>
        <v>50</v>
      </c>
      <c r="Q1718" t="s">
        <v>8323</v>
      </c>
      <c r="R1718" s="8" t="s">
        <v>8345</v>
      </c>
      <c r="S1718" s="13">
        <f t="shared" si="106"/>
        <v>42673.577534722222</v>
      </c>
      <c r="T1718" s="13">
        <f t="shared" si="107"/>
        <v>42713.619201388894</v>
      </c>
    </row>
    <row r="1719" spans="1:20" ht="48" x14ac:dyDescent="0.2">
      <c r="A1719" s="1" t="s">
        <v>0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22">
        <f t="shared" si="104"/>
        <v>42.725880551301685</v>
      </c>
      <c r="P1719" s="7">
        <f t="shared" si="105"/>
        <v>34.024390243902438</v>
      </c>
      <c r="Q1719" t="s">
        <v>8323</v>
      </c>
      <c r="R1719" s="8" t="s">
        <v>8345</v>
      </c>
      <c r="S1719" s="13">
        <f t="shared" si="106"/>
        <v>42460.981921296298</v>
      </c>
      <c r="T1719" s="13">
        <f t="shared" si="107"/>
        <v>42481.166666666672</v>
      </c>
    </row>
    <row r="1720" spans="1:20" ht="16" x14ac:dyDescent="0.2">
      <c r="A1720" s="1" t="s">
        <v>0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22">
        <f t="shared" si="104"/>
        <v>0.2142857142857143</v>
      </c>
      <c r="P1720" s="7">
        <f t="shared" si="105"/>
        <v>37.5</v>
      </c>
      <c r="Q1720" t="s">
        <v>8323</v>
      </c>
      <c r="R1720" s="8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 s="1" t="s">
        <v>0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22">
        <f t="shared" si="104"/>
        <v>0.87500000000000011</v>
      </c>
      <c r="P1721" s="7">
        <f t="shared" si="105"/>
        <v>11.666666666666666</v>
      </c>
      <c r="Q1721" t="s">
        <v>8323</v>
      </c>
      <c r="R1721" s="8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 s="1" t="s">
        <v>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22">
        <f t="shared" si="104"/>
        <v>5.625</v>
      </c>
      <c r="P1722" s="7">
        <f t="shared" si="105"/>
        <v>28.125</v>
      </c>
      <c r="Q1722" t="s">
        <v>8323</v>
      </c>
      <c r="R1722" s="8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 s="1" t="s">
        <v>0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22">
        <f t="shared" si="104"/>
        <v>0</v>
      </c>
      <c r="P1723" s="7" t="str">
        <f t="shared" si="105"/>
        <v/>
      </c>
      <c r="Q1723" t="s">
        <v>8323</v>
      </c>
      <c r="R1723" s="8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 s="1" t="s">
        <v>0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22">
        <f t="shared" si="104"/>
        <v>3.4722222222222224E-2</v>
      </c>
      <c r="P1724" s="7">
        <f t="shared" si="105"/>
        <v>1</v>
      </c>
      <c r="Q1724" t="s">
        <v>8323</v>
      </c>
      <c r="R1724" s="8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 s="1" t="s">
        <v>0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22">
        <f t="shared" si="104"/>
        <v>6.5</v>
      </c>
      <c r="P1725" s="7">
        <f t="shared" si="105"/>
        <v>216.66666666666666</v>
      </c>
      <c r="Q1725" t="s">
        <v>8323</v>
      </c>
      <c r="R1725" s="8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 s="1" t="s">
        <v>0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22">
        <f t="shared" si="104"/>
        <v>0.58333333333333337</v>
      </c>
      <c r="P1726" s="7">
        <f t="shared" si="105"/>
        <v>8.75</v>
      </c>
      <c r="Q1726" t="s">
        <v>8323</v>
      </c>
      <c r="R1726" s="8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 s="1" t="s">
        <v>0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22">
        <f t="shared" si="104"/>
        <v>10.181818181818182</v>
      </c>
      <c r="P1727" s="7">
        <f t="shared" si="105"/>
        <v>62.222222222222221</v>
      </c>
      <c r="Q1727" t="s">
        <v>8323</v>
      </c>
      <c r="R1727" s="8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 s="1" t="s">
        <v>0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22">
        <f t="shared" si="104"/>
        <v>33.784615384615385</v>
      </c>
      <c r="P1728" s="7">
        <f t="shared" si="105"/>
        <v>137.25</v>
      </c>
      <c r="Q1728" t="s">
        <v>8323</v>
      </c>
      <c r="R1728" s="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 s="1" t="s">
        <v>0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22">
        <f t="shared" si="104"/>
        <v>3.3333333333333333E-2</v>
      </c>
      <c r="P1729" s="7">
        <f t="shared" si="105"/>
        <v>1</v>
      </c>
      <c r="Q1729" t="s">
        <v>8323</v>
      </c>
      <c r="R1729" s="8" t="s">
        <v>8345</v>
      </c>
      <c r="S1729" s="13">
        <f t="shared" si="106"/>
        <v>42044.927974537037</v>
      </c>
      <c r="T1729" s="13">
        <f t="shared" si="107"/>
        <v>42099.458333333328</v>
      </c>
    </row>
    <row r="1730" spans="1:20" ht="48" x14ac:dyDescent="0.2">
      <c r="A1730" s="1" t="s">
        <v>0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22">
        <f t="shared" si="104"/>
        <v>68.400000000000006</v>
      </c>
      <c r="P1730" s="7">
        <f t="shared" si="105"/>
        <v>122.14285714285714</v>
      </c>
      <c r="Q1730" t="s">
        <v>8323</v>
      </c>
      <c r="R1730" s="8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 s="1" t="s">
        <v>0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22">
        <f t="shared" ref="O1731:O1794" si="108">PRODUCT((E1731/D1731),100)</f>
        <v>0</v>
      </c>
      <c r="P1731" s="7" t="str">
        <f t="shared" ref="P1731:P1794" si="109">(IFERROR(E1731/L1731,""))</f>
        <v/>
      </c>
      <c r="Q1731" t="s">
        <v>8323</v>
      </c>
      <c r="R1731" s="8" t="s">
        <v>8345</v>
      </c>
      <c r="S1731" s="13">
        <f t="shared" ref="S1731:S1794" si="110">J1731/86400+25569</f>
        <v>42471.052152777775</v>
      </c>
      <c r="T1731" s="13">
        <f t="shared" ref="T1731:T1794" si="111">I1731/86400+25569</f>
        <v>42531.052152777775</v>
      </c>
    </row>
    <row r="1732" spans="1:20" ht="48" x14ac:dyDescent="0.2">
      <c r="A1732" s="1" t="s">
        <v>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22">
        <f t="shared" si="108"/>
        <v>0</v>
      </c>
      <c r="P1732" s="7" t="str">
        <f t="shared" si="109"/>
        <v/>
      </c>
      <c r="Q1732" t="s">
        <v>8323</v>
      </c>
      <c r="R1732" s="8" t="s">
        <v>8345</v>
      </c>
      <c r="S1732" s="13">
        <f t="shared" si="110"/>
        <v>42272.087766203702</v>
      </c>
      <c r="T1732" s="13">
        <f t="shared" si="111"/>
        <v>42302.087766203702</v>
      </c>
    </row>
    <row r="1733" spans="1:20" ht="32" x14ac:dyDescent="0.2">
      <c r="A1733" s="1" t="s">
        <v>0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22">
        <f t="shared" si="108"/>
        <v>0</v>
      </c>
      <c r="P1733" s="7" t="str">
        <f t="shared" si="109"/>
        <v/>
      </c>
      <c r="Q1733" t="s">
        <v>8323</v>
      </c>
      <c r="R1733" s="8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 s="1" t="s">
        <v>0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22">
        <f t="shared" si="108"/>
        <v>0</v>
      </c>
      <c r="P1734" s="7" t="str">
        <f t="shared" si="109"/>
        <v/>
      </c>
      <c r="Q1734" t="s">
        <v>8323</v>
      </c>
      <c r="R1734" s="8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 s="1" t="s">
        <v>0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22">
        <f t="shared" si="108"/>
        <v>0</v>
      </c>
      <c r="P1735" s="7" t="str">
        <f t="shared" si="109"/>
        <v/>
      </c>
      <c r="Q1735" t="s">
        <v>8323</v>
      </c>
      <c r="R1735" s="8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 s="1" t="s">
        <v>0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22">
        <f t="shared" si="108"/>
        <v>2.2222222222222223E-2</v>
      </c>
      <c r="P1736" s="7">
        <f t="shared" si="109"/>
        <v>1</v>
      </c>
      <c r="Q1736" t="s">
        <v>8323</v>
      </c>
      <c r="R1736" s="8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 s="1" t="s">
        <v>0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22">
        <f t="shared" si="108"/>
        <v>11</v>
      </c>
      <c r="P1737" s="7">
        <f t="shared" si="109"/>
        <v>55</v>
      </c>
      <c r="Q1737" t="s">
        <v>8323</v>
      </c>
      <c r="R1737" s="8" t="s">
        <v>8345</v>
      </c>
      <c r="S1737" s="13">
        <f t="shared" si="110"/>
        <v>42559.81417824074</v>
      </c>
      <c r="T1737" s="13">
        <f t="shared" si="111"/>
        <v>42589.81417824074</v>
      </c>
    </row>
    <row r="1738" spans="1:20" ht="32" x14ac:dyDescent="0.2">
      <c r="A1738" s="1" t="s">
        <v>0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22">
        <f t="shared" si="108"/>
        <v>0.73333333333333328</v>
      </c>
      <c r="P1738" s="7">
        <f t="shared" si="109"/>
        <v>22</v>
      </c>
      <c r="Q1738" t="s">
        <v>8323</v>
      </c>
      <c r="R1738" s="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 s="1" t="s">
        <v>0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22">
        <f t="shared" si="108"/>
        <v>21.25</v>
      </c>
      <c r="P1739" s="7">
        <f t="shared" si="109"/>
        <v>56.666666666666664</v>
      </c>
      <c r="Q1739" t="s">
        <v>8323</v>
      </c>
      <c r="R1739" s="8" t="s">
        <v>8345</v>
      </c>
      <c r="S1739" s="13">
        <f t="shared" si="110"/>
        <v>42175.948981481481</v>
      </c>
      <c r="T1739" s="13">
        <f t="shared" si="111"/>
        <v>42205.948981481481</v>
      </c>
    </row>
    <row r="1740" spans="1:20" ht="32" x14ac:dyDescent="0.2">
      <c r="A1740" s="1" t="s">
        <v>0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22">
        <f t="shared" si="108"/>
        <v>0.4</v>
      </c>
      <c r="P1740" s="7">
        <f t="shared" si="109"/>
        <v>20</v>
      </c>
      <c r="Q1740" t="s">
        <v>8323</v>
      </c>
      <c r="R1740" s="8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 s="1" t="s">
        <v>0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22">
        <f t="shared" si="108"/>
        <v>0.1</v>
      </c>
      <c r="P1741" s="7">
        <f t="shared" si="109"/>
        <v>1</v>
      </c>
      <c r="Q1741" t="s">
        <v>8323</v>
      </c>
      <c r="R1741" s="8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 s="1" t="s">
        <v>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22">
        <f t="shared" si="108"/>
        <v>0</v>
      </c>
      <c r="P1742" s="7" t="str">
        <f t="shared" si="109"/>
        <v/>
      </c>
      <c r="Q1742" t="s">
        <v>8323</v>
      </c>
      <c r="R1742" s="8" t="s">
        <v>8345</v>
      </c>
      <c r="S1742" s="13">
        <f t="shared" si="110"/>
        <v>42171.817384259259</v>
      </c>
      <c r="T1742" s="13">
        <f t="shared" si="111"/>
        <v>42201.817384259259</v>
      </c>
    </row>
    <row r="1743" spans="1:20" ht="32" x14ac:dyDescent="0.2">
      <c r="A1743" s="1" t="s">
        <v>0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22">
        <f t="shared" si="108"/>
        <v>110.83333333333334</v>
      </c>
      <c r="P1743" s="7">
        <f t="shared" si="109"/>
        <v>25.576923076923077</v>
      </c>
      <c r="Q1743" t="s">
        <v>8336</v>
      </c>
      <c r="R1743" s="8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 s="1" t="s">
        <v>0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22">
        <f t="shared" si="108"/>
        <v>108.74999999999999</v>
      </c>
      <c r="P1744" s="7">
        <f t="shared" si="109"/>
        <v>63.970588235294116</v>
      </c>
      <c r="Q1744" t="s">
        <v>8336</v>
      </c>
      <c r="R1744" s="8" t="s">
        <v>8337</v>
      </c>
      <c r="S1744" s="13">
        <f t="shared" si="110"/>
        <v>42710.876967592594</v>
      </c>
      <c r="T1744" s="13">
        <f t="shared" si="111"/>
        <v>42742.875</v>
      </c>
    </row>
    <row r="1745" spans="1:20" ht="48" x14ac:dyDescent="0.2">
      <c r="A1745" s="1" t="s">
        <v>0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22">
        <f t="shared" si="108"/>
        <v>100.41666666666667</v>
      </c>
      <c r="P1745" s="7">
        <f t="shared" si="109"/>
        <v>89.925373134328353</v>
      </c>
      <c r="Q1745" t="s">
        <v>8336</v>
      </c>
      <c r="R1745" s="8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 s="1" t="s">
        <v>0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22">
        <f t="shared" si="108"/>
        <v>118.45454545454545</v>
      </c>
      <c r="P1746" s="7">
        <f t="shared" si="109"/>
        <v>93.071428571428569</v>
      </c>
      <c r="Q1746" t="s">
        <v>8336</v>
      </c>
      <c r="R1746" s="8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 s="1" t="s">
        <v>0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22">
        <f t="shared" si="108"/>
        <v>114.01428571428571</v>
      </c>
      <c r="P1747" s="7">
        <f t="shared" si="109"/>
        <v>89.674157303370791</v>
      </c>
      <c r="Q1747" t="s">
        <v>8336</v>
      </c>
      <c r="R1747" s="8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 s="1" t="s">
        <v>0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22">
        <f t="shared" si="108"/>
        <v>148.10000000000002</v>
      </c>
      <c r="P1748" s="7">
        <f t="shared" si="109"/>
        <v>207.61682242990653</v>
      </c>
      <c r="Q1748" t="s">
        <v>8336</v>
      </c>
      <c r="R1748" s="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 s="1" t="s">
        <v>0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22">
        <f t="shared" si="108"/>
        <v>104.95555555555556</v>
      </c>
      <c r="P1749" s="7">
        <f t="shared" si="109"/>
        <v>59.408805031446541</v>
      </c>
      <c r="Q1749" t="s">
        <v>8336</v>
      </c>
      <c r="R1749" s="8" t="s">
        <v>8337</v>
      </c>
      <c r="S1749" s="13">
        <f t="shared" si="110"/>
        <v>42292.435532407406</v>
      </c>
      <c r="T1749" s="13">
        <f t="shared" si="111"/>
        <v>42321.625</v>
      </c>
    </row>
    <row r="1750" spans="1:20" ht="32" x14ac:dyDescent="0.2">
      <c r="A1750" s="1" t="s">
        <v>0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22">
        <f t="shared" si="108"/>
        <v>129.94800000000001</v>
      </c>
      <c r="P1750" s="7">
        <f t="shared" si="109"/>
        <v>358.97237569060775</v>
      </c>
      <c r="Q1750" t="s">
        <v>8336</v>
      </c>
      <c r="R1750" s="8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 s="1" t="s">
        <v>0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22">
        <f t="shared" si="108"/>
        <v>123.48756218905473</v>
      </c>
      <c r="P1751" s="7">
        <f t="shared" si="109"/>
        <v>94.736641221374043</v>
      </c>
      <c r="Q1751" t="s">
        <v>8336</v>
      </c>
      <c r="R1751" s="8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 s="1" t="s">
        <v>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22">
        <f t="shared" si="108"/>
        <v>201.62</v>
      </c>
      <c r="P1752" s="7">
        <f t="shared" si="109"/>
        <v>80.647999999999996</v>
      </c>
      <c r="Q1752" t="s">
        <v>8336</v>
      </c>
      <c r="R1752" s="8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 s="1" t="s">
        <v>0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22">
        <f t="shared" si="108"/>
        <v>102.89999999999999</v>
      </c>
      <c r="P1753" s="7">
        <f t="shared" si="109"/>
        <v>168.68852459016392</v>
      </c>
      <c r="Q1753" t="s">
        <v>8336</v>
      </c>
      <c r="R1753" s="8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 s="1" t="s">
        <v>0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22">
        <f t="shared" si="108"/>
        <v>260.16666666666663</v>
      </c>
      <c r="P1754" s="7">
        <f t="shared" si="109"/>
        <v>34.68888888888889</v>
      </c>
      <c r="Q1754" t="s">
        <v>8336</v>
      </c>
      <c r="R1754" s="8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 s="1" t="s">
        <v>0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22">
        <f t="shared" si="108"/>
        <v>108</v>
      </c>
      <c r="P1755" s="7">
        <f t="shared" si="109"/>
        <v>462.85714285714283</v>
      </c>
      <c r="Q1755" t="s">
        <v>8336</v>
      </c>
      <c r="R1755" s="8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 s="1" t="s">
        <v>0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22">
        <f t="shared" si="108"/>
        <v>110.52941176470587</v>
      </c>
      <c r="P1756" s="7">
        <f t="shared" si="109"/>
        <v>104.38888888888889</v>
      </c>
      <c r="Q1756" t="s">
        <v>8336</v>
      </c>
      <c r="R1756" s="8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 s="1" t="s">
        <v>0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22">
        <f t="shared" si="108"/>
        <v>120</v>
      </c>
      <c r="P1757" s="7">
        <f t="shared" si="109"/>
        <v>7.5</v>
      </c>
      <c r="Q1757" t="s">
        <v>8336</v>
      </c>
      <c r="R1757" s="8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 s="1" t="s">
        <v>0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22">
        <f t="shared" si="108"/>
        <v>102.82909090909091</v>
      </c>
      <c r="P1758" s="7">
        <f t="shared" si="109"/>
        <v>47.13</v>
      </c>
      <c r="Q1758" t="s">
        <v>8336</v>
      </c>
      <c r="R1758" s="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 s="1" t="s">
        <v>0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22">
        <f t="shared" si="108"/>
        <v>115.99999999999999</v>
      </c>
      <c r="P1759" s="7">
        <f t="shared" si="109"/>
        <v>414.28571428571428</v>
      </c>
      <c r="Q1759" t="s">
        <v>8336</v>
      </c>
      <c r="R1759" s="8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 s="1" t="s">
        <v>0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22">
        <f t="shared" si="108"/>
        <v>114.7</v>
      </c>
      <c r="P1760" s="7">
        <f t="shared" si="109"/>
        <v>42.481481481481481</v>
      </c>
      <c r="Q1760" t="s">
        <v>8336</v>
      </c>
      <c r="R1760" s="8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 s="1" t="s">
        <v>0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22">
        <f t="shared" si="108"/>
        <v>106.60000000000001</v>
      </c>
      <c r="P1761" s="7">
        <f t="shared" si="109"/>
        <v>108.77551020408163</v>
      </c>
      <c r="Q1761" t="s">
        <v>8336</v>
      </c>
      <c r="R1761" s="8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 s="1" t="s">
        <v>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22">
        <f t="shared" si="108"/>
        <v>165.44</v>
      </c>
      <c r="P1762" s="7">
        <f t="shared" si="109"/>
        <v>81.098039215686271</v>
      </c>
      <c r="Q1762" t="s">
        <v>8336</v>
      </c>
      <c r="R1762" s="8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 s="1" t="s">
        <v>0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22">
        <f t="shared" si="108"/>
        <v>155</v>
      </c>
      <c r="P1763" s="7">
        <f t="shared" si="109"/>
        <v>51.666666666666664</v>
      </c>
      <c r="Q1763" t="s">
        <v>8336</v>
      </c>
      <c r="R1763" s="8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 s="1" t="s">
        <v>0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22">
        <f t="shared" si="108"/>
        <v>885</v>
      </c>
      <c r="P1764" s="7">
        <f t="shared" si="109"/>
        <v>35.4</v>
      </c>
      <c r="Q1764" t="s">
        <v>8336</v>
      </c>
      <c r="R1764" s="8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 s="1" t="s">
        <v>0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22">
        <f t="shared" si="108"/>
        <v>101.90833333333333</v>
      </c>
      <c r="P1765" s="7">
        <f t="shared" si="109"/>
        <v>103.63559322033899</v>
      </c>
      <c r="Q1765" t="s">
        <v>8336</v>
      </c>
      <c r="R1765" s="8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 s="1" t="s">
        <v>0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22">
        <f t="shared" si="108"/>
        <v>19.600000000000001</v>
      </c>
      <c r="P1766" s="7">
        <f t="shared" si="109"/>
        <v>55.282051282051285</v>
      </c>
      <c r="Q1766" t="s">
        <v>8336</v>
      </c>
      <c r="R1766" s="8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 s="1" t="s">
        <v>0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22">
        <f t="shared" si="108"/>
        <v>59.467839999999995</v>
      </c>
      <c r="P1767" s="7">
        <f t="shared" si="109"/>
        <v>72.16970873786407</v>
      </c>
      <c r="Q1767" t="s">
        <v>8336</v>
      </c>
      <c r="R1767" s="8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 s="1" t="s">
        <v>0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22">
        <f t="shared" si="108"/>
        <v>0</v>
      </c>
      <c r="P1768" s="7" t="str">
        <f t="shared" si="109"/>
        <v/>
      </c>
      <c r="Q1768" t="s">
        <v>8336</v>
      </c>
      <c r="R1768" s="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 s="1" t="s">
        <v>0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22">
        <f t="shared" si="108"/>
        <v>45.72</v>
      </c>
      <c r="P1769" s="7">
        <f t="shared" si="109"/>
        <v>58.615384615384613</v>
      </c>
      <c r="Q1769" t="s">
        <v>8336</v>
      </c>
      <c r="R1769" s="8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 s="1" t="s">
        <v>0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22">
        <f t="shared" si="108"/>
        <v>3.74</v>
      </c>
      <c r="P1770" s="7">
        <f t="shared" si="109"/>
        <v>12.466666666666667</v>
      </c>
      <c r="Q1770" t="s">
        <v>8336</v>
      </c>
      <c r="R1770" s="8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 s="1" t="s">
        <v>0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22">
        <f t="shared" si="108"/>
        <v>2.7025000000000001</v>
      </c>
      <c r="P1771" s="7">
        <f t="shared" si="109"/>
        <v>49.136363636363633</v>
      </c>
      <c r="Q1771" t="s">
        <v>8336</v>
      </c>
      <c r="R1771" s="8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 s="1" t="s">
        <v>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22">
        <f t="shared" si="108"/>
        <v>56.51428571428572</v>
      </c>
      <c r="P1772" s="7">
        <f t="shared" si="109"/>
        <v>150.5</v>
      </c>
      <c r="Q1772" t="s">
        <v>8336</v>
      </c>
      <c r="R1772" s="8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 s="1" t="s">
        <v>0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22">
        <f t="shared" si="108"/>
        <v>21.30952380952381</v>
      </c>
      <c r="P1773" s="7">
        <f t="shared" si="109"/>
        <v>35.799999999999997</v>
      </c>
      <c r="Q1773" t="s">
        <v>8336</v>
      </c>
      <c r="R1773" s="8" t="s">
        <v>8337</v>
      </c>
      <c r="S1773" s="13">
        <f t="shared" si="110"/>
        <v>41905.979629629626</v>
      </c>
      <c r="T1773" s="13">
        <f t="shared" si="111"/>
        <v>41935.979629629626</v>
      </c>
    </row>
    <row r="1774" spans="1:20" ht="32" x14ac:dyDescent="0.2">
      <c r="A1774" s="1" t="s">
        <v>0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22">
        <f t="shared" si="108"/>
        <v>15.6</v>
      </c>
      <c r="P1774" s="7">
        <f t="shared" si="109"/>
        <v>45.157894736842103</v>
      </c>
      <c r="Q1774" t="s">
        <v>8336</v>
      </c>
      <c r="R1774" s="8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 s="1" t="s">
        <v>0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22">
        <f t="shared" si="108"/>
        <v>6.2566666666666677</v>
      </c>
      <c r="P1775" s="7">
        <f t="shared" si="109"/>
        <v>98.78947368421052</v>
      </c>
      <c r="Q1775" t="s">
        <v>8336</v>
      </c>
      <c r="R1775" s="8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 s="1" t="s">
        <v>0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22">
        <f t="shared" si="108"/>
        <v>45.92</v>
      </c>
      <c r="P1776" s="7">
        <f t="shared" si="109"/>
        <v>88.307692307692307</v>
      </c>
      <c r="Q1776" t="s">
        <v>8336</v>
      </c>
      <c r="R1776" s="8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 s="1" t="s">
        <v>0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22">
        <f t="shared" si="108"/>
        <v>65.101538461538468</v>
      </c>
      <c r="P1777" s="7">
        <f t="shared" si="109"/>
        <v>170.62903225806451</v>
      </c>
      <c r="Q1777" t="s">
        <v>8336</v>
      </c>
      <c r="R1777" s="8" t="s">
        <v>8337</v>
      </c>
      <c r="S1777" s="13">
        <f t="shared" si="110"/>
        <v>41891.976388888885</v>
      </c>
      <c r="T1777" s="13">
        <f t="shared" si="111"/>
        <v>41936.976388888885</v>
      </c>
    </row>
    <row r="1778" spans="1:20" ht="48" x14ac:dyDescent="0.2">
      <c r="A1778" s="1" t="s">
        <v>0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22">
        <f t="shared" si="108"/>
        <v>6.7</v>
      </c>
      <c r="P1778" s="7">
        <f t="shared" si="109"/>
        <v>83.75</v>
      </c>
      <c r="Q1778" t="s">
        <v>8336</v>
      </c>
      <c r="R1778" s="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 s="1" t="s">
        <v>0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22">
        <f t="shared" si="108"/>
        <v>13.5625</v>
      </c>
      <c r="P1779" s="7">
        <f t="shared" si="109"/>
        <v>65.099999999999994</v>
      </c>
      <c r="Q1779" t="s">
        <v>8336</v>
      </c>
      <c r="R1779" s="8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 s="1" t="s">
        <v>0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22">
        <f t="shared" si="108"/>
        <v>1.9900000000000002</v>
      </c>
      <c r="P1780" s="7">
        <f t="shared" si="109"/>
        <v>66.333333333333329</v>
      </c>
      <c r="Q1780" t="s">
        <v>8336</v>
      </c>
      <c r="R1780" s="8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 s="1" t="s">
        <v>0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22">
        <f t="shared" si="108"/>
        <v>36.236363636363642</v>
      </c>
      <c r="P1781" s="7">
        <f t="shared" si="109"/>
        <v>104.89473684210526</v>
      </c>
      <c r="Q1781" t="s">
        <v>8336</v>
      </c>
      <c r="R1781" s="8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 s="1" t="s">
        <v>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22">
        <f t="shared" si="108"/>
        <v>39.743333333333339</v>
      </c>
      <c r="P1782" s="7">
        <f t="shared" si="109"/>
        <v>78.440789473684205</v>
      </c>
      <c r="Q1782" t="s">
        <v>8336</v>
      </c>
      <c r="R1782" s="8" t="s">
        <v>8337</v>
      </c>
      <c r="S1782" s="13">
        <f t="shared" si="110"/>
        <v>42493.600810185184</v>
      </c>
      <c r="T1782" s="13">
        <f t="shared" si="111"/>
        <v>42553.600810185184</v>
      </c>
    </row>
    <row r="1783" spans="1:20" ht="48" x14ac:dyDescent="0.2">
      <c r="A1783" s="1" t="s">
        <v>0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22">
        <f t="shared" si="108"/>
        <v>25.763636363636365</v>
      </c>
      <c r="P1783" s="7">
        <f t="shared" si="109"/>
        <v>59.041666666666664</v>
      </c>
      <c r="Q1783" t="s">
        <v>8336</v>
      </c>
      <c r="R1783" s="8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 s="1" t="s">
        <v>0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22">
        <f t="shared" si="108"/>
        <v>15.491428571428573</v>
      </c>
      <c r="P1784" s="7">
        <f t="shared" si="109"/>
        <v>71.34210526315789</v>
      </c>
      <c r="Q1784" t="s">
        <v>8336</v>
      </c>
      <c r="R1784" s="8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 s="1" t="s">
        <v>0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22">
        <f t="shared" si="108"/>
        <v>23.692499999999999</v>
      </c>
      <c r="P1785" s="7">
        <f t="shared" si="109"/>
        <v>51.227027027027027</v>
      </c>
      <c r="Q1785" t="s">
        <v>8336</v>
      </c>
      <c r="R1785" s="8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 s="1" t="s">
        <v>0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22">
        <f t="shared" si="108"/>
        <v>39.76</v>
      </c>
      <c r="P1786" s="7">
        <f t="shared" si="109"/>
        <v>60.242424242424242</v>
      </c>
      <c r="Q1786" t="s">
        <v>8336</v>
      </c>
      <c r="R1786" s="8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 s="1" t="s">
        <v>0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22">
        <f t="shared" si="108"/>
        <v>20.220833333333331</v>
      </c>
      <c r="P1787" s="7">
        <f t="shared" si="109"/>
        <v>44.935185185185183</v>
      </c>
      <c r="Q1787" t="s">
        <v>8336</v>
      </c>
      <c r="R1787" s="8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 s="1" t="s">
        <v>0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22">
        <f t="shared" si="108"/>
        <v>47.631578947368418</v>
      </c>
      <c r="P1788" s="7">
        <f t="shared" si="109"/>
        <v>31.206896551724139</v>
      </c>
      <c r="Q1788" t="s">
        <v>8336</v>
      </c>
      <c r="R1788" s="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 s="1" t="s">
        <v>0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22">
        <f t="shared" si="108"/>
        <v>15.329999999999998</v>
      </c>
      <c r="P1789" s="7">
        <f t="shared" si="109"/>
        <v>63.875</v>
      </c>
      <c r="Q1789" t="s">
        <v>8336</v>
      </c>
      <c r="R1789" s="8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 s="1" t="s">
        <v>0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22">
        <f t="shared" si="108"/>
        <v>1.3818181818181818</v>
      </c>
      <c r="P1790" s="7">
        <f t="shared" si="109"/>
        <v>19</v>
      </c>
      <c r="Q1790" t="s">
        <v>8336</v>
      </c>
      <c r="R1790" s="8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 s="1" t="s">
        <v>0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22">
        <f t="shared" si="108"/>
        <v>0.5</v>
      </c>
      <c r="P1791" s="7">
        <f t="shared" si="109"/>
        <v>10</v>
      </c>
      <c r="Q1791" t="s">
        <v>8336</v>
      </c>
      <c r="R1791" s="8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 s="1" t="s">
        <v>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22">
        <f t="shared" si="108"/>
        <v>4.957575757575758</v>
      </c>
      <c r="P1792" s="7">
        <f t="shared" si="109"/>
        <v>109.06666666666666</v>
      </c>
      <c r="Q1792" t="s">
        <v>8336</v>
      </c>
      <c r="R1792" s="8" t="s">
        <v>8337</v>
      </c>
      <c r="S1792" s="13">
        <f t="shared" si="110"/>
        <v>42010.674513888887</v>
      </c>
      <c r="T1792" s="13">
        <f t="shared" si="111"/>
        <v>42040.674513888887</v>
      </c>
    </row>
    <row r="1793" spans="1:20" ht="32" x14ac:dyDescent="0.2">
      <c r="A1793" s="1" t="s">
        <v>0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22">
        <f t="shared" si="108"/>
        <v>3.5666666666666664</v>
      </c>
      <c r="P1793" s="7">
        <f t="shared" si="109"/>
        <v>26.75</v>
      </c>
      <c r="Q1793" t="s">
        <v>8336</v>
      </c>
      <c r="R1793" s="8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 s="1" t="s">
        <v>0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22">
        <f t="shared" si="108"/>
        <v>61.124000000000002</v>
      </c>
      <c r="P1794" s="7">
        <f t="shared" si="109"/>
        <v>109.93525179856115</v>
      </c>
      <c r="Q1794" t="s">
        <v>8336</v>
      </c>
      <c r="R1794" s="8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 s="1" t="s">
        <v>0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22">
        <f t="shared" ref="O1795:O1858" si="112">PRODUCT((E1795/D1795),100)</f>
        <v>1.3333333333333335</v>
      </c>
      <c r="P1795" s="7">
        <f t="shared" ref="P1795:P1858" si="113">(IFERROR(E1795/L1795,""))</f>
        <v>20</v>
      </c>
      <c r="Q1795" t="s">
        <v>8336</v>
      </c>
      <c r="R1795" s="8" t="s">
        <v>8337</v>
      </c>
      <c r="S1795" s="13">
        <f t="shared" ref="S1795:S1858" si="114">J1795/86400+25569</f>
        <v>41940.891666666663</v>
      </c>
      <c r="T1795" s="13">
        <f t="shared" ref="T1795:T1858" si="115">I1795/86400+25569</f>
        <v>41970.933333333334</v>
      </c>
    </row>
    <row r="1796" spans="1:20" ht="48" x14ac:dyDescent="0.2">
      <c r="A1796" s="1" t="s">
        <v>0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22">
        <f t="shared" si="112"/>
        <v>11.077777777777778</v>
      </c>
      <c r="P1796" s="7">
        <f t="shared" si="113"/>
        <v>55.388888888888886</v>
      </c>
      <c r="Q1796" t="s">
        <v>8336</v>
      </c>
      <c r="R1796" s="8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 s="1" t="s">
        <v>0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22">
        <f t="shared" si="112"/>
        <v>38.735714285714288</v>
      </c>
      <c r="P1797" s="7">
        <f t="shared" si="113"/>
        <v>133.90123456790124</v>
      </c>
      <c r="Q1797" t="s">
        <v>8336</v>
      </c>
      <c r="R1797" s="8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 s="1" t="s">
        <v>0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22">
        <f t="shared" si="112"/>
        <v>22.05263157894737</v>
      </c>
      <c r="P1798" s="7">
        <f t="shared" si="113"/>
        <v>48.720930232558139</v>
      </c>
      <c r="Q1798" t="s">
        <v>8336</v>
      </c>
      <c r="R1798" s="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 s="1" t="s">
        <v>0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22">
        <f t="shared" si="112"/>
        <v>67.55</v>
      </c>
      <c r="P1799" s="7">
        <f t="shared" si="113"/>
        <v>48.25</v>
      </c>
      <c r="Q1799" t="s">
        <v>8336</v>
      </c>
      <c r="R1799" s="8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 s="1" t="s">
        <v>0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22">
        <f t="shared" si="112"/>
        <v>13.637499999999999</v>
      </c>
      <c r="P1800" s="7">
        <f t="shared" si="113"/>
        <v>58.972972972972975</v>
      </c>
      <c r="Q1800" t="s">
        <v>8336</v>
      </c>
      <c r="R1800" s="8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 s="1" t="s">
        <v>0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22">
        <f t="shared" si="112"/>
        <v>1.7457500000000001</v>
      </c>
      <c r="P1801" s="7">
        <f t="shared" si="113"/>
        <v>11.638333333333334</v>
      </c>
      <c r="Q1801" t="s">
        <v>8336</v>
      </c>
      <c r="R1801" s="8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 s="1" t="s">
        <v>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22">
        <f t="shared" si="112"/>
        <v>20.44963251188932</v>
      </c>
      <c r="P1802" s="7">
        <f t="shared" si="113"/>
        <v>83.716814159292042</v>
      </c>
      <c r="Q1802" t="s">
        <v>8336</v>
      </c>
      <c r="R1802" s="8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 s="1" t="s">
        <v>0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22">
        <f t="shared" si="112"/>
        <v>13.852941176470587</v>
      </c>
      <c r="P1803" s="7">
        <f t="shared" si="113"/>
        <v>63.648648648648646</v>
      </c>
      <c r="Q1803" t="s">
        <v>8336</v>
      </c>
      <c r="R1803" s="8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 s="1" t="s">
        <v>0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22">
        <f t="shared" si="112"/>
        <v>48.485714285714288</v>
      </c>
      <c r="P1804" s="7">
        <f t="shared" si="113"/>
        <v>94.277777777777771</v>
      </c>
      <c r="Q1804" t="s">
        <v>8336</v>
      </c>
      <c r="R1804" s="8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 s="1" t="s">
        <v>0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22">
        <f t="shared" si="112"/>
        <v>30.8</v>
      </c>
      <c r="P1805" s="7">
        <f t="shared" si="113"/>
        <v>71.86666666666666</v>
      </c>
      <c r="Q1805" t="s">
        <v>8336</v>
      </c>
      <c r="R1805" s="8" t="s">
        <v>8337</v>
      </c>
      <c r="S1805" s="13">
        <f t="shared" si="114"/>
        <v>42018.071550925924</v>
      </c>
      <c r="T1805" s="13">
        <f t="shared" si="115"/>
        <v>42049.071550925924</v>
      </c>
    </row>
    <row r="1806" spans="1:20" ht="48" x14ac:dyDescent="0.2">
      <c r="A1806" s="1" t="s">
        <v>0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22">
        <f t="shared" si="112"/>
        <v>35.174193548387095</v>
      </c>
      <c r="P1806" s="7">
        <f t="shared" si="113"/>
        <v>104.84615384615384</v>
      </c>
      <c r="Q1806" t="s">
        <v>8336</v>
      </c>
      <c r="R1806" s="8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 s="1" t="s">
        <v>0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22">
        <f t="shared" si="112"/>
        <v>36.404444444444444</v>
      </c>
      <c r="P1807" s="7">
        <f t="shared" si="113"/>
        <v>67.139344262295083</v>
      </c>
      <c r="Q1807" t="s">
        <v>8336</v>
      </c>
      <c r="R1807" s="8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 s="1" t="s">
        <v>0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22">
        <f t="shared" si="112"/>
        <v>2.9550000000000001</v>
      </c>
      <c r="P1808" s="7">
        <f t="shared" si="113"/>
        <v>73.875</v>
      </c>
      <c r="Q1808" t="s">
        <v>8336</v>
      </c>
      <c r="R1808" s="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 s="1" t="s">
        <v>0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22">
        <f t="shared" si="112"/>
        <v>11.06</v>
      </c>
      <c r="P1809" s="7">
        <f t="shared" si="113"/>
        <v>69.125</v>
      </c>
      <c r="Q1809" t="s">
        <v>8336</v>
      </c>
      <c r="R1809" s="8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 s="1" t="s">
        <v>0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22">
        <f t="shared" si="112"/>
        <v>41.407142857142858</v>
      </c>
      <c r="P1810" s="7">
        <f t="shared" si="113"/>
        <v>120.77083333333333</v>
      </c>
      <c r="Q1810" t="s">
        <v>8336</v>
      </c>
      <c r="R1810" s="8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 s="1" t="s">
        <v>0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22">
        <f t="shared" si="112"/>
        <v>10.857142857142858</v>
      </c>
      <c r="P1811" s="7">
        <f t="shared" si="113"/>
        <v>42.222222222222221</v>
      </c>
      <c r="Q1811" t="s">
        <v>8336</v>
      </c>
      <c r="R1811" s="8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 s="1" t="s">
        <v>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22">
        <f t="shared" si="112"/>
        <v>3.3333333333333335</v>
      </c>
      <c r="P1812" s="7">
        <f t="shared" si="113"/>
        <v>7.5</v>
      </c>
      <c r="Q1812" t="s">
        <v>8336</v>
      </c>
      <c r="R1812" s="8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 s="1" t="s">
        <v>0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22">
        <f t="shared" si="112"/>
        <v>7.407407407407407E-2</v>
      </c>
      <c r="P1813" s="7">
        <f t="shared" si="113"/>
        <v>1.5384615384615385</v>
      </c>
      <c r="Q1813" t="s">
        <v>8336</v>
      </c>
      <c r="R1813" s="8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 s="1" t="s">
        <v>0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22">
        <f t="shared" si="112"/>
        <v>13.307692307692307</v>
      </c>
      <c r="P1814" s="7">
        <f t="shared" si="113"/>
        <v>37.608695652173914</v>
      </c>
      <c r="Q1814" t="s">
        <v>8336</v>
      </c>
      <c r="R1814" s="8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 s="1" t="s">
        <v>0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22">
        <f t="shared" si="112"/>
        <v>0</v>
      </c>
      <c r="P1815" s="7" t="str">
        <f t="shared" si="113"/>
        <v/>
      </c>
      <c r="Q1815" t="s">
        <v>8336</v>
      </c>
      <c r="R1815" s="8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 s="1" t="s">
        <v>0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22">
        <f t="shared" si="112"/>
        <v>49.183333333333337</v>
      </c>
      <c r="P1816" s="7">
        <f t="shared" si="113"/>
        <v>42.157142857142858</v>
      </c>
      <c r="Q1816" t="s">
        <v>8336</v>
      </c>
      <c r="R1816" s="8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 s="1" t="s">
        <v>0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22">
        <f t="shared" si="112"/>
        <v>0</v>
      </c>
      <c r="P1817" s="7" t="str">
        <f t="shared" si="113"/>
        <v/>
      </c>
      <c r="Q1817" t="s">
        <v>8336</v>
      </c>
      <c r="R1817" s="8" t="s">
        <v>8337</v>
      </c>
      <c r="S1817" s="13">
        <f t="shared" si="114"/>
        <v>42172.906678240739</v>
      </c>
      <c r="T1817" s="13">
        <f t="shared" si="115"/>
        <v>42186.906678240739</v>
      </c>
    </row>
    <row r="1818" spans="1:20" ht="48" x14ac:dyDescent="0.2">
      <c r="A1818" s="1" t="s">
        <v>0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22">
        <f t="shared" si="112"/>
        <v>2.036</v>
      </c>
      <c r="P1818" s="7">
        <f t="shared" si="113"/>
        <v>84.833333333333329</v>
      </c>
      <c r="Q1818" t="s">
        <v>8336</v>
      </c>
      <c r="R1818" s="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 s="1" t="s">
        <v>0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22">
        <f t="shared" si="112"/>
        <v>52.327777777777776</v>
      </c>
      <c r="P1819" s="7">
        <f t="shared" si="113"/>
        <v>94.19</v>
      </c>
      <c r="Q1819" t="s">
        <v>8336</v>
      </c>
      <c r="R1819" s="8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 s="1" t="s">
        <v>0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22">
        <f t="shared" si="112"/>
        <v>0</v>
      </c>
      <c r="P1820" s="7" t="str">
        <f t="shared" si="113"/>
        <v/>
      </c>
      <c r="Q1820" t="s">
        <v>8336</v>
      </c>
      <c r="R1820" s="8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 s="1" t="s">
        <v>0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22">
        <f t="shared" si="112"/>
        <v>2.083333333333333</v>
      </c>
      <c r="P1821" s="7">
        <f t="shared" si="113"/>
        <v>6.25</v>
      </c>
      <c r="Q1821" t="s">
        <v>8336</v>
      </c>
      <c r="R1821" s="8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 s="1" t="s">
        <v>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22">
        <f t="shared" si="112"/>
        <v>6.565384615384616</v>
      </c>
      <c r="P1822" s="7">
        <f t="shared" si="113"/>
        <v>213.375</v>
      </c>
      <c r="Q1822" t="s">
        <v>8336</v>
      </c>
      <c r="R1822" s="8" t="s">
        <v>8337</v>
      </c>
      <c r="S1822" s="13">
        <f t="shared" si="114"/>
        <v>42065.084374999999</v>
      </c>
      <c r="T1822" s="13">
        <f t="shared" si="115"/>
        <v>42095.042708333334</v>
      </c>
    </row>
    <row r="1823" spans="1:20" ht="48" x14ac:dyDescent="0.2">
      <c r="A1823" s="1" t="s">
        <v>0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22">
        <f t="shared" si="112"/>
        <v>134.88999999999999</v>
      </c>
      <c r="P1823" s="7">
        <f t="shared" si="113"/>
        <v>59.162280701754383</v>
      </c>
      <c r="Q1823" t="s">
        <v>8323</v>
      </c>
      <c r="R1823" s="8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 s="1" t="s">
        <v>0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22">
        <f t="shared" si="112"/>
        <v>100</v>
      </c>
      <c r="P1824" s="7">
        <f t="shared" si="113"/>
        <v>27.272727272727273</v>
      </c>
      <c r="Q1824" t="s">
        <v>8323</v>
      </c>
      <c r="R1824" s="8" t="s">
        <v>8324</v>
      </c>
      <c r="S1824" s="13">
        <f t="shared" si="114"/>
        <v>41634.797013888892</v>
      </c>
      <c r="T1824" s="13">
        <f t="shared" si="115"/>
        <v>41670.792361111111</v>
      </c>
    </row>
    <row r="1825" spans="1:20" ht="48" x14ac:dyDescent="0.2">
      <c r="A1825" s="1" t="s">
        <v>0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22">
        <f t="shared" si="112"/>
        <v>115.85714285714286</v>
      </c>
      <c r="P1825" s="7">
        <f t="shared" si="113"/>
        <v>24.575757575757574</v>
      </c>
      <c r="Q1825" t="s">
        <v>8323</v>
      </c>
      <c r="R1825" s="8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 s="1" t="s">
        <v>0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22">
        <f t="shared" si="112"/>
        <v>100.06666666666666</v>
      </c>
      <c r="P1826" s="7">
        <f t="shared" si="113"/>
        <v>75.05</v>
      </c>
      <c r="Q1826" t="s">
        <v>8323</v>
      </c>
      <c r="R1826" s="8" t="s">
        <v>8324</v>
      </c>
      <c r="S1826" s="13">
        <f t="shared" si="114"/>
        <v>41626.916284722218</v>
      </c>
      <c r="T1826" s="13">
        <f t="shared" si="115"/>
        <v>41647.088888888888</v>
      </c>
    </row>
    <row r="1827" spans="1:20" ht="48" x14ac:dyDescent="0.2">
      <c r="A1827" s="1" t="s">
        <v>0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22">
        <f t="shared" si="112"/>
        <v>105.05</v>
      </c>
      <c r="P1827" s="7">
        <f t="shared" si="113"/>
        <v>42.02</v>
      </c>
      <c r="Q1827" t="s">
        <v>8323</v>
      </c>
      <c r="R1827" s="8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 s="1" t="s">
        <v>0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22">
        <f t="shared" si="112"/>
        <v>101</v>
      </c>
      <c r="P1828" s="7">
        <f t="shared" si="113"/>
        <v>53.157894736842103</v>
      </c>
      <c r="Q1828" t="s">
        <v>8323</v>
      </c>
      <c r="R1828" s="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 s="1" t="s">
        <v>0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22">
        <f t="shared" si="112"/>
        <v>100.66250000000001</v>
      </c>
      <c r="P1829" s="7">
        <f t="shared" si="113"/>
        <v>83.885416666666671</v>
      </c>
      <c r="Q1829" t="s">
        <v>8323</v>
      </c>
      <c r="R1829" s="8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 s="1" t="s">
        <v>0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22">
        <f t="shared" si="112"/>
        <v>100.16000000000001</v>
      </c>
      <c r="P1830" s="7">
        <f t="shared" si="113"/>
        <v>417.33333333333331</v>
      </c>
      <c r="Q1830" t="s">
        <v>8323</v>
      </c>
      <c r="R1830" s="8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 s="1" t="s">
        <v>0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22">
        <f t="shared" si="112"/>
        <v>166.68333333333334</v>
      </c>
      <c r="P1831" s="7">
        <f t="shared" si="113"/>
        <v>75.765151515151516</v>
      </c>
      <c r="Q1831" t="s">
        <v>8323</v>
      </c>
      <c r="R1831" s="8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 s="1" t="s">
        <v>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22">
        <f t="shared" si="112"/>
        <v>101.53333333333335</v>
      </c>
      <c r="P1832" s="7">
        <f t="shared" si="113"/>
        <v>67.389380530973455</v>
      </c>
      <c r="Q1832" t="s">
        <v>8323</v>
      </c>
      <c r="R1832" s="8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 s="1" t="s">
        <v>0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22">
        <f t="shared" si="112"/>
        <v>103</v>
      </c>
      <c r="P1833" s="7">
        <f t="shared" si="113"/>
        <v>73.571428571428569</v>
      </c>
      <c r="Q1833" t="s">
        <v>8323</v>
      </c>
      <c r="R1833" s="8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 s="1" t="s">
        <v>0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22">
        <f t="shared" si="112"/>
        <v>142.85714285714286</v>
      </c>
      <c r="P1834" s="7">
        <f t="shared" si="113"/>
        <v>25</v>
      </c>
      <c r="Q1834" t="s">
        <v>8323</v>
      </c>
      <c r="R1834" s="8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 s="1" t="s">
        <v>0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22">
        <f t="shared" si="112"/>
        <v>262.5</v>
      </c>
      <c r="P1835" s="7">
        <f t="shared" si="113"/>
        <v>42</v>
      </c>
      <c r="Q1835" t="s">
        <v>8323</v>
      </c>
      <c r="R1835" s="8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 s="1" t="s">
        <v>0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22">
        <f t="shared" si="112"/>
        <v>118.05000000000001</v>
      </c>
      <c r="P1836" s="7">
        <f t="shared" si="113"/>
        <v>131.16666666666666</v>
      </c>
      <c r="Q1836" t="s">
        <v>8323</v>
      </c>
      <c r="R1836" s="8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 s="1" t="s">
        <v>0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22">
        <f t="shared" si="112"/>
        <v>104</v>
      </c>
      <c r="P1837" s="7">
        <f t="shared" si="113"/>
        <v>47.272727272727273</v>
      </c>
      <c r="Q1837" t="s">
        <v>8323</v>
      </c>
      <c r="R1837" s="8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 s="1" t="s">
        <v>0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22">
        <f t="shared" si="112"/>
        <v>200.34</v>
      </c>
      <c r="P1838" s="7">
        <f t="shared" si="113"/>
        <v>182.12727272727273</v>
      </c>
      <c r="Q1838" t="s">
        <v>8323</v>
      </c>
      <c r="R1838" s="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 s="1" t="s">
        <v>0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22">
        <f t="shared" si="112"/>
        <v>306.83333333333331</v>
      </c>
      <c r="P1839" s="7">
        <f t="shared" si="113"/>
        <v>61.366666666666667</v>
      </c>
      <c r="Q1839" t="s">
        <v>8323</v>
      </c>
      <c r="R1839" s="8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 s="1" t="s">
        <v>0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22">
        <f t="shared" si="112"/>
        <v>100.149</v>
      </c>
      <c r="P1840" s="7">
        <f t="shared" si="113"/>
        <v>35.767499999999998</v>
      </c>
      <c r="Q1840" t="s">
        <v>8323</v>
      </c>
      <c r="R1840" s="8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 s="1" t="s">
        <v>0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22">
        <f t="shared" si="112"/>
        <v>205.29999999999998</v>
      </c>
      <c r="P1841" s="7">
        <f t="shared" si="113"/>
        <v>45.62222222222222</v>
      </c>
      <c r="Q1841" t="s">
        <v>8323</v>
      </c>
      <c r="R1841" s="8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 s="1" t="s">
        <v>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22">
        <f t="shared" si="112"/>
        <v>108.88888888888889</v>
      </c>
      <c r="P1842" s="7">
        <f t="shared" si="113"/>
        <v>75.384615384615387</v>
      </c>
      <c r="Q1842" t="s">
        <v>8323</v>
      </c>
      <c r="R1842" s="8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 s="1" t="s">
        <v>0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22">
        <f t="shared" si="112"/>
        <v>101.75</v>
      </c>
      <c r="P1843" s="7">
        <f t="shared" si="113"/>
        <v>50.875</v>
      </c>
      <c r="Q1843" t="s">
        <v>8323</v>
      </c>
      <c r="R1843" s="8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 s="1" t="s">
        <v>0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22">
        <f t="shared" si="112"/>
        <v>125.25</v>
      </c>
      <c r="P1844" s="7">
        <f t="shared" si="113"/>
        <v>119.28571428571429</v>
      </c>
      <c r="Q1844" t="s">
        <v>8323</v>
      </c>
      <c r="R1844" s="8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 s="1" t="s">
        <v>0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22">
        <f t="shared" si="112"/>
        <v>124.0061</v>
      </c>
      <c r="P1845" s="7">
        <f t="shared" si="113"/>
        <v>92.541865671641801</v>
      </c>
      <c r="Q1845" t="s">
        <v>8323</v>
      </c>
      <c r="R1845" s="8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 s="1" t="s">
        <v>0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22">
        <f t="shared" si="112"/>
        <v>101.4</v>
      </c>
      <c r="P1846" s="7">
        <f t="shared" si="113"/>
        <v>76.05</v>
      </c>
      <c r="Q1846" t="s">
        <v>8323</v>
      </c>
      <c r="R1846" s="8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 s="1" t="s">
        <v>0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22">
        <f t="shared" si="112"/>
        <v>100</v>
      </c>
      <c r="P1847" s="7">
        <f t="shared" si="113"/>
        <v>52.631578947368418</v>
      </c>
      <c r="Q1847" t="s">
        <v>8323</v>
      </c>
      <c r="R1847" s="8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 s="1" t="s">
        <v>0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22">
        <f t="shared" si="112"/>
        <v>137.92666666666668</v>
      </c>
      <c r="P1848" s="7">
        <f t="shared" si="113"/>
        <v>98.990430622009569</v>
      </c>
      <c r="Q1848" t="s">
        <v>8323</v>
      </c>
      <c r="R1848" s="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 s="1" t="s">
        <v>0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22">
        <f t="shared" si="112"/>
        <v>120.88000000000001</v>
      </c>
      <c r="P1849" s="7">
        <f t="shared" si="113"/>
        <v>79.526315789473685</v>
      </c>
      <c r="Q1849" t="s">
        <v>8323</v>
      </c>
      <c r="R1849" s="8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 s="1" t="s">
        <v>0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22">
        <f t="shared" si="112"/>
        <v>107.36666666666667</v>
      </c>
      <c r="P1850" s="7">
        <f t="shared" si="113"/>
        <v>134.20833333333334</v>
      </c>
      <c r="Q1850" t="s">
        <v>8323</v>
      </c>
      <c r="R1850" s="8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 s="1" t="s">
        <v>0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22">
        <f t="shared" si="112"/>
        <v>100.33333333333334</v>
      </c>
      <c r="P1851" s="7">
        <f t="shared" si="113"/>
        <v>37.625</v>
      </c>
      <c r="Q1851" t="s">
        <v>8323</v>
      </c>
      <c r="R1851" s="8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 s="1" t="s">
        <v>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22">
        <f t="shared" si="112"/>
        <v>101.52222222222223</v>
      </c>
      <c r="P1852" s="7">
        <f t="shared" si="113"/>
        <v>51.044692737430168</v>
      </c>
      <c r="Q1852" t="s">
        <v>8323</v>
      </c>
      <c r="R1852" s="8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 s="1" t="s">
        <v>0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22">
        <f t="shared" si="112"/>
        <v>100.07692307692308</v>
      </c>
      <c r="P1853" s="7">
        <f t="shared" si="113"/>
        <v>50.03846153846154</v>
      </c>
      <c r="Q1853" t="s">
        <v>8323</v>
      </c>
      <c r="R1853" s="8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 s="1" t="s">
        <v>0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22">
        <f t="shared" si="112"/>
        <v>116.96666666666667</v>
      </c>
      <c r="P1854" s="7">
        <f t="shared" si="113"/>
        <v>133.93129770992365</v>
      </c>
      <c r="Q1854" t="s">
        <v>8323</v>
      </c>
      <c r="R1854" s="8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 s="1" t="s">
        <v>0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22">
        <f t="shared" si="112"/>
        <v>101.875</v>
      </c>
      <c r="P1855" s="7">
        <f t="shared" si="113"/>
        <v>58.214285714285715</v>
      </c>
      <c r="Q1855" t="s">
        <v>8323</v>
      </c>
      <c r="R1855" s="8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 s="1" t="s">
        <v>0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22">
        <f t="shared" si="112"/>
        <v>102.12366666666665</v>
      </c>
      <c r="P1856" s="7">
        <f t="shared" si="113"/>
        <v>88.037643678160919</v>
      </c>
      <c r="Q1856" t="s">
        <v>8323</v>
      </c>
      <c r="R1856" s="8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 s="1" t="s">
        <v>0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22">
        <f t="shared" si="112"/>
        <v>154.05897142857143</v>
      </c>
      <c r="P1857" s="7">
        <f t="shared" si="113"/>
        <v>70.576753926701571</v>
      </c>
      <c r="Q1857" t="s">
        <v>8323</v>
      </c>
      <c r="R1857" s="8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 s="1" t="s">
        <v>0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22">
        <f t="shared" si="112"/>
        <v>101.25</v>
      </c>
      <c r="P1858" s="7">
        <f t="shared" si="113"/>
        <v>53.289473684210527</v>
      </c>
      <c r="Q1858" t="s">
        <v>8323</v>
      </c>
      <c r="R1858" s="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 s="1" t="s">
        <v>0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22">
        <f t="shared" ref="O1859:O1922" si="116">PRODUCT((E1859/D1859),100)</f>
        <v>100</v>
      </c>
      <c r="P1859" s="7">
        <f t="shared" ref="P1859:P1922" si="117">(IFERROR(E1859/L1859,""))</f>
        <v>136.36363636363637</v>
      </c>
      <c r="Q1859" t="s">
        <v>8323</v>
      </c>
      <c r="R1859" s="8" t="s">
        <v>8324</v>
      </c>
      <c r="S1859" s="13">
        <f t="shared" ref="S1859:S1922" si="118">J1859/86400+25569</f>
        <v>41864.76866898148</v>
      </c>
      <c r="T1859" s="13">
        <f t="shared" ref="T1859:T1922" si="119">I1859/86400+25569</f>
        <v>41894.76866898148</v>
      </c>
    </row>
    <row r="1860" spans="1:20" ht="48" x14ac:dyDescent="0.2">
      <c r="A1860" s="1" t="s">
        <v>0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22">
        <f t="shared" si="116"/>
        <v>108.74800874800874</v>
      </c>
      <c r="P1860" s="7">
        <f t="shared" si="117"/>
        <v>40.547315436241611</v>
      </c>
      <c r="Q1860" t="s">
        <v>8323</v>
      </c>
      <c r="R1860" s="8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 s="1" t="s">
        <v>0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22">
        <f t="shared" si="116"/>
        <v>131.83333333333334</v>
      </c>
      <c r="P1861" s="7">
        <f t="shared" si="117"/>
        <v>70.625</v>
      </c>
      <c r="Q1861" t="s">
        <v>8323</v>
      </c>
      <c r="R1861" s="8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 s="1" t="s">
        <v>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22">
        <f t="shared" si="116"/>
        <v>133.46666666666667</v>
      </c>
      <c r="P1862" s="7">
        <f t="shared" si="117"/>
        <v>52.684210526315788</v>
      </c>
      <c r="Q1862" t="s">
        <v>8323</v>
      </c>
      <c r="R1862" s="8" t="s">
        <v>8324</v>
      </c>
      <c r="S1862" s="13">
        <f t="shared" si="118"/>
        <v>41655.70930555556</v>
      </c>
      <c r="T1862" s="13">
        <f t="shared" si="119"/>
        <v>41676.70930555556</v>
      </c>
    </row>
    <row r="1863" spans="1:20" ht="48" x14ac:dyDescent="0.2">
      <c r="A1863" s="1" t="s">
        <v>0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22">
        <f t="shared" si="116"/>
        <v>0</v>
      </c>
      <c r="P1863" s="7" t="str">
        <f t="shared" si="117"/>
        <v/>
      </c>
      <c r="Q1863" t="s">
        <v>8331</v>
      </c>
      <c r="R1863" s="8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 s="1" t="s">
        <v>0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22">
        <f t="shared" si="116"/>
        <v>8.0833333333333321</v>
      </c>
      <c r="P1864" s="7">
        <f t="shared" si="117"/>
        <v>90.9375</v>
      </c>
      <c r="Q1864" t="s">
        <v>8331</v>
      </c>
      <c r="R1864" s="8" t="s">
        <v>8333</v>
      </c>
      <c r="S1864" s="13">
        <f t="shared" si="118"/>
        <v>42755.492754629631</v>
      </c>
      <c r="T1864" s="13">
        <f t="shared" si="119"/>
        <v>42802.3125</v>
      </c>
    </row>
    <row r="1865" spans="1:20" ht="48" x14ac:dyDescent="0.2">
      <c r="A1865" s="1" t="s">
        <v>0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22">
        <f t="shared" si="116"/>
        <v>0.4</v>
      </c>
      <c r="P1865" s="7">
        <f t="shared" si="117"/>
        <v>5</v>
      </c>
      <c r="Q1865" t="s">
        <v>8331</v>
      </c>
      <c r="R1865" s="8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 s="1" t="s">
        <v>0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22">
        <f t="shared" si="116"/>
        <v>42.892307692307689</v>
      </c>
      <c r="P1866" s="7">
        <f t="shared" si="117"/>
        <v>58.083333333333336</v>
      </c>
      <c r="Q1866" t="s">
        <v>8331</v>
      </c>
      <c r="R1866" s="8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 s="1" t="s">
        <v>0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22">
        <f t="shared" si="116"/>
        <v>3.6363636363636364E-3</v>
      </c>
      <c r="P1867" s="7">
        <f t="shared" si="117"/>
        <v>2</v>
      </c>
      <c r="Q1867" t="s">
        <v>8331</v>
      </c>
      <c r="R1867" s="8" t="s">
        <v>8333</v>
      </c>
      <c r="S1867" s="13">
        <f t="shared" si="118"/>
        <v>42645.367442129631</v>
      </c>
      <c r="T1867" s="13">
        <f t="shared" si="119"/>
        <v>42680.409108796295</v>
      </c>
    </row>
    <row r="1868" spans="1:20" ht="48" x14ac:dyDescent="0.2">
      <c r="A1868" s="1" t="s">
        <v>0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22">
        <f t="shared" si="116"/>
        <v>0.5</v>
      </c>
      <c r="P1868" s="7">
        <f t="shared" si="117"/>
        <v>62.5</v>
      </c>
      <c r="Q1868" t="s">
        <v>8331</v>
      </c>
      <c r="R1868" s="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 s="1" t="s">
        <v>0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22">
        <f t="shared" si="116"/>
        <v>0.05</v>
      </c>
      <c r="P1869" s="7">
        <f t="shared" si="117"/>
        <v>10</v>
      </c>
      <c r="Q1869" t="s">
        <v>8331</v>
      </c>
      <c r="R1869" s="8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 s="1" t="s">
        <v>0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22">
        <f t="shared" si="116"/>
        <v>4.8680000000000003</v>
      </c>
      <c r="P1870" s="7">
        <f t="shared" si="117"/>
        <v>71.588235294117652</v>
      </c>
      <c r="Q1870" t="s">
        <v>8331</v>
      </c>
      <c r="R1870" s="8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 s="1" t="s">
        <v>0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22">
        <f t="shared" si="116"/>
        <v>0</v>
      </c>
      <c r="P1871" s="7" t="str">
        <f t="shared" si="117"/>
        <v/>
      </c>
      <c r="Q1871" t="s">
        <v>8331</v>
      </c>
      <c r="R1871" s="8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 s="1" t="s">
        <v>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22">
        <f t="shared" si="116"/>
        <v>10.314285714285715</v>
      </c>
      <c r="P1872" s="7">
        <f t="shared" si="117"/>
        <v>32.81818181818182</v>
      </c>
      <c r="Q1872" t="s">
        <v>8331</v>
      </c>
      <c r="R1872" s="8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 s="1" t="s">
        <v>0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22">
        <f t="shared" si="116"/>
        <v>71.784615384615378</v>
      </c>
      <c r="P1873" s="7">
        <f t="shared" si="117"/>
        <v>49.11578947368421</v>
      </c>
      <c r="Q1873" t="s">
        <v>8331</v>
      </c>
      <c r="R1873" s="8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 s="1" t="s">
        <v>0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22">
        <f t="shared" si="116"/>
        <v>1.06</v>
      </c>
      <c r="P1874" s="7">
        <f t="shared" si="117"/>
        <v>16.307692307692307</v>
      </c>
      <c r="Q1874" t="s">
        <v>8331</v>
      </c>
      <c r="R1874" s="8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 s="1" t="s">
        <v>0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22">
        <f t="shared" si="116"/>
        <v>0.44999999999999996</v>
      </c>
      <c r="P1875" s="7">
        <f t="shared" si="117"/>
        <v>18</v>
      </c>
      <c r="Q1875" t="s">
        <v>8331</v>
      </c>
      <c r="R1875" s="8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 s="1" t="s">
        <v>0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22">
        <f t="shared" si="116"/>
        <v>1.6250000000000001E-2</v>
      </c>
      <c r="P1876" s="7">
        <f t="shared" si="117"/>
        <v>13</v>
      </c>
      <c r="Q1876" t="s">
        <v>8331</v>
      </c>
      <c r="R1876" s="8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 s="1" t="s">
        <v>0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22">
        <f t="shared" si="116"/>
        <v>0.51</v>
      </c>
      <c r="P1877" s="7">
        <f t="shared" si="117"/>
        <v>17</v>
      </c>
      <c r="Q1877" t="s">
        <v>8331</v>
      </c>
      <c r="R1877" s="8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 s="1" t="s">
        <v>0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22">
        <f t="shared" si="116"/>
        <v>0</v>
      </c>
      <c r="P1878" s="7" t="str">
        <f t="shared" si="117"/>
        <v/>
      </c>
      <c r="Q1878" t="s">
        <v>8331</v>
      </c>
      <c r="R1878" s="8" t="s">
        <v>8333</v>
      </c>
      <c r="S1878" s="13">
        <f t="shared" si="118"/>
        <v>41776.284780092596</v>
      </c>
      <c r="T1878" s="13">
        <f t="shared" si="119"/>
        <v>41806.284780092596</v>
      </c>
    </row>
    <row r="1879" spans="1:20" ht="32" x14ac:dyDescent="0.2">
      <c r="A1879" s="1" t="s">
        <v>0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22">
        <f t="shared" si="116"/>
        <v>0</v>
      </c>
      <c r="P1879" s="7" t="str">
        <f t="shared" si="117"/>
        <v/>
      </c>
      <c r="Q1879" t="s">
        <v>8331</v>
      </c>
      <c r="R1879" s="8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 s="1" t="s">
        <v>0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22">
        <f t="shared" si="116"/>
        <v>0</v>
      </c>
      <c r="P1880" s="7" t="str">
        <f t="shared" si="117"/>
        <v/>
      </c>
      <c r="Q1880" t="s">
        <v>8331</v>
      </c>
      <c r="R1880" s="8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 s="1" t="s">
        <v>0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22">
        <f t="shared" si="116"/>
        <v>0.12</v>
      </c>
      <c r="P1881" s="7">
        <f t="shared" si="117"/>
        <v>3</v>
      </c>
      <c r="Q1881" t="s">
        <v>8331</v>
      </c>
      <c r="R1881" s="8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 s="1" t="s">
        <v>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22">
        <f t="shared" si="116"/>
        <v>20.080000000000002</v>
      </c>
      <c r="P1882" s="7">
        <f t="shared" si="117"/>
        <v>41.833333333333336</v>
      </c>
      <c r="Q1882" t="s">
        <v>8331</v>
      </c>
      <c r="R1882" s="8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 s="1" t="s">
        <v>0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22">
        <f t="shared" si="116"/>
        <v>172.68449999999999</v>
      </c>
      <c r="P1883" s="7">
        <f t="shared" si="117"/>
        <v>49.338428571428572</v>
      </c>
      <c r="Q1883" t="s">
        <v>8323</v>
      </c>
      <c r="R1883" s="8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 s="1" t="s">
        <v>0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22">
        <f t="shared" si="116"/>
        <v>100.8955223880597</v>
      </c>
      <c r="P1884" s="7">
        <f t="shared" si="117"/>
        <v>41.728395061728392</v>
      </c>
      <c r="Q1884" t="s">
        <v>8323</v>
      </c>
      <c r="R1884" s="8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 s="1" t="s">
        <v>0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22">
        <f t="shared" si="116"/>
        <v>104.8048048048048</v>
      </c>
      <c r="P1885" s="7">
        <f t="shared" si="117"/>
        <v>32.71875</v>
      </c>
      <c r="Q1885" t="s">
        <v>8323</v>
      </c>
      <c r="R1885" s="8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 s="1" t="s">
        <v>0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22">
        <f t="shared" si="116"/>
        <v>135.1</v>
      </c>
      <c r="P1886" s="7">
        <f t="shared" si="117"/>
        <v>51.96153846153846</v>
      </c>
      <c r="Q1886" t="s">
        <v>8323</v>
      </c>
      <c r="R1886" s="8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 s="1" t="s">
        <v>0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22">
        <f t="shared" si="116"/>
        <v>116.32786885245903</v>
      </c>
      <c r="P1887" s="7">
        <f t="shared" si="117"/>
        <v>50.685714285714283</v>
      </c>
      <c r="Q1887" t="s">
        <v>8323</v>
      </c>
      <c r="R1887" s="8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 s="1" t="s">
        <v>0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22">
        <f t="shared" si="116"/>
        <v>102.08333333333333</v>
      </c>
      <c r="P1888" s="7">
        <f t="shared" si="117"/>
        <v>42.241379310344826</v>
      </c>
      <c r="Q1888" t="s">
        <v>8323</v>
      </c>
      <c r="R1888" s="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 s="1" t="s">
        <v>0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22">
        <f t="shared" si="116"/>
        <v>111.16666666666666</v>
      </c>
      <c r="P1889" s="7">
        <f t="shared" si="117"/>
        <v>416.875</v>
      </c>
      <c r="Q1889" t="s">
        <v>8323</v>
      </c>
      <c r="R1889" s="8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 s="1" t="s">
        <v>0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22">
        <f t="shared" si="116"/>
        <v>166.08</v>
      </c>
      <c r="P1890" s="7">
        <f t="shared" si="117"/>
        <v>46.651685393258425</v>
      </c>
      <c r="Q1890" t="s">
        <v>8323</v>
      </c>
      <c r="R1890" s="8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 s="1" t="s">
        <v>0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22">
        <f t="shared" si="116"/>
        <v>106.60000000000001</v>
      </c>
      <c r="P1891" s="7">
        <f t="shared" si="117"/>
        <v>48.454545454545453</v>
      </c>
      <c r="Q1891" t="s">
        <v>8323</v>
      </c>
      <c r="R1891" s="8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 s="1" t="s">
        <v>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22">
        <f t="shared" si="116"/>
        <v>144.58441666666667</v>
      </c>
      <c r="P1892" s="7">
        <f t="shared" si="117"/>
        <v>70.5289837398374</v>
      </c>
      <c r="Q1892" t="s">
        <v>8323</v>
      </c>
      <c r="R1892" s="8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 s="1" t="s">
        <v>0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22">
        <f t="shared" si="116"/>
        <v>105.55000000000001</v>
      </c>
      <c r="P1893" s="7">
        <f t="shared" si="117"/>
        <v>87.958333333333329</v>
      </c>
      <c r="Q1893" t="s">
        <v>8323</v>
      </c>
      <c r="R1893" s="8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 s="1" t="s">
        <v>0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22">
        <f t="shared" si="116"/>
        <v>136.60000000000002</v>
      </c>
      <c r="P1894" s="7">
        <f t="shared" si="117"/>
        <v>26.26923076923077</v>
      </c>
      <c r="Q1894" t="s">
        <v>8323</v>
      </c>
      <c r="R1894" s="8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 s="1" t="s">
        <v>0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22">
        <f t="shared" si="116"/>
        <v>104</v>
      </c>
      <c r="P1895" s="7">
        <f t="shared" si="117"/>
        <v>57.777777777777779</v>
      </c>
      <c r="Q1895" t="s">
        <v>8323</v>
      </c>
      <c r="R1895" s="8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 s="1" t="s">
        <v>0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22">
        <f t="shared" si="116"/>
        <v>114.5</v>
      </c>
      <c r="P1896" s="7">
        <f t="shared" si="117"/>
        <v>57.25</v>
      </c>
      <c r="Q1896" t="s">
        <v>8323</v>
      </c>
      <c r="R1896" s="8" t="s">
        <v>8327</v>
      </c>
      <c r="S1896" s="13">
        <f t="shared" si="118"/>
        <v>40920.90489583333</v>
      </c>
      <c r="T1896" s="13">
        <f t="shared" si="119"/>
        <v>40951.90489583333</v>
      </c>
    </row>
    <row r="1897" spans="1:20" ht="48" x14ac:dyDescent="0.2">
      <c r="A1897" s="1" t="s">
        <v>0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22">
        <f t="shared" si="116"/>
        <v>101.71957671957672</v>
      </c>
      <c r="P1897" s="7">
        <f t="shared" si="117"/>
        <v>196.34042553191489</v>
      </c>
      <c r="Q1897" t="s">
        <v>8323</v>
      </c>
      <c r="R1897" s="8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 s="1" t="s">
        <v>0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22">
        <f t="shared" si="116"/>
        <v>123.94678492239468</v>
      </c>
      <c r="P1898" s="7">
        <f t="shared" si="117"/>
        <v>43</v>
      </c>
      <c r="Q1898" t="s">
        <v>8323</v>
      </c>
      <c r="R1898" s="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 s="1" t="s">
        <v>0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22">
        <f t="shared" si="116"/>
        <v>102.45669291338582</v>
      </c>
      <c r="P1899" s="7">
        <f t="shared" si="117"/>
        <v>35.551912568306008</v>
      </c>
      <c r="Q1899" t="s">
        <v>8323</v>
      </c>
      <c r="R1899" s="8" t="s">
        <v>8327</v>
      </c>
      <c r="S1899" s="13">
        <f t="shared" si="118"/>
        <v>41680.583402777775</v>
      </c>
      <c r="T1899" s="13">
        <f t="shared" si="119"/>
        <v>41702.875</v>
      </c>
    </row>
    <row r="1900" spans="1:20" ht="48" x14ac:dyDescent="0.2">
      <c r="A1900" s="1" t="s">
        <v>0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22">
        <f t="shared" si="116"/>
        <v>144.5</v>
      </c>
      <c r="P1900" s="7">
        <f t="shared" si="117"/>
        <v>68.80952380952381</v>
      </c>
      <c r="Q1900" t="s">
        <v>8323</v>
      </c>
      <c r="R1900" s="8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 s="1" t="s">
        <v>0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22">
        <f t="shared" si="116"/>
        <v>133.33333333333331</v>
      </c>
      <c r="P1901" s="7">
        <f t="shared" si="117"/>
        <v>28.571428571428573</v>
      </c>
      <c r="Q1901" t="s">
        <v>8323</v>
      </c>
      <c r="R1901" s="8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 s="1" t="s">
        <v>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22">
        <f t="shared" si="116"/>
        <v>109.3644</v>
      </c>
      <c r="P1902" s="7">
        <f t="shared" si="117"/>
        <v>50.631666666666668</v>
      </c>
      <c r="Q1902" t="s">
        <v>8323</v>
      </c>
      <c r="R1902" s="8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 s="1" t="s">
        <v>0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22">
        <f t="shared" si="116"/>
        <v>2.6969696969696968</v>
      </c>
      <c r="P1903" s="7">
        <f t="shared" si="117"/>
        <v>106.8</v>
      </c>
      <c r="Q1903" t="s">
        <v>8317</v>
      </c>
      <c r="R1903" s="8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 s="1" t="s">
        <v>0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22">
        <f t="shared" si="116"/>
        <v>1.2</v>
      </c>
      <c r="P1904" s="7">
        <f t="shared" si="117"/>
        <v>4</v>
      </c>
      <c r="Q1904" t="s">
        <v>8317</v>
      </c>
      <c r="R1904" s="8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 s="1" t="s">
        <v>0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22">
        <f t="shared" si="116"/>
        <v>46.6</v>
      </c>
      <c r="P1905" s="7">
        <f t="shared" si="117"/>
        <v>34.097560975609753</v>
      </c>
      <c r="Q1905" t="s">
        <v>8317</v>
      </c>
      <c r="R1905" s="8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 s="1" t="s">
        <v>0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22">
        <f t="shared" si="116"/>
        <v>0.1</v>
      </c>
      <c r="P1906" s="7">
        <f t="shared" si="117"/>
        <v>25</v>
      </c>
      <c r="Q1906" t="s">
        <v>8317</v>
      </c>
      <c r="R1906" s="8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 s="1" t="s">
        <v>0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22">
        <f t="shared" si="116"/>
        <v>0.16800000000000001</v>
      </c>
      <c r="P1907" s="7">
        <f t="shared" si="117"/>
        <v>10.5</v>
      </c>
      <c r="Q1907" t="s">
        <v>8317</v>
      </c>
      <c r="R1907" s="8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 s="1" t="s">
        <v>0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22">
        <f t="shared" si="116"/>
        <v>42.76</v>
      </c>
      <c r="P1908" s="7">
        <f t="shared" si="117"/>
        <v>215.95959595959596</v>
      </c>
      <c r="Q1908" t="s">
        <v>8317</v>
      </c>
      <c r="R1908" s="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 s="1" t="s">
        <v>0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22">
        <f t="shared" si="116"/>
        <v>0.28333333333333333</v>
      </c>
      <c r="P1909" s="7">
        <f t="shared" si="117"/>
        <v>21.25</v>
      </c>
      <c r="Q1909" t="s">
        <v>8317</v>
      </c>
      <c r="R1909" s="8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 s="1" t="s">
        <v>0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22">
        <f t="shared" si="116"/>
        <v>1.7319999999999998</v>
      </c>
      <c r="P1910" s="7">
        <f t="shared" si="117"/>
        <v>108.25</v>
      </c>
      <c r="Q1910" t="s">
        <v>8317</v>
      </c>
      <c r="R1910" s="8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 s="1" t="s">
        <v>0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22">
        <f t="shared" si="116"/>
        <v>14.111428571428572</v>
      </c>
      <c r="P1911" s="7">
        <f t="shared" si="117"/>
        <v>129.97368421052633</v>
      </c>
      <c r="Q1911" t="s">
        <v>8317</v>
      </c>
      <c r="R1911" s="8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 s="1" t="s">
        <v>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22">
        <f t="shared" si="116"/>
        <v>39.395294117647055</v>
      </c>
      <c r="P1912" s="7">
        <f t="shared" si="117"/>
        <v>117.49473684210527</v>
      </c>
      <c r="Q1912" t="s">
        <v>8317</v>
      </c>
      <c r="R1912" s="8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 s="1" t="s">
        <v>0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22">
        <f t="shared" si="116"/>
        <v>2.3529411764705882E-2</v>
      </c>
      <c r="P1913" s="7">
        <f t="shared" si="117"/>
        <v>10</v>
      </c>
      <c r="Q1913" t="s">
        <v>8317</v>
      </c>
      <c r="R1913" s="8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 s="1" t="s">
        <v>0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22">
        <f t="shared" si="116"/>
        <v>59.3</v>
      </c>
      <c r="P1914" s="7">
        <f t="shared" si="117"/>
        <v>70.595238095238102</v>
      </c>
      <c r="Q1914" t="s">
        <v>8317</v>
      </c>
      <c r="R1914" s="8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 s="1" t="s">
        <v>0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22">
        <f t="shared" si="116"/>
        <v>1.3270833333333334</v>
      </c>
      <c r="P1915" s="7">
        <f t="shared" si="117"/>
        <v>24.5</v>
      </c>
      <c r="Q1915" t="s">
        <v>8317</v>
      </c>
      <c r="R1915" s="8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 s="1" t="s">
        <v>0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22">
        <f t="shared" si="116"/>
        <v>9.0090090090090094</v>
      </c>
      <c r="P1916" s="7">
        <f t="shared" si="117"/>
        <v>30</v>
      </c>
      <c r="Q1916" t="s">
        <v>8317</v>
      </c>
      <c r="R1916" s="8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 s="1" t="s">
        <v>0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22">
        <f t="shared" si="116"/>
        <v>1.6</v>
      </c>
      <c r="P1917" s="7">
        <f t="shared" si="117"/>
        <v>2</v>
      </c>
      <c r="Q1917" t="s">
        <v>8317</v>
      </c>
      <c r="R1917" s="8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 s="1" t="s">
        <v>0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22">
        <f t="shared" si="116"/>
        <v>0.51</v>
      </c>
      <c r="P1918" s="7">
        <f t="shared" si="117"/>
        <v>17</v>
      </c>
      <c r="Q1918" t="s">
        <v>8317</v>
      </c>
      <c r="R1918" s="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 s="1" t="s">
        <v>0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22">
        <f t="shared" si="116"/>
        <v>52.570512820512818</v>
      </c>
      <c r="P1919" s="7">
        <f t="shared" si="117"/>
        <v>2928.9285714285716</v>
      </c>
      <c r="Q1919" t="s">
        <v>8317</v>
      </c>
      <c r="R1919" s="8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 s="1" t="s">
        <v>0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22">
        <f t="shared" si="116"/>
        <v>1.04</v>
      </c>
      <c r="P1920" s="7">
        <f t="shared" si="117"/>
        <v>28.888888888888889</v>
      </c>
      <c r="Q1920" t="s">
        <v>8317</v>
      </c>
      <c r="R1920" s="8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 s="1" t="s">
        <v>0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22">
        <f t="shared" si="116"/>
        <v>47.4</v>
      </c>
      <c r="P1921" s="7">
        <f t="shared" si="117"/>
        <v>29.625</v>
      </c>
      <c r="Q1921" t="s">
        <v>8317</v>
      </c>
      <c r="R1921" s="8" t="s">
        <v>8346</v>
      </c>
      <c r="S1921" s="13">
        <f t="shared" si="118"/>
        <v>42113.875567129631</v>
      </c>
      <c r="T1921" s="13">
        <f t="shared" si="119"/>
        <v>42143.875567129631</v>
      </c>
    </row>
    <row r="1922" spans="1:20" ht="48" x14ac:dyDescent="0.2">
      <c r="A1922" s="1" t="s">
        <v>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22">
        <f t="shared" si="116"/>
        <v>43.03</v>
      </c>
      <c r="P1922" s="7">
        <f t="shared" si="117"/>
        <v>40.980952380952381</v>
      </c>
      <c r="Q1922" t="s">
        <v>8317</v>
      </c>
      <c r="R1922" s="8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 s="1" t="s">
        <v>0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22">
        <f t="shared" ref="O1923:O1986" si="120">PRODUCT((E1923/D1923),100)</f>
        <v>136.80000000000001</v>
      </c>
      <c r="P1923" s="7">
        <f t="shared" ref="P1923:P1986" si="121">(IFERROR(E1923/L1923,""))</f>
        <v>54</v>
      </c>
      <c r="Q1923" t="s">
        <v>8323</v>
      </c>
      <c r="R1923" s="8" t="s">
        <v>8327</v>
      </c>
      <c r="S1923" s="13">
        <f t="shared" ref="S1923:S1986" si="122">J1923/86400+25569</f>
        <v>41074.221562500003</v>
      </c>
      <c r="T1923" s="13">
        <f t="shared" ref="T1923:T1986" si="123">I1923/86400+25569</f>
        <v>41104.221562500003</v>
      </c>
    </row>
    <row r="1924" spans="1:20" ht="48" x14ac:dyDescent="0.2">
      <c r="A1924" s="1" t="s">
        <v>0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22">
        <f t="shared" si="120"/>
        <v>115.55</v>
      </c>
      <c r="P1924" s="7">
        <f t="shared" si="121"/>
        <v>36.109375</v>
      </c>
      <c r="Q1924" t="s">
        <v>8323</v>
      </c>
      <c r="R1924" s="8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 s="1" t="s">
        <v>0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22">
        <f t="shared" si="120"/>
        <v>240.79999999999998</v>
      </c>
      <c r="P1925" s="7">
        <f t="shared" si="121"/>
        <v>23.153846153846153</v>
      </c>
      <c r="Q1925" t="s">
        <v>8323</v>
      </c>
      <c r="R1925" s="8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 s="1" t="s">
        <v>0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22">
        <f t="shared" si="120"/>
        <v>114.39999999999999</v>
      </c>
      <c r="P1926" s="7">
        <f t="shared" si="121"/>
        <v>104</v>
      </c>
      <c r="Q1926" t="s">
        <v>8323</v>
      </c>
      <c r="R1926" s="8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 s="1" t="s">
        <v>0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22">
        <f t="shared" si="120"/>
        <v>110.33333333333333</v>
      </c>
      <c r="P1927" s="7">
        <f t="shared" si="121"/>
        <v>31.826923076923077</v>
      </c>
      <c r="Q1927" t="s">
        <v>8323</v>
      </c>
      <c r="R1927" s="8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 s="1" t="s">
        <v>0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22">
        <f t="shared" si="120"/>
        <v>195.37933333333334</v>
      </c>
      <c r="P1928" s="7">
        <f t="shared" si="121"/>
        <v>27.3896261682243</v>
      </c>
      <c r="Q1928" t="s">
        <v>8323</v>
      </c>
      <c r="R1928" s="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 s="1" t="s">
        <v>0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22">
        <f t="shared" si="120"/>
        <v>103.33333333333334</v>
      </c>
      <c r="P1929" s="7">
        <f t="shared" si="121"/>
        <v>56.363636363636367</v>
      </c>
      <c r="Q1929" t="s">
        <v>8323</v>
      </c>
      <c r="R1929" s="8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 s="1" t="s">
        <v>0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22">
        <f t="shared" si="120"/>
        <v>103.1372549019608</v>
      </c>
      <c r="P1930" s="7">
        <f t="shared" si="121"/>
        <v>77.352941176470594</v>
      </c>
      <c r="Q1930" t="s">
        <v>8323</v>
      </c>
      <c r="R1930" s="8" t="s">
        <v>8327</v>
      </c>
      <c r="S1930" s="13">
        <f t="shared" si="122"/>
        <v>41371.6480787037</v>
      </c>
      <c r="T1930" s="13">
        <f t="shared" si="123"/>
        <v>41401.6480787037</v>
      </c>
    </row>
    <row r="1931" spans="1:20" ht="48" x14ac:dyDescent="0.2">
      <c r="A1931" s="1" t="s">
        <v>0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22">
        <f t="shared" si="120"/>
        <v>100.3125</v>
      </c>
      <c r="P1931" s="7">
        <f t="shared" si="121"/>
        <v>42.8</v>
      </c>
      <c r="Q1931" t="s">
        <v>8323</v>
      </c>
      <c r="R1931" s="8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 s="1" t="s">
        <v>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22">
        <f t="shared" si="120"/>
        <v>127</v>
      </c>
      <c r="P1932" s="7">
        <f t="shared" si="121"/>
        <v>48.846153846153847</v>
      </c>
      <c r="Q1932" t="s">
        <v>8323</v>
      </c>
      <c r="R1932" s="8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 s="1" t="s">
        <v>0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22">
        <f t="shared" si="120"/>
        <v>120.601</v>
      </c>
      <c r="P1933" s="7">
        <f t="shared" si="121"/>
        <v>48.240400000000001</v>
      </c>
      <c r="Q1933" t="s">
        <v>8323</v>
      </c>
      <c r="R1933" s="8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 s="1" t="s">
        <v>0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22">
        <f t="shared" si="120"/>
        <v>106.99047619047619</v>
      </c>
      <c r="P1934" s="7">
        <f t="shared" si="121"/>
        <v>70.212500000000006</v>
      </c>
      <c r="Q1934" t="s">
        <v>8323</v>
      </c>
      <c r="R1934" s="8" t="s">
        <v>8327</v>
      </c>
      <c r="S1934" s="13">
        <f t="shared" si="122"/>
        <v>40911.809872685189</v>
      </c>
      <c r="T1934" s="13">
        <f t="shared" si="123"/>
        <v>40932.809872685189</v>
      </c>
    </row>
    <row r="1935" spans="1:20" ht="48" x14ac:dyDescent="0.2">
      <c r="A1935" s="1" t="s">
        <v>0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22">
        <f t="shared" si="120"/>
        <v>172.43333333333334</v>
      </c>
      <c r="P1935" s="7">
        <f t="shared" si="121"/>
        <v>94.054545454545448</v>
      </c>
      <c r="Q1935" t="s">
        <v>8323</v>
      </c>
      <c r="R1935" s="8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 s="1" t="s">
        <v>0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22">
        <f t="shared" si="120"/>
        <v>123.61999999999999</v>
      </c>
      <c r="P1936" s="7">
        <f t="shared" si="121"/>
        <v>80.272727272727266</v>
      </c>
      <c r="Q1936" t="s">
        <v>8323</v>
      </c>
      <c r="R1936" s="8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 s="1" t="s">
        <v>0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22">
        <f t="shared" si="120"/>
        <v>108.4</v>
      </c>
      <c r="P1937" s="7">
        <f t="shared" si="121"/>
        <v>54.2</v>
      </c>
      <c r="Q1937" t="s">
        <v>8323</v>
      </c>
      <c r="R1937" s="8" t="s">
        <v>8327</v>
      </c>
      <c r="S1937" s="13">
        <f t="shared" si="122"/>
        <v>41773.932534722218</v>
      </c>
      <c r="T1937" s="13">
        <f t="shared" si="123"/>
        <v>41811.207638888889</v>
      </c>
    </row>
    <row r="1938" spans="1:20" ht="48" x14ac:dyDescent="0.2">
      <c r="A1938" s="1" t="s">
        <v>0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22">
        <f t="shared" si="120"/>
        <v>116.52013333333333</v>
      </c>
      <c r="P1938" s="7">
        <f t="shared" si="121"/>
        <v>60.26903448275862</v>
      </c>
      <c r="Q1938" t="s">
        <v>8323</v>
      </c>
      <c r="R1938" s="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 s="1" t="s">
        <v>0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22">
        <f t="shared" si="120"/>
        <v>187.245</v>
      </c>
      <c r="P1939" s="7">
        <f t="shared" si="121"/>
        <v>38.740344827586206</v>
      </c>
      <c r="Q1939" t="s">
        <v>8323</v>
      </c>
      <c r="R1939" s="8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 s="1" t="s">
        <v>0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22">
        <f t="shared" si="120"/>
        <v>115.93333333333334</v>
      </c>
      <c r="P1940" s="7">
        <f t="shared" si="121"/>
        <v>152.54385964912279</v>
      </c>
      <c r="Q1940" t="s">
        <v>8323</v>
      </c>
      <c r="R1940" s="8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 s="1" t="s">
        <v>0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22">
        <f t="shared" si="120"/>
        <v>110.7</v>
      </c>
      <c r="P1941" s="7">
        <f t="shared" si="121"/>
        <v>115.3125</v>
      </c>
      <c r="Q1941" t="s">
        <v>8323</v>
      </c>
      <c r="R1941" s="8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 s="1" t="s">
        <v>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22">
        <f t="shared" si="120"/>
        <v>170.92307692307693</v>
      </c>
      <c r="P1942" s="7">
        <f t="shared" si="121"/>
        <v>35.838709677419352</v>
      </c>
      <c r="Q1942" t="s">
        <v>8323</v>
      </c>
      <c r="R1942" s="8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 s="1" t="s">
        <v>0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22">
        <f t="shared" si="120"/>
        <v>126.11835600000001</v>
      </c>
      <c r="P1943" s="7">
        <f t="shared" si="121"/>
        <v>64.570118779438872</v>
      </c>
      <c r="Q1943" t="s">
        <v>8317</v>
      </c>
      <c r="R1943" s="8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 s="1" t="s">
        <v>0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22">
        <f t="shared" si="120"/>
        <v>138.44033333333334</v>
      </c>
      <c r="P1944" s="7">
        <f t="shared" si="121"/>
        <v>87.436000000000007</v>
      </c>
      <c r="Q1944" t="s">
        <v>8317</v>
      </c>
      <c r="R1944" s="8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 s="1" t="s">
        <v>0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22">
        <f t="shared" si="120"/>
        <v>1705.2499999999998</v>
      </c>
      <c r="P1945" s="7">
        <f t="shared" si="121"/>
        <v>68.815577078288939</v>
      </c>
      <c r="Q1945" t="s">
        <v>8317</v>
      </c>
      <c r="R1945" s="8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 s="1" t="s">
        <v>0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22">
        <f t="shared" si="120"/>
        <v>788.05550000000005</v>
      </c>
      <c r="P1946" s="7">
        <f t="shared" si="121"/>
        <v>176.200223588597</v>
      </c>
      <c r="Q1946" t="s">
        <v>8317</v>
      </c>
      <c r="R1946" s="8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 s="1" t="s">
        <v>0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22">
        <f t="shared" si="120"/>
        <v>348.01799999999997</v>
      </c>
      <c r="P1947" s="7">
        <f t="shared" si="121"/>
        <v>511.79117647058825</v>
      </c>
      <c r="Q1947" t="s">
        <v>8317</v>
      </c>
      <c r="R1947" s="8" t="s">
        <v>8347</v>
      </c>
      <c r="S1947" s="13">
        <f t="shared" si="122"/>
        <v>42157.251828703702</v>
      </c>
      <c r="T1947" s="13">
        <f t="shared" si="123"/>
        <v>42197.251828703702</v>
      </c>
    </row>
    <row r="1948" spans="1:20" ht="48" x14ac:dyDescent="0.2">
      <c r="A1948" s="1" t="s">
        <v>0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22">
        <f t="shared" si="120"/>
        <v>149.74666666666667</v>
      </c>
      <c r="P1948" s="7">
        <f t="shared" si="121"/>
        <v>160.44285714285715</v>
      </c>
      <c r="Q1948" t="s">
        <v>8317</v>
      </c>
      <c r="R1948" s="8" t="s">
        <v>8347</v>
      </c>
      <c r="S1948" s="13">
        <f t="shared" si="122"/>
        <v>41689.150011574078</v>
      </c>
      <c r="T1948" s="13">
        <f t="shared" si="123"/>
        <v>41749.108344907407</v>
      </c>
    </row>
    <row r="1949" spans="1:20" ht="48" x14ac:dyDescent="0.2">
      <c r="A1949" s="1" t="s">
        <v>0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22">
        <f t="shared" si="120"/>
        <v>100.63375000000001</v>
      </c>
      <c r="P1949" s="7">
        <f t="shared" si="121"/>
        <v>35.003043478260871</v>
      </c>
      <c r="Q1949" t="s">
        <v>8317</v>
      </c>
      <c r="R1949" s="8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 s="1" t="s">
        <v>0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22">
        <f t="shared" si="120"/>
        <v>800.21100000000001</v>
      </c>
      <c r="P1950" s="7">
        <f t="shared" si="121"/>
        <v>188.50671378091872</v>
      </c>
      <c r="Q1950" t="s">
        <v>8317</v>
      </c>
      <c r="R1950" s="8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 s="1" t="s">
        <v>0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22">
        <f t="shared" si="120"/>
        <v>106.00260000000002</v>
      </c>
      <c r="P1951" s="7">
        <f t="shared" si="121"/>
        <v>56.204984093319197</v>
      </c>
      <c r="Q1951" t="s">
        <v>8317</v>
      </c>
      <c r="R1951" s="8" t="s">
        <v>8347</v>
      </c>
      <c r="S1951" s="13">
        <f t="shared" si="122"/>
        <v>41800.423043981486</v>
      </c>
      <c r="T1951" s="13">
        <f t="shared" si="123"/>
        <v>41830.423043981486</v>
      </c>
    </row>
    <row r="1952" spans="1:20" ht="48" x14ac:dyDescent="0.2">
      <c r="A1952" s="1" t="s">
        <v>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22">
        <f t="shared" si="120"/>
        <v>200.51866666666669</v>
      </c>
      <c r="P1952" s="7">
        <f t="shared" si="121"/>
        <v>51.3054157782516</v>
      </c>
      <c r="Q1952" t="s">
        <v>8317</v>
      </c>
      <c r="R1952" s="8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 s="1" t="s">
        <v>0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22">
        <f t="shared" si="120"/>
        <v>212.44399999999999</v>
      </c>
      <c r="P1953" s="7">
        <f t="shared" si="121"/>
        <v>127.36450839328538</v>
      </c>
      <c r="Q1953" t="s">
        <v>8317</v>
      </c>
      <c r="R1953" s="8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 s="1" t="s">
        <v>0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22">
        <f t="shared" si="120"/>
        <v>198.47237142857145</v>
      </c>
      <c r="P1954" s="7">
        <f t="shared" si="121"/>
        <v>101.85532258064516</v>
      </c>
      <c r="Q1954" t="s">
        <v>8317</v>
      </c>
      <c r="R1954" s="8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 s="1" t="s">
        <v>0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22">
        <f t="shared" si="120"/>
        <v>225.94666666666666</v>
      </c>
      <c r="P1955" s="7">
        <f t="shared" si="121"/>
        <v>230.55782312925169</v>
      </c>
      <c r="Q1955" t="s">
        <v>8317</v>
      </c>
      <c r="R1955" s="8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 s="1" t="s">
        <v>0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22">
        <f t="shared" si="120"/>
        <v>698.94800000000009</v>
      </c>
      <c r="P1956" s="7">
        <f t="shared" si="121"/>
        <v>842.10602409638557</v>
      </c>
      <c r="Q1956" t="s">
        <v>8317</v>
      </c>
      <c r="R1956" s="8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 s="1" t="s">
        <v>0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22">
        <f t="shared" si="120"/>
        <v>398.59528571428569</v>
      </c>
      <c r="P1957" s="7">
        <f t="shared" si="121"/>
        <v>577.27593103448271</v>
      </c>
      <c r="Q1957" t="s">
        <v>8317</v>
      </c>
      <c r="R1957" s="8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 s="1" t="s">
        <v>0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22">
        <f t="shared" si="120"/>
        <v>294.0333333333333</v>
      </c>
      <c r="P1958" s="7">
        <f t="shared" si="121"/>
        <v>483.34246575342468</v>
      </c>
      <c r="Q1958" t="s">
        <v>8317</v>
      </c>
      <c r="R1958" s="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 s="1" t="s">
        <v>0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22">
        <f t="shared" si="120"/>
        <v>167.50470000000001</v>
      </c>
      <c r="P1959" s="7">
        <f t="shared" si="121"/>
        <v>76.138500000000008</v>
      </c>
      <c r="Q1959" t="s">
        <v>8317</v>
      </c>
      <c r="R1959" s="8" t="s">
        <v>8347</v>
      </c>
      <c r="S1959" s="13">
        <f t="shared" si="122"/>
        <v>41179.098530092597</v>
      </c>
      <c r="T1959" s="13">
        <f t="shared" si="123"/>
        <v>41209.098530092597</v>
      </c>
    </row>
    <row r="1960" spans="1:20" ht="48" x14ac:dyDescent="0.2">
      <c r="A1960" s="1" t="s">
        <v>0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22">
        <f t="shared" si="120"/>
        <v>1435.5717142857143</v>
      </c>
      <c r="P1960" s="7">
        <f t="shared" si="121"/>
        <v>74.107684365781708</v>
      </c>
      <c r="Q1960" t="s">
        <v>8317</v>
      </c>
      <c r="R1960" s="8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 s="1" t="s">
        <v>0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22">
        <f t="shared" si="120"/>
        <v>156.73439999999999</v>
      </c>
      <c r="P1961" s="7">
        <f t="shared" si="121"/>
        <v>36.965660377358489</v>
      </c>
      <c r="Q1961" t="s">
        <v>8317</v>
      </c>
      <c r="R1961" s="8" t="s">
        <v>8347</v>
      </c>
      <c r="S1961" s="13">
        <f t="shared" si="122"/>
        <v>41871.845601851848</v>
      </c>
      <c r="T1961" s="13">
        <f t="shared" si="123"/>
        <v>41913</v>
      </c>
    </row>
    <row r="1962" spans="1:20" ht="48" x14ac:dyDescent="0.2">
      <c r="A1962" s="1" t="s">
        <v>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22">
        <f t="shared" si="120"/>
        <v>117.90285714285716</v>
      </c>
      <c r="P1962" s="7">
        <f t="shared" si="121"/>
        <v>2500.969696969697</v>
      </c>
      <c r="Q1962" t="s">
        <v>8317</v>
      </c>
      <c r="R1962" s="8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 s="1" t="s">
        <v>0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22">
        <f t="shared" si="120"/>
        <v>1105.3811999999998</v>
      </c>
      <c r="P1963" s="7">
        <f t="shared" si="121"/>
        <v>67.690214329454989</v>
      </c>
      <c r="Q1963" t="s">
        <v>8317</v>
      </c>
      <c r="R1963" s="8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 s="1" t="s">
        <v>0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22">
        <f t="shared" si="120"/>
        <v>192.92499999999998</v>
      </c>
      <c r="P1964" s="7">
        <f t="shared" si="121"/>
        <v>63.04738562091503</v>
      </c>
      <c r="Q1964" t="s">
        <v>8317</v>
      </c>
      <c r="R1964" s="8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 s="1" t="s">
        <v>0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22">
        <f t="shared" si="120"/>
        <v>126.8842105263158</v>
      </c>
      <c r="P1965" s="7">
        <f t="shared" si="121"/>
        <v>117.6</v>
      </c>
      <c r="Q1965" t="s">
        <v>8317</v>
      </c>
      <c r="R1965" s="8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 s="1" t="s">
        <v>0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22">
        <f t="shared" si="120"/>
        <v>259.57748878923763</v>
      </c>
      <c r="P1966" s="7">
        <f t="shared" si="121"/>
        <v>180.75185011709601</v>
      </c>
      <c r="Q1966" t="s">
        <v>8317</v>
      </c>
      <c r="R1966" s="8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 s="1" t="s">
        <v>0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22">
        <f t="shared" si="120"/>
        <v>262.27999999999997</v>
      </c>
      <c r="P1967" s="7">
        <f t="shared" si="121"/>
        <v>127.32038834951456</v>
      </c>
      <c r="Q1967" t="s">
        <v>8317</v>
      </c>
      <c r="R1967" s="8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 s="1" t="s">
        <v>0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22">
        <f t="shared" si="120"/>
        <v>206.74309000000002</v>
      </c>
      <c r="P1968" s="7">
        <f t="shared" si="121"/>
        <v>136.6444745538665</v>
      </c>
      <c r="Q1968" t="s">
        <v>8317</v>
      </c>
      <c r="R1968" s="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 s="1" t="s">
        <v>0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22">
        <f t="shared" si="120"/>
        <v>370.13</v>
      </c>
      <c r="P1969" s="7">
        <f t="shared" si="121"/>
        <v>182.78024691358024</v>
      </c>
      <c r="Q1969" t="s">
        <v>8317</v>
      </c>
      <c r="R1969" s="8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 s="1" t="s">
        <v>0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22">
        <f t="shared" si="120"/>
        <v>284.96600000000001</v>
      </c>
      <c r="P1970" s="7">
        <f t="shared" si="121"/>
        <v>279.37843137254902</v>
      </c>
      <c r="Q1970" t="s">
        <v>8317</v>
      </c>
      <c r="R1970" s="8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 s="1" t="s">
        <v>0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22">
        <f t="shared" si="120"/>
        <v>579.08000000000004</v>
      </c>
      <c r="P1971" s="7">
        <f t="shared" si="121"/>
        <v>61.375728669846318</v>
      </c>
      <c r="Q1971" t="s">
        <v>8317</v>
      </c>
      <c r="R1971" s="8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 s="1" t="s">
        <v>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22">
        <f t="shared" si="120"/>
        <v>1131.8</v>
      </c>
      <c r="P1972" s="7">
        <f t="shared" si="121"/>
        <v>80.727532097004286</v>
      </c>
      <c r="Q1972" t="s">
        <v>8317</v>
      </c>
      <c r="R1972" s="8" t="s">
        <v>8347</v>
      </c>
      <c r="S1972" s="13">
        <f t="shared" si="122"/>
        <v>41324.193298611113</v>
      </c>
      <c r="T1972" s="13">
        <f t="shared" si="123"/>
        <v>41384.151631944442</v>
      </c>
    </row>
    <row r="1973" spans="1:20" ht="48" x14ac:dyDescent="0.2">
      <c r="A1973" s="1" t="s">
        <v>0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22">
        <f t="shared" si="120"/>
        <v>263.02771750000005</v>
      </c>
      <c r="P1973" s="7">
        <f t="shared" si="121"/>
        <v>272.35590732591254</v>
      </c>
      <c r="Q1973" t="s">
        <v>8317</v>
      </c>
      <c r="R1973" s="8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 s="1" t="s">
        <v>0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22">
        <f t="shared" si="120"/>
        <v>674.48</v>
      </c>
      <c r="P1974" s="7">
        <f t="shared" si="121"/>
        <v>70.848739495798313</v>
      </c>
      <c r="Q1974" t="s">
        <v>8317</v>
      </c>
      <c r="R1974" s="8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 s="1" t="s">
        <v>0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22">
        <f t="shared" si="120"/>
        <v>256.83081313131316</v>
      </c>
      <c r="P1975" s="7">
        <f t="shared" si="121"/>
        <v>247.94003412969283</v>
      </c>
      <c r="Q1975" t="s">
        <v>8317</v>
      </c>
      <c r="R1975" s="8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 s="1" t="s">
        <v>0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22">
        <f t="shared" si="120"/>
        <v>375.49599999999998</v>
      </c>
      <c r="P1976" s="7">
        <f t="shared" si="121"/>
        <v>186.81393034825871</v>
      </c>
      <c r="Q1976" t="s">
        <v>8317</v>
      </c>
      <c r="R1976" s="8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 s="1" t="s">
        <v>0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22">
        <f t="shared" si="120"/>
        <v>208.70837499999996</v>
      </c>
      <c r="P1977" s="7">
        <f t="shared" si="121"/>
        <v>131.98948616600788</v>
      </c>
      <c r="Q1977" t="s">
        <v>8317</v>
      </c>
      <c r="R1977" s="8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 s="1" t="s">
        <v>0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22">
        <f t="shared" si="120"/>
        <v>346.6</v>
      </c>
      <c r="P1978" s="7">
        <f t="shared" si="121"/>
        <v>29.310782241014799</v>
      </c>
      <c r="Q1978" t="s">
        <v>8317</v>
      </c>
      <c r="R1978" s="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 s="1" t="s">
        <v>0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22">
        <f t="shared" si="120"/>
        <v>402.33</v>
      </c>
      <c r="P1979" s="7">
        <f t="shared" si="121"/>
        <v>245.02436053593178</v>
      </c>
      <c r="Q1979" t="s">
        <v>8317</v>
      </c>
      <c r="R1979" s="8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 s="1" t="s">
        <v>0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22">
        <f t="shared" si="120"/>
        <v>1026.8451399999999</v>
      </c>
      <c r="P1980" s="7">
        <f t="shared" si="121"/>
        <v>1323.2540463917526</v>
      </c>
      <c r="Q1980" t="s">
        <v>8317</v>
      </c>
      <c r="R1980" s="8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 s="1" t="s">
        <v>0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22">
        <f t="shared" si="120"/>
        <v>114.901155</v>
      </c>
      <c r="P1981" s="7">
        <f t="shared" si="121"/>
        <v>282.65966789667897</v>
      </c>
      <c r="Q1981" t="s">
        <v>8317</v>
      </c>
      <c r="R1981" s="8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 s="1" t="s">
        <v>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22">
        <f t="shared" si="120"/>
        <v>354.82402000000002</v>
      </c>
      <c r="P1982" s="7">
        <f t="shared" si="121"/>
        <v>91.214401028277635</v>
      </c>
      <c r="Q1982" t="s">
        <v>8317</v>
      </c>
      <c r="R1982" s="8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 s="1" t="s">
        <v>0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22">
        <f t="shared" si="120"/>
        <v>5.08</v>
      </c>
      <c r="P1983" s="7">
        <f t="shared" si="121"/>
        <v>31.75</v>
      </c>
      <c r="Q1983" t="s">
        <v>8336</v>
      </c>
      <c r="R1983" s="8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 s="1" t="s">
        <v>0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22">
        <f t="shared" si="120"/>
        <v>0</v>
      </c>
      <c r="P1984" s="7" t="str">
        <f t="shared" si="121"/>
        <v/>
      </c>
      <c r="Q1984" t="s">
        <v>8336</v>
      </c>
      <c r="R1984" s="8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 s="1" t="s">
        <v>0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22">
        <f t="shared" si="120"/>
        <v>4.3</v>
      </c>
      <c r="P1985" s="7">
        <f t="shared" si="121"/>
        <v>88.6875</v>
      </c>
      <c r="Q1985" t="s">
        <v>8336</v>
      </c>
      <c r="R1985" s="8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 s="1" t="s">
        <v>0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22">
        <f t="shared" si="120"/>
        <v>21.146666666666665</v>
      </c>
      <c r="P1986" s="7">
        <f t="shared" si="121"/>
        <v>453.14285714285717</v>
      </c>
      <c r="Q1986" t="s">
        <v>8336</v>
      </c>
      <c r="R1986" s="8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 s="1" t="s">
        <v>0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22">
        <f t="shared" ref="O1987:O2050" si="124">PRODUCT((E1987/D1987),100)</f>
        <v>3.1875</v>
      </c>
      <c r="P1987" s="7">
        <f t="shared" ref="P1987:P2050" si="125">(IFERROR(E1987/L1987,""))</f>
        <v>12.75</v>
      </c>
      <c r="Q1987" t="s">
        <v>8336</v>
      </c>
      <c r="R1987" s="8" t="s">
        <v>8348</v>
      </c>
      <c r="S1987" s="13">
        <f t="shared" ref="S1987:S2050" si="126">J1987/86400+25569</f>
        <v>42555.698738425926</v>
      </c>
      <c r="T1987" s="13">
        <f t="shared" ref="T1987:T2050" si="127">I1987/86400+25569</f>
        <v>42584.958333333328</v>
      </c>
    </row>
    <row r="1988" spans="1:20" ht="48" x14ac:dyDescent="0.2">
      <c r="A1988" s="1" t="s">
        <v>0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22">
        <f t="shared" si="124"/>
        <v>0.05</v>
      </c>
      <c r="P1988" s="7">
        <f t="shared" si="125"/>
        <v>1</v>
      </c>
      <c r="Q1988" t="s">
        <v>8336</v>
      </c>
      <c r="R1988" s="8" t="s">
        <v>8348</v>
      </c>
      <c r="S1988" s="13">
        <f t="shared" si="126"/>
        <v>42413.433831018519</v>
      </c>
      <c r="T1988" s="13">
        <f t="shared" si="127"/>
        <v>42443.392164351855</v>
      </c>
    </row>
    <row r="1989" spans="1:20" ht="32" x14ac:dyDescent="0.2">
      <c r="A1989" s="1" t="s">
        <v>0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22">
        <f t="shared" si="124"/>
        <v>42.472727272727276</v>
      </c>
      <c r="P1989" s="7">
        <f t="shared" si="125"/>
        <v>83.428571428571431</v>
      </c>
      <c r="Q1989" t="s">
        <v>8336</v>
      </c>
      <c r="R1989" s="8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 s="1" t="s">
        <v>0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22">
        <f t="shared" si="124"/>
        <v>0.41666666666666669</v>
      </c>
      <c r="P1990" s="7">
        <f t="shared" si="125"/>
        <v>25</v>
      </c>
      <c r="Q1990" t="s">
        <v>8336</v>
      </c>
      <c r="R1990" s="8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 s="1" t="s">
        <v>0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22">
        <f t="shared" si="124"/>
        <v>1</v>
      </c>
      <c r="P1991" s="7">
        <f t="shared" si="125"/>
        <v>50</v>
      </c>
      <c r="Q1991" t="s">
        <v>8336</v>
      </c>
      <c r="R1991" s="8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 s="1" t="s">
        <v>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22">
        <f t="shared" si="124"/>
        <v>16.966666666666665</v>
      </c>
      <c r="P1992" s="7">
        <f t="shared" si="125"/>
        <v>101.8</v>
      </c>
      <c r="Q1992" t="s">
        <v>8336</v>
      </c>
      <c r="R1992" s="8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 s="1" t="s">
        <v>0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22">
        <f t="shared" si="124"/>
        <v>7.0000000000000009</v>
      </c>
      <c r="P1993" s="7">
        <f t="shared" si="125"/>
        <v>46.666666666666664</v>
      </c>
      <c r="Q1993" t="s">
        <v>8336</v>
      </c>
      <c r="R1993" s="8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 s="1" t="s">
        <v>0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22">
        <f t="shared" si="124"/>
        <v>0.13333333333333333</v>
      </c>
      <c r="P1994" s="7">
        <f t="shared" si="125"/>
        <v>1</v>
      </c>
      <c r="Q1994" t="s">
        <v>8336</v>
      </c>
      <c r="R1994" s="8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 s="1" t="s">
        <v>0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22">
        <f t="shared" si="124"/>
        <v>0</v>
      </c>
      <c r="P1995" s="7" t="str">
        <f t="shared" si="125"/>
        <v/>
      </c>
      <c r="Q1995" t="s">
        <v>8336</v>
      </c>
      <c r="R1995" s="8" t="s">
        <v>8348</v>
      </c>
      <c r="S1995" s="13">
        <f t="shared" si="126"/>
        <v>42329.588391203702</v>
      </c>
      <c r="T1995" s="13">
        <f t="shared" si="127"/>
        <v>42359.588391203702</v>
      </c>
    </row>
    <row r="1996" spans="1:20" ht="48" x14ac:dyDescent="0.2">
      <c r="A1996" s="1" t="s">
        <v>0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22">
        <f t="shared" si="124"/>
        <v>0</v>
      </c>
      <c r="P1996" s="7" t="str">
        <f t="shared" si="125"/>
        <v/>
      </c>
      <c r="Q1996" t="s">
        <v>8336</v>
      </c>
      <c r="R1996" s="8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 s="1" t="s">
        <v>0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22">
        <f t="shared" si="124"/>
        <v>7.8</v>
      </c>
      <c r="P1997" s="7">
        <f t="shared" si="125"/>
        <v>26</v>
      </c>
      <c r="Q1997" t="s">
        <v>8336</v>
      </c>
      <c r="R1997" s="8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 s="1" t="s">
        <v>0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22">
        <f t="shared" si="124"/>
        <v>0</v>
      </c>
      <c r="P1998" s="7" t="str">
        <f t="shared" si="125"/>
        <v/>
      </c>
      <c r="Q1998" t="s">
        <v>8336</v>
      </c>
      <c r="R1998" s="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 s="1" t="s">
        <v>0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22">
        <f t="shared" si="124"/>
        <v>0</v>
      </c>
      <c r="P1999" s="7" t="str">
        <f t="shared" si="125"/>
        <v/>
      </c>
      <c r="Q1999" t="s">
        <v>8336</v>
      </c>
      <c r="R1999" s="8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 s="1" t="s">
        <v>0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22">
        <f t="shared" si="124"/>
        <v>26.200000000000003</v>
      </c>
      <c r="P2000" s="7">
        <f t="shared" si="125"/>
        <v>218.33333333333334</v>
      </c>
      <c r="Q2000" t="s">
        <v>8336</v>
      </c>
      <c r="R2000" s="8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 s="1" t="s">
        <v>0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22">
        <f t="shared" si="124"/>
        <v>0.76129032258064511</v>
      </c>
      <c r="P2001" s="7">
        <f t="shared" si="125"/>
        <v>33.714285714285715</v>
      </c>
      <c r="Q2001" t="s">
        <v>8336</v>
      </c>
      <c r="R2001" s="8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 s="1" t="s">
        <v>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22">
        <f t="shared" si="124"/>
        <v>12.5</v>
      </c>
      <c r="P2002" s="7">
        <f t="shared" si="125"/>
        <v>25</v>
      </c>
      <c r="Q2002" t="s">
        <v>8336</v>
      </c>
      <c r="R2002" s="8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 s="1" t="s">
        <v>0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22">
        <f t="shared" si="124"/>
        <v>382.12909090909091</v>
      </c>
      <c r="P2003" s="7">
        <f t="shared" si="125"/>
        <v>128.38790470372632</v>
      </c>
      <c r="Q2003" t="s">
        <v>8317</v>
      </c>
      <c r="R2003" s="8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 s="1" t="s">
        <v>0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22">
        <f t="shared" si="124"/>
        <v>216.79422000000002</v>
      </c>
      <c r="P2004" s="7">
        <f t="shared" si="125"/>
        <v>78.834261818181815</v>
      </c>
      <c r="Q2004" t="s">
        <v>8317</v>
      </c>
      <c r="R2004" s="8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 s="1" t="s">
        <v>0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22">
        <f t="shared" si="124"/>
        <v>312</v>
      </c>
      <c r="P2005" s="7">
        <f t="shared" si="125"/>
        <v>91.764705882352942</v>
      </c>
      <c r="Q2005" t="s">
        <v>8317</v>
      </c>
      <c r="R2005" s="8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 s="1" t="s">
        <v>0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22">
        <f t="shared" si="124"/>
        <v>234.42048</v>
      </c>
      <c r="P2006" s="7">
        <f t="shared" si="125"/>
        <v>331.10237288135596</v>
      </c>
      <c r="Q2006" t="s">
        <v>8317</v>
      </c>
      <c r="R2006" s="8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 s="1" t="s">
        <v>0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22">
        <f t="shared" si="124"/>
        <v>123.68010000000001</v>
      </c>
      <c r="P2007" s="7">
        <f t="shared" si="125"/>
        <v>194.26193717277485</v>
      </c>
      <c r="Q2007" t="s">
        <v>8317</v>
      </c>
      <c r="R2007" s="8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 s="1" t="s">
        <v>0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22">
        <f t="shared" si="124"/>
        <v>247.84</v>
      </c>
      <c r="P2008" s="7">
        <f t="shared" si="125"/>
        <v>408.97689768976898</v>
      </c>
      <c r="Q2008" t="s">
        <v>8317</v>
      </c>
      <c r="R2008" s="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 s="1" t="s">
        <v>0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22">
        <f t="shared" si="124"/>
        <v>115.7092</v>
      </c>
      <c r="P2009" s="7">
        <f t="shared" si="125"/>
        <v>84.459270072992695</v>
      </c>
      <c r="Q2009" t="s">
        <v>8317</v>
      </c>
      <c r="R2009" s="8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 s="1" t="s">
        <v>0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22">
        <f t="shared" si="124"/>
        <v>117.07484768810599</v>
      </c>
      <c r="P2010" s="7">
        <f t="shared" si="125"/>
        <v>44.853658536585364</v>
      </c>
      <c r="Q2010" t="s">
        <v>8317</v>
      </c>
      <c r="R2010" s="8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 s="1" t="s">
        <v>0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22">
        <f t="shared" si="124"/>
        <v>305.15800000000002</v>
      </c>
      <c r="P2011" s="7">
        <f t="shared" si="125"/>
        <v>383.3643216080402</v>
      </c>
      <c r="Q2011" t="s">
        <v>8317</v>
      </c>
      <c r="R2011" s="8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 s="1" t="s">
        <v>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22">
        <f t="shared" si="124"/>
        <v>320.05299999999994</v>
      </c>
      <c r="P2012" s="7">
        <f t="shared" si="125"/>
        <v>55.276856649395505</v>
      </c>
      <c r="Q2012" t="s">
        <v>8317</v>
      </c>
      <c r="R2012" s="8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 s="1" t="s">
        <v>0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22">
        <f t="shared" si="124"/>
        <v>819.56399999999996</v>
      </c>
      <c r="P2013" s="7">
        <f t="shared" si="125"/>
        <v>422.02059732234807</v>
      </c>
      <c r="Q2013" t="s">
        <v>8317</v>
      </c>
      <c r="R2013" s="8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 s="1" t="s">
        <v>0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22">
        <f t="shared" si="124"/>
        <v>234.90000000000003</v>
      </c>
      <c r="P2014" s="7">
        <f t="shared" si="125"/>
        <v>64.180327868852459</v>
      </c>
      <c r="Q2014" t="s">
        <v>8317</v>
      </c>
      <c r="R2014" s="8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 s="1" t="s">
        <v>0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22">
        <f t="shared" si="124"/>
        <v>494.91374999999999</v>
      </c>
      <c r="P2015" s="7">
        <f t="shared" si="125"/>
        <v>173.57781674704077</v>
      </c>
      <c r="Q2015" t="s">
        <v>8317</v>
      </c>
      <c r="R2015" s="8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 s="1" t="s">
        <v>0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22">
        <f t="shared" si="124"/>
        <v>7813.7822333333334</v>
      </c>
      <c r="P2016" s="7">
        <f t="shared" si="125"/>
        <v>88.601680840609291</v>
      </c>
      <c r="Q2016" t="s">
        <v>8317</v>
      </c>
      <c r="R2016" s="8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 s="1" t="s">
        <v>0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22">
        <f t="shared" si="124"/>
        <v>113.00013888888888</v>
      </c>
      <c r="P2017" s="7">
        <f t="shared" si="125"/>
        <v>50.222283950617282</v>
      </c>
      <c r="Q2017" t="s">
        <v>8317</v>
      </c>
      <c r="R2017" s="8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 s="1" t="s">
        <v>0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22">
        <f t="shared" si="124"/>
        <v>921.54219999999998</v>
      </c>
      <c r="P2018" s="7">
        <f t="shared" si="125"/>
        <v>192.38876826722338</v>
      </c>
      <c r="Q2018" t="s">
        <v>8317</v>
      </c>
      <c r="R2018" s="8" t="s">
        <v>8347</v>
      </c>
      <c r="S2018" s="13">
        <f t="shared" si="126"/>
        <v>41312.880775462967</v>
      </c>
      <c r="T2018" s="13">
        <f t="shared" si="127"/>
        <v>41342.880775462967</v>
      </c>
    </row>
    <row r="2019" spans="1:20" ht="48" x14ac:dyDescent="0.2">
      <c r="A2019" s="1" t="s">
        <v>0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22">
        <f t="shared" si="124"/>
        <v>125.10239999999999</v>
      </c>
      <c r="P2019" s="7">
        <f t="shared" si="125"/>
        <v>73.416901408450698</v>
      </c>
      <c r="Q2019" t="s">
        <v>8317</v>
      </c>
      <c r="R2019" s="8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 s="1" t="s">
        <v>0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22">
        <f t="shared" si="124"/>
        <v>102.24343076923077</v>
      </c>
      <c r="P2020" s="7">
        <f t="shared" si="125"/>
        <v>147.68495555555555</v>
      </c>
      <c r="Q2020" t="s">
        <v>8317</v>
      </c>
      <c r="R2020" s="8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 s="1" t="s">
        <v>0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22">
        <f t="shared" si="124"/>
        <v>484.90975000000003</v>
      </c>
      <c r="P2021" s="7">
        <f t="shared" si="125"/>
        <v>108.96848314606741</v>
      </c>
      <c r="Q2021" t="s">
        <v>8317</v>
      </c>
      <c r="R2021" s="8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 s="1" t="s">
        <v>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22">
        <f t="shared" si="124"/>
        <v>192.33333333333334</v>
      </c>
      <c r="P2022" s="7">
        <f t="shared" si="125"/>
        <v>23.647540983606557</v>
      </c>
      <c r="Q2022" t="s">
        <v>8317</v>
      </c>
      <c r="R2022" s="8" t="s">
        <v>8347</v>
      </c>
      <c r="S2022" s="13">
        <f t="shared" si="126"/>
        <v>41737.097500000003</v>
      </c>
      <c r="T2022" s="13">
        <f t="shared" si="127"/>
        <v>41773.961111111115</v>
      </c>
    </row>
    <row r="2023" spans="1:20" ht="48" x14ac:dyDescent="0.2">
      <c r="A2023" s="1" t="s">
        <v>0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22">
        <f t="shared" si="124"/>
        <v>281.10000000000002</v>
      </c>
      <c r="P2023" s="7">
        <f t="shared" si="125"/>
        <v>147.94736842105263</v>
      </c>
      <c r="Q2023" t="s">
        <v>8317</v>
      </c>
      <c r="R2023" s="8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 s="1" t="s">
        <v>0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22">
        <f t="shared" si="124"/>
        <v>125.13700000000001</v>
      </c>
      <c r="P2024" s="7">
        <f t="shared" si="125"/>
        <v>385.03692307692307</v>
      </c>
      <c r="Q2024" t="s">
        <v>8317</v>
      </c>
      <c r="R2024" s="8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 s="1" t="s">
        <v>0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22">
        <f t="shared" si="124"/>
        <v>161.459</v>
      </c>
      <c r="P2025" s="7">
        <f t="shared" si="125"/>
        <v>457.39093484419266</v>
      </c>
      <c r="Q2025" t="s">
        <v>8317</v>
      </c>
      <c r="R2025" s="8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 s="1" t="s">
        <v>0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22">
        <f t="shared" si="124"/>
        <v>585.35</v>
      </c>
      <c r="P2026" s="7">
        <f t="shared" si="125"/>
        <v>222.99047619047619</v>
      </c>
      <c r="Q2026" t="s">
        <v>8317</v>
      </c>
      <c r="R2026" s="8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 s="1" t="s">
        <v>0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22">
        <f t="shared" si="124"/>
        <v>201.14999999999998</v>
      </c>
      <c r="P2027" s="7">
        <f t="shared" si="125"/>
        <v>220.74074074074073</v>
      </c>
      <c r="Q2027" t="s">
        <v>8317</v>
      </c>
      <c r="R2027" s="8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 s="1" t="s">
        <v>0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22">
        <f t="shared" si="124"/>
        <v>133.48307999999997</v>
      </c>
      <c r="P2028" s="7">
        <f t="shared" si="125"/>
        <v>73.503898678414089</v>
      </c>
      <c r="Q2028" t="s">
        <v>8317</v>
      </c>
      <c r="R2028" s="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 s="1" t="s">
        <v>0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22">
        <f t="shared" si="124"/>
        <v>120.24900000000001</v>
      </c>
      <c r="P2029" s="7">
        <f t="shared" si="125"/>
        <v>223.09647495361781</v>
      </c>
      <c r="Q2029" t="s">
        <v>8317</v>
      </c>
      <c r="R2029" s="8" t="s">
        <v>8347</v>
      </c>
      <c r="S2029" s="13">
        <f t="shared" si="126"/>
        <v>42048.813877314809</v>
      </c>
      <c r="T2029" s="13">
        <f t="shared" si="127"/>
        <v>42093.772210648152</v>
      </c>
    </row>
    <row r="2030" spans="1:20" ht="32" x14ac:dyDescent="0.2">
      <c r="A2030" s="1" t="s">
        <v>0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22">
        <f t="shared" si="124"/>
        <v>126.16666666666667</v>
      </c>
      <c r="P2030" s="7">
        <f t="shared" si="125"/>
        <v>47.911392405063289</v>
      </c>
      <c r="Q2030" t="s">
        <v>8317</v>
      </c>
      <c r="R2030" s="8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 s="1" t="s">
        <v>0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22">
        <f t="shared" si="124"/>
        <v>361.2</v>
      </c>
      <c r="P2031" s="7">
        <f t="shared" si="125"/>
        <v>96.063829787234042</v>
      </c>
      <c r="Q2031" t="s">
        <v>8317</v>
      </c>
      <c r="R2031" s="8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 s="1" t="s">
        <v>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22">
        <f t="shared" si="124"/>
        <v>226.239013671875</v>
      </c>
      <c r="P2032" s="7">
        <f t="shared" si="125"/>
        <v>118.6144</v>
      </c>
      <c r="Q2032" t="s">
        <v>8317</v>
      </c>
      <c r="R2032" s="8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 s="1" t="s">
        <v>0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22">
        <f t="shared" si="124"/>
        <v>120.35</v>
      </c>
      <c r="P2033" s="7">
        <f t="shared" si="125"/>
        <v>118.45472440944881</v>
      </c>
      <c r="Q2033" t="s">
        <v>8317</v>
      </c>
      <c r="R2033" s="8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 s="1" t="s">
        <v>0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22">
        <f t="shared" si="124"/>
        <v>304.18799999999999</v>
      </c>
      <c r="P2034" s="7">
        <f t="shared" si="125"/>
        <v>143.21468926553672</v>
      </c>
      <c r="Q2034" t="s">
        <v>8317</v>
      </c>
      <c r="R2034" s="8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 s="1" t="s">
        <v>0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22">
        <f t="shared" si="124"/>
        <v>178.67599999999999</v>
      </c>
      <c r="P2035" s="7">
        <f t="shared" si="125"/>
        <v>282.71518987341773</v>
      </c>
      <c r="Q2035" t="s">
        <v>8317</v>
      </c>
      <c r="R2035" s="8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 s="1" t="s">
        <v>0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22">
        <f t="shared" si="124"/>
        <v>386.81998717948721</v>
      </c>
      <c r="P2036" s="7">
        <f t="shared" si="125"/>
        <v>593.93620078740162</v>
      </c>
      <c r="Q2036" t="s">
        <v>8317</v>
      </c>
      <c r="R2036" s="8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 s="1" t="s">
        <v>0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22">
        <f t="shared" si="124"/>
        <v>211.03642500000004</v>
      </c>
      <c r="P2037" s="7">
        <f t="shared" si="125"/>
        <v>262.15704968944101</v>
      </c>
      <c r="Q2037" t="s">
        <v>8317</v>
      </c>
      <c r="R2037" s="8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 s="1" t="s">
        <v>0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22">
        <f t="shared" si="124"/>
        <v>131.66833333333335</v>
      </c>
      <c r="P2038" s="7">
        <f t="shared" si="125"/>
        <v>46.580778301886795</v>
      </c>
      <c r="Q2038" t="s">
        <v>8317</v>
      </c>
      <c r="R2038" s="8" t="s">
        <v>8347</v>
      </c>
      <c r="S2038" s="13">
        <f t="shared" si="126"/>
        <v>41738.864803240736</v>
      </c>
      <c r="T2038" s="13">
        <f t="shared" si="127"/>
        <v>41768.864803240736</v>
      </c>
    </row>
    <row r="2039" spans="1:20" ht="48" x14ac:dyDescent="0.2">
      <c r="A2039" s="1" t="s">
        <v>0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22">
        <f t="shared" si="124"/>
        <v>300.47639999999996</v>
      </c>
      <c r="P2039" s="7">
        <f t="shared" si="125"/>
        <v>70.041118881118877</v>
      </c>
      <c r="Q2039" t="s">
        <v>8317</v>
      </c>
      <c r="R2039" s="8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 s="1" t="s">
        <v>0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22">
        <f t="shared" si="124"/>
        <v>420.51249999999999</v>
      </c>
      <c r="P2040" s="7">
        <f t="shared" si="125"/>
        <v>164.90686274509804</v>
      </c>
      <c r="Q2040" t="s">
        <v>8317</v>
      </c>
      <c r="R2040" s="8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 s="1" t="s">
        <v>0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22">
        <f t="shared" si="124"/>
        <v>136.21680000000001</v>
      </c>
      <c r="P2041" s="7">
        <f t="shared" si="125"/>
        <v>449.26385224274406</v>
      </c>
      <c r="Q2041" t="s">
        <v>8317</v>
      </c>
      <c r="R2041" s="8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 s="1" t="s">
        <v>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22">
        <f t="shared" si="124"/>
        <v>248.17133333333334</v>
      </c>
      <c r="P2042" s="7">
        <f t="shared" si="125"/>
        <v>27.472841328413285</v>
      </c>
      <c r="Q2042" t="s">
        <v>8317</v>
      </c>
      <c r="R2042" s="8" t="s">
        <v>8347</v>
      </c>
      <c r="S2042" s="13">
        <f t="shared" si="126"/>
        <v>41578.927118055552</v>
      </c>
      <c r="T2042" s="13">
        <f t="shared" si="127"/>
        <v>41593.968784722223</v>
      </c>
    </row>
    <row r="2043" spans="1:20" ht="48" x14ac:dyDescent="0.2">
      <c r="A2043" s="1" t="s">
        <v>0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22">
        <f t="shared" si="124"/>
        <v>181.86315789473684</v>
      </c>
      <c r="P2043" s="7">
        <f t="shared" si="125"/>
        <v>143.97499999999999</v>
      </c>
      <c r="Q2043" t="s">
        <v>8317</v>
      </c>
      <c r="R2043" s="8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 s="1" t="s">
        <v>0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22">
        <f t="shared" si="124"/>
        <v>123.53</v>
      </c>
      <c r="P2044" s="7">
        <f t="shared" si="125"/>
        <v>88.23571428571428</v>
      </c>
      <c r="Q2044" t="s">
        <v>8317</v>
      </c>
      <c r="R2044" s="8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 s="1" t="s">
        <v>0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22">
        <f t="shared" si="124"/>
        <v>506.20938628158842</v>
      </c>
      <c r="P2045" s="7">
        <f t="shared" si="125"/>
        <v>36.326424870466319</v>
      </c>
      <c r="Q2045" t="s">
        <v>8317</v>
      </c>
      <c r="R2045" s="8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 s="1" t="s">
        <v>0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22">
        <f t="shared" si="124"/>
        <v>108.21333333333334</v>
      </c>
      <c r="P2046" s="7">
        <f t="shared" si="125"/>
        <v>90.177777777777777</v>
      </c>
      <c r="Q2046" t="s">
        <v>8317</v>
      </c>
      <c r="R2046" s="8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 s="1" t="s">
        <v>0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22">
        <f t="shared" si="124"/>
        <v>819.18387755102037</v>
      </c>
      <c r="P2047" s="7">
        <f t="shared" si="125"/>
        <v>152.62361216730039</v>
      </c>
      <c r="Q2047" t="s">
        <v>8317</v>
      </c>
      <c r="R2047" s="8" t="s">
        <v>8347</v>
      </c>
      <c r="S2047" s="13">
        <f t="shared" si="126"/>
        <v>41069.088506944448</v>
      </c>
      <c r="T2047" s="13">
        <f t="shared" si="127"/>
        <v>41099.088506944448</v>
      </c>
    </row>
    <row r="2048" spans="1:20" ht="48" x14ac:dyDescent="0.2">
      <c r="A2048" s="1" t="s">
        <v>0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22">
        <f t="shared" si="124"/>
        <v>121.10000000000001</v>
      </c>
      <c r="P2048" s="7">
        <f t="shared" si="125"/>
        <v>55.806451612903224</v>
      </c>
      <c r="Q2048" t="s">
        <v>8317</v>
      </c>
      <c r="R2048" s="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 s="1" t="s">
        <v>0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22">
        <f t="shared" si="124"/>
        <v>102.99897959183673</v>
      </c>
      <c r="P2049" s="7">
        <f t="shared" si="125"/>
        <v>227.85327313769753</v>
      </c>
      <c r="Q2049" t="s">
        <v>8317</v>
      </c>
      <c r="R2049" s="8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 s="1" t="s">
        <v>0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22">
        <f t="shared" si="124"/>
        <v>148.33229411764705</v>
      </c>
      <c r="P2050" s="7">
        <f t="shared" si="125"/>
        <v>91.82989803350327</v>
      </c>
      <c r="Q2050" t="s">
        <v>8317</v>
      </c>
      <c r="R2050" s="8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 s="1" t="s">
        <v>0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22">
        <f t="shared" ref="O2051:O2114" si="128">PRODUCT((E2051/D2051),100)</f>
        <v>120.19070000000001</v>
      </c>
      <c r="P2051" s="7">
        <f t="shared" ref="P2051:P2114" si="129">(IFERROR(E2051/L2051,""))</f>
        <v>80.991037735849048</v>
      </c>
      <c r="Q2051" t="s">
        <v>8317</v>
      </c>
      <c r="R2051" s="8" t="s">
        <v>8347</v>
      </c>
      <c r="S2051" s="13">
        <f t="shared" ref="S2051:S2114" si="130">J2051/86400+25569</f>
        <v>41575.527349537035</v>
      </c>
      <c r="T2051" s="13">
        <f t="shared" ref="T2051:T2114" si="131">I2051/86400+25569</f>
        <v>41610.957638888889</v>
      </c>
    </row>
    <row r="2052" spans="1:20" ht="48" x14ac:dyDescent="0.2">
      <c r="A2052" s="1" t="s">
        <v>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22">
        <f t="shared" si="128"/>
        <v>473.27000000000004</v>
      </c>
      <c r="P2052" s="7">
        <f t="shared" si="129"/>
        <v>278.39411764705881</v>
      </c>
      <c r="Q2052" t="s">
        <v>8317</v>
      </c>
      <c r="R2052" s="8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 s="1" t="s">
        <v>0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22">
        <f t="shared" si="128"/>
        <v>130.36250000000001</v>
      </c>
      <c r="P2053" s="7">
        <f t="shared" si="129"/>
        <v>43.095041322314053</v>
      </c>
      <c r="Q2053" t="s">
        <v>8317</v>
      </c>
      <c r="R2053" s="8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 s="1" t="s">
        <v>0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22">
        <f t="shared" si="128"/>
        <v>353.048</v>
      </c>
      <c r="P2054" s="7">
        <f t="shared" si="129"/>
        <v>326.29205175600737</v>
      </c>
      <c r="Q2054" t="s">
        <v>8317</v>
      </c>
      <c r="R2054" s="8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 s="1" t="s">
        <v>0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22">
        <f t="shared" si="128"/>
        <v>101.02</v>
      </c>
      <c r="P2055" s="7">
        <f t="shared" si="129"/>
        <v>41.743801652892564</v>
      </c>
      <c r="Q2055" t="s">
        <v>8317</v>
      </c>
      <c r="R2055" s="8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 s="1" t="s">
        <v>0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22">
        <f t="shared" si="128"/>
        <v>113.59142857142857</v>
      </c>
      <c r="P2056" s="7">
        <f t="shared" si="129"/>
        <v>64.020933977455712</v>
      </c>
      <c r="Q2056" t="s">
        <v>8317</v>
      </c>
      <c r="R2056" s="8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 s="1" t="s">
        <v>0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22">
        <f t="shared" si="128"/>
        <v>167.41666666666666</v>
      </c>
      <c r="P2057" s="7">
        <f t="shared" si="129"/>
        <v>99.455445544554451</v>
      </c>
      <c r="Q2057" t="s">
        <v>8317</v>
      </c>
      <c r="R2057" s="8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 s="1" t="s">
        <v>0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22">
        <f t="shared" si="128"/>
        <v>153.452</v>
      </c>
      <c r="P2058" s="7">
        <f t="shared" si="129"/>
        <v>138.49458483754512</v>
      </c>
      <c r="Q2058" t="s">
        <v>8317</v>
      </c>
      <c r="R2058" s="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 s="1" t="s">
        <v>0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22">
        <f t="shared" si="128"/>
        <v>202.23220000000001</v>
      </c>
      <c r="P2059" s="7">
        <f t="shared" si="129"/>
        <v>45.547792792792798</v>
      </c>
      <c r="Q2059" t="s">
        <v>8317</v>
      </c>
      <c r="R2059" s="8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 s="1" t="s">
        <v>0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22">
        <f t="shared" si="128"/>
        <v>168.28125</v>
      </c>
      <c r="P2060" s="7">
        <f t="shared" si="129"/>
        <v>10.507317073170732</v>
      </c>
      <c r="Q2060" t="s">
        <v>8317</v>
      </c>
      <c r="R2060" s="8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 s="1" t="s">
        <v>0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22">
        <f t="shared" si="128"/>
        <v>143.45666666666668</v>
      </c>
      <c r="P2061" s="7">
        <f t="shared" si="129"/>
        <v>114.76533333333333</v>
      </c>
      <c r="Q2061" t="s">
        <v>8317</v>
      </c>
      <c r="R2061" s="8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 s="1" t="s">
        <v>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22">
        <f t="shared" si="128"/>
        <v>196.4</v>
      </c>
      <c r="P2062" s="7">
        <f t="shared" si="129"/>
        <v>35.997067448680355</v>
      </c>
      <c r="Q2062" t="s">
        <v>8317</v>
      </c>
      <c r="R2062" s="8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 s="1" t="s">
        <v>0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22">
        <f t="shared" si="128"/>
        <v>107.91999999999999</v>
      </c>
      <c r="P2063" s="7">
        <f t="shared" si="129"/>
        <v>154.17142857142858</v>
      </c>
      <c r="Q2063" t="s">
        <v>8317</v>
      </c>
      <c r="R2063" s="8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 s="1" t="s">
        <v>0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22">
        <f t="shared" si="128"/>
        <v>114.97699999999999</v>
      </c>
      <c r="P2064" s="7">
        <f t="shared" si="129"/>
        <v>566.38916256157631</v>
      </c>
      <c r="Q2064" t="s">
        <v>8317</v>
      </c>
      <c r="R2064" s="8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 s="1" t="s">
        <v>0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22">
        <f t="shared" si="128"/>
        <v>148.04999999999998</v>
      </c>
      <c r="P2065" s="7">
        <f t="shared" si="129"/>
        <v>120.85714285714286</v>
      </c>
      <c r="Q2065" t="s">
        <v>8317</v>
      </c>
      <c r="R2065" s="8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 s="1" t="s">
        <v>0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22">
        <f t="shared" si="128"/>
        <v>191.16676082790633</v>
      </c>
      <c r="P2066" s="7">
        <f t="shared" si="129"/>
        <v>86.163845492085343</v>
      </c>
      <c r="Q2066" t="s">
        <v>8317</v>
      </c>
      <c r="R2066" s="8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 s="1" t="s">
        <v>0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22">
        <f t="shared" si="128"/>
        <v>199.215125</v>
      </c>
      <c r="P2067" s="7">
        <f t="shared" si="129"/>
        <v>51.212114395886893</v>
      </c>
      <c r="Q2067" t="s">
        <v>8317</v>
      </c>
      <c r="R2067" s="8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 s="1" t="s">
        <v>0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22">
        <f t="shared" si="128"/>
        <v>218.6</v>
      </c>
      <c r="P2068" s="7">
        <f t="shared" si="129"/>
        <v>67.261538461538464</v>
      </c>
      <c r="Q2068" t="s">
        <v>8317</v>
      </c>
      <c r="R2068" s="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 s="1" t="s">
        <v>0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22">
        <f t="shared" si="128"/>
        <v>126.86868686868686</v>
      </c>
      <c r="P2069" s="7">
        <f t="shared" si="129"/>
        <v>62.8</v>
      </c>
      <c r="Q2069" t="s">
        <v>8317</v>
      </c>
      <c r="R2069" s="8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 s="1" t="s">
        <v>0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22">
        <f t="shared" si="128"/>
        <v>105.22388000000001</v>
      </c>
      <c r="P2070" s="7">
        <f t="shared" si="129"/>
        <v>346.13118421052633</v>
      </c>
      <c r="Q2070" t="s">
        <v>8317</v>
      </c>
      <c r="R2070" s="8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 s="1" t="s">
        <v>0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22">
        <f t="shared" si="128"/>
        <v>128.40666000000002</v>
      </c>
      <c r="P2071" s="7">
        <f t="shared" si="129"/>
        <v>244.11912547528519</v>
      </c>
      <c r="Q2071" t="s">
        <v>8317</v>
      </c>
      <c r="R2071" s="8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 s="1" t="s">
        <v>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22">
        <f t="shared" si="128"/>
        <v>317.3272</v>
      </c>
      <c r="P2072" s="7">
        <f t="shared" si="129"/>
        <v>259.25424836601309</v>
      </c>
      <c r="Q2072" t="s">
        <v>8317</v>
      </c>
      <c r="R2072" s="8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 s="1" t="s">
        <v>0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22">
        <f t="shared" si="128"/>
        <v>280.73</v>
      </c>
      <c r="P2073" s="7">
        <f t="shared" si="129"/>
        <v>201.96402877697841</v>
      </c>
      <c r="Q2073" t="s">
        <v>8317</v>
      </c>
      <c r="R2073" s="8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 s="1" t="s">
        <v>0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22">
        <f t="shared" si="128"/>
        <v>110.73146853146854</v>
      </c>
      <c r="P2074" s="7">
        <f t="shared" si="129"/>
        <v>226.20857142857142</v>
      </c>
      <c r="Q2074" t="s">
        <v>8317</v>
      </c>
      <c r="R2074" s="8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 s="1" t="s">
        <v>0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22">
        <f t="shared" si="128"/>
        <v>152.60429999999999</v>
      </c>
      <c r="P2075" s="7">
        <f t="shared" si="129"/>
        <v>324.69</v>
      </c>
      <c r="Q2075" t="s">
        <v>8317</v>
      </c>
      <c r="R2075" s="8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 s="1" t="s">
        <v>0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22">
        <f t="shared" si="128"/>
        <v>102.49999999999999</v>
      </c>
      <c r="P2076" s="7">
        <f t="shared" si="129"/>
        <v>205</v>
      </c>
      <c r="Q2076" t="s">
        <v>8317</v>
      </c>
      <c r="R2076" s="8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 s="1" t="s">
        <v>0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22">
        <f t="shared" si="128"/>
        <v>1678.3738373837384</v>
      </c>
      <c r="P2077" s="7">
        <f t="shared" si="129"/>
        <v>20.465926829268295</v>
      </c>
      <c r="Q2077" t="s">
        <v>8317</v>
      </c>
      <c r="R2077" s="8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 s="1" t="s">
        <v>0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22">
        <f t="shared" si="128"/>
        <v>543.349156424581</v>
      </c>
      <c r="P2078" s="7">
        <f t="shared" si="129"/>
        <v>116.35303146309367</v>
      </c>
      <c r="Q2078" t="s">
        <v>8317</v>
      </c>
      <c r="R2078" s="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 s="1" t="s">
        <v>0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22">
        <f t="shared" si="128"/>
        <v>115.50800000000001</v>
      </c>
      <c r="P2079" s="7">
        <f t="shared" si="129"/>
        <v>307.20212765957444</v>
      </c>
      <c r="Q2079" t="s">
        <v>8317</v>
      </c>
      <c r="R2079" s="8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 s="1" t="s">
        <v>0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22">
        <f t="shared" si="128"/>
        <v>131.20499999999998</v>
      </c>
      <c r="P2080" s="7">
        <f t="shared" si="129"/>
        <v>546.6875</v>
      </c>
      <c r="Q2080" t="s">
        <v>8317</v>
      </c>
      <c r="R2080" s="8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 s="1" t="s">
        <v>0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22">
        <f t="shared" si="128"/>
        <v>288.17</v>
      </c>
      <c r="P2081" s="7">
        <f t="shared" si="129"/>
        <v>47.474464579901152</v>
      </c>
      <c r="Q2081" t="s">
        <v>8317</v>
      </c>
      <c r="R2081" s="8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 s="1" t="s">
        <v>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22">
        <f t="shared" si="128"/>
        <v>507.8</v>
      </c>
      <c r="P2082" s="7">
        <f t="shared" si="129"/>
        <v>101.56</v>
      </c>
      <c r="Q2082" t="s">
        <v>8317</v>
      </c>
      <c r="R2082" s="8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 s="1" t="s">
        <v>0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22">
        <f t="shared" si="128"/>
        <v>114.57142857142857</v>
      </c>
      <c r="P2083" s="7">
        <f t="shared" si="129"/>
        <v>72.909090909090907</v>
      </c>
      <c r="Q2083" t="s">
        <v>8323</v>
      </c>
      <c r="R2083" s="8" t="s">
        <v>8327</v>
      </c>
      <c r="S2083" s="13">
        <f t="shared" si="130"/>
        <v>41004.15688657407</v>
      </c>
      <c r="T2083" s="13">
        <f t="shared" si="131"/>
        <v>41045.207638888889</v>
      </c>
    </row>
    <row r="2084" spans="1:20" ht="48" x14ac:dyDescent="0.2">
      <c r="A2084" s="1" t="s">
        <v>0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22">
        <f t="shared" si="128"/>
        <v>110.73333333333333</v>
      </c>
      <c r="P2084" s="7">
        <f t="shared" si="129"/>
        <v>43.710526315789473</v>
      </c>
      <c r="Q2084" t="s">
        <v>8323</v>
      </c>
      <c r="R2084" s="8" t="s">
        <v>8327</v>
      </c>
      <c r="S2084" s="13">
        <f t="shared" si="130"/>
        <v>40811.120324074072</v>
      </c>
      <c r="T2084" s="13">
        <f t="shared" si="131"/>
        <v>40871.161990740744</v>
      </c>
    </row>
    <row r="2085" spans="1:20" ht="48" x14ac:dyDescent="0.2">
      <c r="A2085" s="1" t="s">
        <v>0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22">
        <f t="shared" si="128"/>
        <v>113.33333333333333</v>
      </c>
      <c r="P2085" s="7">
        <f t="shared" si="129"/>
        <v>34</v>
      </c>
      <c r="Q2085" t="s">
        <v>8323</v>
      </c>
      <c r="R2085" s="8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 s="1" t="s">
        <v>0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22">
        <f t="shared" si="128"/>
        <v>108.33333333333333</v>
      </c>
      <c r="P2086" s="7">
        <f t="shared" si="129"/>
        <v>70.652173913043484</v>
      </c>
      <c r="Q2086" t="s">
        <v>8323</v>
      </c>
      <c r="R2086" s="8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 s="1" t="s">
        <v>0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22">
        <f t="shared" si="128"/>
        <v>123.53333333333335</v>
      </c>
      <c r="P2087" s="7">
        <f t="shared" si="129"/>
        <v>89.301204819277103</v>
      </c>
      <c r="Q2087" t="s">
        <v>8323</v>
      </c>
      <c r="R2087" s="8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 s="1" t="s">
        <v>0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22">
        <f t="shared" si="128"/>
        <v>100.69999999999999</v>
      </c>
      <c r="P2088" s="7">
        <f t="shared" si="129"/>
        <v>115.08571428571429</v>
      </c>
      <c r="Q2088" t="s">
        <v>8323</v>
      </c>
      <c r="R2088" s="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 s="1" t="s">
        <v>0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22">
        <f t="shared" si="128"/>
        <v>103.53333333333335</v>
      </c>
      <c r="P2089" s="7">
        <f t="shared" si="129"/>
        <v>62.12</v>
      </c>
      <c r="Q2089" t="s">
        <v>8323</v>
      </c>
      <c r="R2089" s="8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 s="1" t="s">
        <v>0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22">
        <f t="shared" si="128"/>
        <v>115.51066666666668</v>
      </c>
      <c r="P2090" s="7">
        <f t="shared" si="129"/>
        <v>46.204266666666669</v>
      </c>
      <c r="Q2090" t="s">
        <v>8323</v>
      </c>
      <c r="R2090" s="8" t="s">
        <v>8327</v>
      </c>
      <c r="S2090" s="13">
        <f t="shared" si="130"/>
        <v>40395.714722222227</v>
      </c>
      <c r="T2090" s="13">
        <f t="shared" si="131"/>
        <v>40432.165972222225</v>
      </c>
    </row>
    <row r="2091" spans="1:20" ht="32" x14ac:dyDescent="0.2">
      <c r="A2091" s="1" t="s">
        <v>0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22">
        <f t="shared" si="128"/>
        <v>120.4004</v>
      </c>
      <c r="P2091" s="7">
        <f t="shared" si="129"/>
        <v>48.54854838709678</v>
      </c>
      <c r="Q2091" t="s">
        <v>8323</v>
      </c>
      <c r="R2091" s="8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 s="1" t="s">
        <v>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22">
        <f t="shared" si="128"/>
        <v>115.040375</v>
      </c>
      <c r="P2092" s="7">
        <f t="shared" si="129"/>
        <v>57.520187499999999</v>
      </c>
      <c r="Q2092" t="s">
        <v>8323</v>
      </c>
      <c r="R2092" s="8" t="s">
        <v>8327</v>
      </c>
      <c r="S2092" s="13">
        <f t="shared" si="130"/>
        <v>41299.381423611107</v>
      </c>
      <c r="T2092" s="13">
        <f t="shared" si="131"/>
        <v>41329.381423611107</v>
      </c>
    </row>
    <row r="2093" spans="1:20" ht="48" x14ac:dyDescent="0.2">
      <c r="A2093" s="1" t="s">
        <v>0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22">
        <f t="shared" si="128"/>
        <v>120.46777777777777</v>
      </c>
      <c r="P2093" s="7">
        <f t="shared" si="129"/>
        <v>88.147154471544724</v>
      </c>
      <c r="Q2093" t="s">
        <v>8323</v>
      </c>
      <c r="R2093" s="8" t="s">
        <v>8327</v>
      </c>
      <c r="S2093" s="13">
        <f t="shared" si="130"/>
        <v>40555.322662037041</v>
      </c>
      <c r="T2093" s="13">
        <f t="shared" si="131"/>
        <v>40603.833333333336</v>
      </c>
    </row>
    <row r="2094" spans="1:20" ht="48" x14ac:dyDescent="0.2">
      <c r="A2094" s="1" t="s">
        <v>0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22">
        <f t="shared" si="128"/>
        <v>101.28333333333333</v>
      </c>
      <c r="P2094" s="7">
        <f t="shared" si="129"/>
        <v>110.49090909090908</v>
      </c>
      <c r="Q2094" t="s">
        <v>8323</v>
      </c>
      <c r="R2094" s="8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 s="1" t="s">
        <v>0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22">
        <f t="shared" si="128"/>
        <v>102.46666666666667</v>
      </c>
      <c r="P2095" s="7">
        <f t="shared" si="129"/>
        <v>66.826086956521735</v>
      </c>
      <c r="Q2095" t="s">
        <v>8323</v>
      </c>
      <c r="R2095" s="8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 s="1" t="s">
        <v>0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22">
        <f t="shared" si="128"/>
        <v>120.54285714285714</v>
      </c>
      <c r="P2096" s="7">
        <f t="shared" si="129"/>
        <v>58.597222222222221</v>
      </c>
      <c r="Q2096" t="s">
        <v>8323</v>
      </c>
      <c r="R2096" s="8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 s="1" t="s">
        <v>0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22">
        <f t="shared" si="128"/>
        <v>100</v>
      </c>
      <c r="P2097" s="7">
        <f t="shared" si="129"/>
        <v>113.63636363636364</v>
      </c>
      <c r="Q2097" t="s">
        <v>8323</v>
      </c>
      <c r="R2097" s="8" t="s">
        <v>8327</v>
      </c>
      <c r="S2097" s="13">
        <f t="shared" si="130"/>
        <v>40758.733483796299</v>
      </c>
      <c r="T2097" s="13">
        <f t="shared" si="131"/>
        <v>40818.733483796299</v>
      </c>
    </row>
    <row r="2098" spans="1:20" ht="48" x14ac:dyDescent="0.2">
      <c r="A2098" s="1" t="s">
        <v>0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22">
        <f t="shared" si="128"/>
        <v>101.66666666666666</v>
      </c>
      <c r="P2098" s="7">
        <f t="shared" si="129"/>
        <v>43.571428571428569</v>
      </c>
      <c r="Q2098" t="s">
        <v>8323</v>
      </c>
      <c r="R2098" s="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 s="1" t="s">
        <v>0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22">
        <f t="shared" si="128"/>
        <v>100</v>
      </c>
      <c r="P2099" s="7">
        <f t="shared" si="129"/>
        <v>78.94736842105263</v>
      </c>
      <c r="Q2099" t="s">
        <v>8323</v>
      </c>
      <c r="R2099" s="8" t="s">
        <v>8327</v>
      </c>
      <c r="S2099" s="13">
        <f t="shared" si="130"/>
        <v>40818.584895833337</v>
      </c>
      <c r="T2099" s="13">
        <f t="shared" si="131"/>
        <v>40878.626562500001</v>
      </c>
    </row>
    <row r="2100" spans="1:20" ht="48" x14ac:dyDescent="0.2">
      <c r="A2100" s="1" t="s">
        <v>0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22">
        <f t="shared" si="128"/>
        <v>100.33333333333334</v>
      </c>
      <c r="P2100" s="7">
        <f t="shared" si="129"/>
        <v>188.125</v>
      </c>
      <c r="Q2100" t="s">
        <v>8323</v>
      </c>
      <c r="R2100" s="8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 s="1" t="s">
        <v>0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22">
        <f t="shared" si="128"/>
        <v>132.36666666666667</v>
      </c>
      <c r="P2101" s="7">
        <f t="shared" si="129"/>
        <v>63.031746031746032</v>
      </c>
      <c r="Q2101" t="s">
        <v>8323</v>
      </c>
      <c r="R2101" s="8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 s="1" t="s">
        <v>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22">
        <f t="shared" si="128"/>
        <v>136.66666666666666</v>
      </c>
      <c r="P2102" s="7">
        <f t="shared" si="129"/>
        <v>30.37037037037037</v>
      </c>
      <c r="Q2102" t="s">
        <v>8323</v>
      </c>
      <c r="R2102" s="8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 s="1" t="s">
        <v>0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22">
        <f t="shared" si="128"/>
        <v>113.25</v>
      </c>
      <c r="P2103" s="7">
        <f t="shared" si="129"/>
        <v>51.477272727272727</v>
      </c>
      <c r="Q2103" t="s">
        <v>8323</v>
      </c>
      <c r="R2103" s="8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 s="1" t="s">
        <v>0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22">
        <f t="shared" si="128"/>
        <v>136</v>
      </c>
      <c r="P2104" s="7">
        <f t="shared" si="129"/>
        <v>35.789473684210527</v>
      </c>
      <c r="Q2104" t="s">
        <v>8323</v>
      </c>
      <c r="R2104" s="8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 s="1" t="s">
        <v>0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22">
        <f t="shared" si="128"/>
        <v>146.12318374694613</v>
      </c>
      <c r="P2105" s="7">
        <f t="shared" si="129"/>
        <v>98.817391304347822</v>
      </c>
      <c r="Q2105" t="s">
        <v>8323</v>
      </c>
      <c r="R2105" s="8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 s="1" t="s">
        <v>0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22">
        <f t="shared" si="128"/>
        <v>129.5</v>
      </c>
      <c r="P2106" s="7">
        <f t="shared" si="129"/>
        <v>28</v>
      </c>
      <c r="Q2106" t="s">
        <v>8323</v>
      </c>
      <c r="R2106" s="8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 s="1" t="s">
        <v>0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22">
        <f t="shared" si="128"/>
        <v>254</v>
      </c>
      <c r="P2107" s="7">
        <f t="shared" si="129"/>
        <v>51.313131313131315</v>
      </c>
      <c r="Q2107" t="s">
        <v>8323</v>
      </c>
      <c r="R2107" s="8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 s="1" t="s">
        <v>0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22">
        <f t="shared" si="128"/>
        <v>107.04545454545456</v>
      </c>
      <c r="P2108" s="7">
        <f t="shared" si="129"/>
        <v>53.522727272727273</v>
      </c>
      <c r="Q2108" t="s">
        <v>8323</v>
      </c>
      <c r="R2108" s="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 s="1" t="s">
        <v>0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22">
        <f t="shared" si="128"/>
        <v>107.73299999999999</v>
      </c>
      <c r="P2109" s="7">
        <f t="shared" si="129"/>
        <v>37.149310344827583</v>
      </c>
      <c r="Q2109" t="s">
        <v>8323</v>
      </c>
      <c r="R2109" s="8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 s="1" t="s">
        <v>0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22">
        <f t="shared" si="128"/>
        <v>107.31250000000001</v>
      </c>
      <c r="P2110" s="7">
        <f t="shared" si="129"/>
        <v>89.895287958115176</v>
      </c>
      <c r="Q2110" t="s">
        <v>8323</v>
      </c>
      <c r="R2110" s="8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 s="1" t="s">
        <v>0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22">
        <f t="shared" si="128"/>
        <v>106.52500000000001</v>
      </c>
      <c r="P2111" s="7">
        <f t="shared" si="129"/>
        <v>106.52500000000001</v>
      </c>
      <c r="Q2111" t="s">
        <v>8323</v>
      </c>
      <c r="R2111" s="8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 s="1" t="s">
        <v>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22">
        <f t="shared" si="128"/>
        <v>100.35000000000001</v>
      </c>
      <c r="P2112" s="7">
        <f t="shared" si="129"/>
        <v>52.815789473684212</v>
      </c>
      <c r="Q2112" t="s">
        <v>8323</v>
      </c>
      <c r="R2112" s="8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 s="1" t="s">
        <v>0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22">
        <f t="shared" si="128"/>
        <v>106.5</v>
      </c>
      <c r="P2113" s="7">
        <f t="shared" si="129"/>
        <v>54.615384615384613</v>
      </c>
      <c r="Q2113" t="s">
        <v>8323</v>
      </c>
      <c r="R2113" s="8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 s="1" t="s">
        <v>0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22">
        <f t="shared" si="128"/>
        <v>100</v>
      </c>
      <c r="P2114" s="7">
        <f t="shared" si="129"/>
        <v>27.272727272727273</v>
      </c>
      <c r="Q2114" t="s">
        <v>8323</v>
      </c>
      <c r="R2114" s="8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 s="1" t="s">
        <v>0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22">
        <f t="shared" ref="O2115:O2178" si="132">PRODUCT((E2115/D2115),100)</f>
        <v>104.85714285714285</v>
      </c>
      <c r="P2115" s="7">
        <f t="shared" ref="P2115:P2178" si="133">(IFERROR(E2115/L2115,""))</f>
        <v>68.598130841121488</v>
      </c>
      <c r="Q2115" t="s">
        <v>8323</v>
      </c>
      <c r="R2115" s="8" t="s">
        <v>8327</v>
      </c>
      <c r="S2115" s="13">
        <f t="shared" ref="S2115:S2178" si="134">J2115/86400+25569</f>
        <v>41870.86546296296</v>
      </c>
      <c r="T2115" s="13">
        <f t="shared" ref="T2115:T2178" si="135">I2115/86400+25569</f>
        <v>41905.86546296296</v>
      </c>
    </row>
    <row r="2116" spans="1:20" ht="48" x14ac:dyDescent="0.2">
      <c r="A2116" s="1" t="s">
        <v>0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22">
        <f t="shared" si="132"/>
        <v>104.69999999999999</v>
      </c>
      <c r="P2116" s="7">
        <f t="shared" si="133"/>
        <v>35.612244897959187</v>
      </c>
      <c r="Q2116" t="s">
        <v>8323</v>
      </c>
      <c r="R2116" s="8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 s="1" t="s">
        <v>0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22">
        <f t="shared" si="132"/>
        <v>225.66666666666669</v>
      </c>
      <c r="P2117" s="7">
        <f t="shared" si="133"/>
        <v>94.027777777777771</v>
      </c>
      <c r="Q2117" t="s">
        <v>8323</v>
      </c>
      <c r="R2117" s="8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 s="1" t="s">
        <v>0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22">
        <f t="shared" si="132"/>
        <v>100.90416666666667</v>
      </c>
      <c r="P2118" s="7">
        <f t="shared" si="133"/>
        <v>526.45652173913038</v>
      </c>
      <c r="Q2118" t="s">
        <v>8323</v>
      </c>
      <c r="R2118" s="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 s="1" t="s">
        <v>0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22">
        <f t="shared" si="132"/>
        <v>147.75</v>
      </c>
      <c r="P2119" s="7">
        <f t="shared" si="133"/>
        <v>50.657142857142858</v>
      </c>
      <c r="Q2119" t="s">
        <v>8323</v>
      </c>
      <c r="R2119" s="8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 s="1" t="s">
        <v>0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22">
        <f t="shared" si="132"/>
        <v>134.61099999999999</v>
      </c>
      <c r="P2120" s="7">
        <f t="shared" si="133"/>
        <v>79.182941176470578</v>
      </c>
      <c r="Q2120" t="s">
        <v>8323</v>
      </c>
      <c r="R2120" s="8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 s="1" t="s">
        <v>0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22">
        <f t="shared" si="132"/>
        <v>100.75</v>
      </c>
      <c r="P2121" s="7">
        <f t="shared" si="133"/>
        <v>91.590909090909093</v>
      </c>
      <c r="Q2121" t="s">
        <v>8323</v>
      </c>
      <c r="R2121" s="8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 s="1" t="s">
        <v>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22">
        <f t="shared" si="132"/>
        <v>100.880375</v>
      </c>
      <c r="P2122" s="7">
        <f t="shared" si="133"/>
        <v>116.96275362318841</v>
      </c>
      <c r="Q2122" t="s">
        <v>8323</v>
      </c>
      <c r="R2122" s="8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 s="1" t="s">
        <v>0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22">
        <f t="shared" si="132"/>
        <v>0.56800000000000006</v>
      </c>
      <c r="P2123" s="7">
        <f t="shared" si="133"/>
        <v>28.4</v>
      </c>
      <c r="Q2123" t="s">
        <v>8331</v>
      </c>
      <c r="R2123" s="8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 s="1" t="s">
        <v>0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22">
        <f t="shared" si="132"/>
        <v>0.38750000000000001</v>
      </c>
      <c r="P2124" s="7">
        <f t="shared" si="133"/>
        <v>103.33333333333333</v>
      </c>
      <c r="Q2124" t="s">
        <v>8331</v>
      </c>
      <c r="R2124" s="8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 s="1" t="s">
        <v>0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22">
        <f t="shared" si="132"/>
        <v>10</v>
      </c>
      <c r="P2125" s="7">
        <f t="shared" si="133"/>
        <v>10</v>
      </c>
      <c r="Q2125" t="s">
        <v>8331</v>
      </c>
      <c r="R2125" s="8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 s="1" t="s">
        <v>0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22">
        <f t="shared" si="132"/>
        <v>10.454545454545453</v>
      </c>
      <c r="P2126" s="7">
        <f t="shared" si="133"/>
        <v>23</v>
      </c>
      <c r="Q2126" t="s">
        <v>8331</v>
      </c>
      <c r="R2126" s="8" t="s">
        <v>8332</v>
      </c>
      <c r="S2126" s="13">
        <f t="shared" si="134"/>
        <v>40464.028182870374</v>
      </c>
      <c r="T2126" s="13">
        <f t="shared" si="135"/>
        <v>40512.208333333336</v>
      </c>
    </row>
    <row r="2127" spans="1:20" ht="48" x14ac:dyDescent="0.2">
      <c r="A2127" s="1" t="s">
        <v>0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22">
        <f t="shared" si="132"/>
        <v>1.4200000000000002</v>
      </c>
      <c r="P2127" s="7">
        <f t="shared" si="133"/>
        <v>31.555555555555557</v>
      </c>
      <c r="Q2127" t="s">
        <v>8331</v>
      </c>
      <c r="R2127" s="8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 s="1" t="s">
        <v>0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22">
        <f t="shared" si="132"/>
        <v>0.05</v>
      </c>
      <c r="P2128" s="7">
        <f t="shared" si="133"/>
        <v>5</v>
      </c>
      <c r="Q2128" t="s">
        <v>8331</v>
      </c>
      <c r="R2128" s="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 s="1" t="s">
        <v>0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22">
        <f t="shared" si="132"/>
        <v>28.842857142857142</v>
      </c>
      <c r="P2129" s="7">
        <f t="shared" si="133"/>
        <v>34.220338983050844</v>
      </c>
      <c r="Q2129" t="s">
        <v>8331</v>
      </c>
      <c r="R2129" s="8" t="s">
        <v>8332</v>
      </c>
      <c r="S2129" s="13">
        <f t="shared" si="134"/>
        <v>42045.505358796298</v>
      </c>
      <c r="T2129" s="13">
        <f t="shared" si="135"/>
        <v>42075.463692129633</v>
      </c>
    </row>
    <row r="2130" spans="1:20" ht="48" x14ac:dyDescent="0.2">
      <c r="A2130" s="1" t="s">
        <v>0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22">
        <f t="shared" si="132"/>
        <v>0.16666666666666669</v>
      </c>
      <c r="P2130" s="7">
        <f t="shared" si="133"/>
        <v>25</v>
      </c>
      <c r="Q2130" t="s">
        <v>8331</v>
      </c>
      <c r="R2130" s="8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 s="1" t="s">
        <v>0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22">
        <f t="shared" si="132"/>
        <v>11.799999999999999</v>
      </c>
      <c r="P2131" s="7">
        <f t="shared" si="133"/>
        <v>19.666666666666668</v>
      </c>
      <c r="Q2131" t="s">
        <v>8331</v>
      </c>
      <c r="R2131" s="8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 s="1" t="s">
        <v>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22">
        <f t="shared" si="132"/>
        <v>0.20238095238095236</v>
      </c>
      <c r="P2132" s="7">
        <f t="shared" si="133"/>
        <v>21.25</v>
      </c>
      <c r="Q2132" t="s">
        <v>8331</v>
      </c>
      <c r="R2132" s="8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 s="1" t="s">
        <v>0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22">
        <f t="shared" si="132"/>
        <v>5</v>
      </c>
      <c r="P2133" s="7">
        <f t="shared" si="133"/>
        <v>8.3333333333333339</v>
      </c>
      <c r="Q2133" t="s">
        <v>8331</v>
      </c>
      <c r="R2133" s="8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 s="1" t="s">
        <v>0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22">
        <f t="shared" si="132"/>
        <v>2.1129899999999995</v>
      </c>
      <c r="P2134" s="7">
        <f t="shared" si="133"/>
        <v>21.34333333333333</v>
      </c>
      <c r="Q2134" t="s">
        <v>8331</v>
      </c>
      <c r="R2134" s="8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 s="1" t="s">
        <v>0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22">
        <f t="shared" si="132"/>
        <v>1.6</v>
      </c>
      <c r="P2135" s="7">
        <f t="shared" si="133"/>
        <v>5.333333333333333</v>
      </c>
      <c r="Q2135" t="s">
        <v>8331</v>
      </c>
      <c r="R2135" s="8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 s="1" t="s">
        <v>0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22">
        <f t="shared" si="132"/>
        <v>1.7333333333333332</v>
      </c>
      <c r="P2136" s="7">
        <f t="shared" si="133"/>
        <v>34.666666666666664</v>
      </c>
      <c r="Q2136" t="s">
        <v>8331</v>
      </c>
      <c r="R2136" s="8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 s="1" t="s">
        <v>0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22">
        <f t="shared" si="132"/>
        <v>9.56</v>
      </c>
      <c r="P2137" s="7">
        <f t="shared" si="133"/>
        <v>21.727272727272727</v>
      </c>
      <c r="Q2137" t="s">
        <v>8331</v>
      </c>
      <c r="R2137" s="8" t="s">
        <v>8332</v>
      </c>
      <c r="S2137" s="13">
        <f t="shared" si="134"/>
        <v>41156.96334490741</v>
      </c>
      <c r="T2137" s="13">
        <f t="shared" si="135"/>
        <v>41186.96334490741</v>
      </c>
    </row>
    <row r="2138" spans="1:20" ht="48" x14ac:dyDescent="0.2">
      <c r="A2138" s="1" t="s">
        <v>0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22">
        <f t="shared" si="132"/>
        <v>5.9612499999999999E-2</v>
      </c>
      <c r="P2138" s="7">
        <f t="shared" si="133"/>
        <v>11.922499999999999</v>
      </c>
      <c r="Q2138" t="s">
        <v>8331</v>
      </c>
      <c r="R2138" s="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 s="1" t="s">
        <v>0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22">
        <f t="shared" si="132"/>
        <v>28.405999999999999</v>
      </c>
      <c r="P2139" s="7">
        <f t="shared" si="133"/>
        <v>26.59737827715356</v>
      </c>
      <c r="Q2139" t="s">
        <v>8331</v>
      </c>
      <c r="R2139" s="8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 s="1" t="s">
        <v>0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22">
        <f t="shared" si="132"/>
        <v>12.8</v>
      </c>
      <c r="P2140" s="7">
        <f t="shared" si="133"/>
        <v>10.666666666666666</v>
      </c>
      <c r="Q2140" t="s">
        <v>8331</v>
      </c>
      <c r="R2140" s="8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 s="1" t="s">
        <v>0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22">
        <f t="shared" si="132"/>
        <v>5.42</v>
      </c>
      <c r="P2141" s="7">
        <f t="shared" si="133"/>
        <v>29.035714285714285</v>
      </c>
      <c r="Q2141" t="s">
        <v>8331</v>
      </c>
      <c r="R2141" s="8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 s="1" t="s">
        <v>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22">
        <f t="shared" si="132"/>
        <v>0.11199999999999999</v>
      </c>
      <c r="P2142" s="7">
        <f t="shared" si="133"/>
        <v>50.909090909090907</v>
      </c>
      <c r="Q2142" t="s">
        <v>8331</v>
      </c>
      <c r="R2142" s="8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 s="1" t="s">
        <v>0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22">
        <f t="shared" si="132"/>
        <v>0</v>
      </c>
      <c r="P2143" s="7" t="str">
        <f t="shared" si="133"/>
        <v/>
      </c>
      <c r="Q2143" t="s">
        <v>8331</v>
      </c>
      <c r="R2143" s="8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 s="1" t="s">
        <v>0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22">
        <f t="shared" si="132"/>
        <v>5.7238095238095239</v>
      </c>
      <c r="P2144" s="7">
        <f t="shared" si="133"/>
        <v>50.083333333333336</v>
      </c>
      <c r="Q2144" t="s">
        <v>8331</v>
      </c>
      <c r="R2144" s="8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 s="1" t="s">
        <v>0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22">
        <f t="shared" si="132"/>
        <v>11.25</v>
      </c>
      <c r="P2145" s="7">
        <f t="shared" si="133"/>
        <v>45</v>
      </c>
      <c r="Q2145" t="s">
        <v>8331</v>
      </c>
      <c r="R2145" s="8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 s="1" t="s">
        <v>0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22">
        <f t="shared" si="132"/>
        <v>1.7098591549295776</v>
      </c>
      <c r="P2146" s="7">
        <f t="shared" si="133"/>
        <v>25.291666666666668</v>
      </c>
      <c r="Q2146" t="s">
        <v>8331</v>
      </c>
      <c r="R2146" s="8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 s="1" t="s">
        <v>0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22">
        <f t="shared" si="132"/>
        <v>30.433333333333334</v>
      </c>
      <c r="P2147" s="7">
        <f t="shared" si="133"/>
        <v>51.292134831460672</v>
      </c>
      <c r="Q2147" t="s">
        <v>8331</v>
      </c>
      <c r="R2147" s="8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 s="1" t="s">
        <v>0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22">
        <f t="shared" si="132"/>
        <v>0.02</v>
      </c>
      <c r="P2148" s="7">
        <f t="shared" si="133"/>
        <v>1</v>
      </c>
      <c r="Q2148" t="s">
        <v>8331</v>
      </c>
      <c r="R2148" s="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 s="1" t="s">
        <v>0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22">
        <f t="shared" si="132"/>
        <v>0.69641025641025645</v>
      </c>
      <c r="P2149" s="7">
        <f t="shared" si="133"/>
        <v>49.381818181818183</v>
      </c>
      <c r="Q2149" t="s">
        <v>8331</v>
      </c>
      <c r="R2149" s="8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 s="1" t="s">
        <v>0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22">
        <f t="shared" si="132"/>
        <v>2</v>
      </c>
      <c r="P2150" s="7">
        <f t="shared" si="133"/>
        <v>1</v>
      </c>
      <c r="Q2150" t="s">
        <v>8331</v>
      </c>
      <c r="R2150" s="8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 s="1" t="s">
        <v>0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22">
        <f t="shared" si="132"/>
        <v>0</v>
      </c>
      <c r="P2151" s="7" t="str">
        <f t="shared" si="133"/>
        <v/>
      </c>
      <c r="Q2151" t="s">
        <v>8331</v>
      </c>
      <c r="R2151" s="8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 s="1" t="s">
        <v>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22">
        <f t="shared" si="132"/>
        <v>0.80999999999999994</v>
      </c>
      <c r="P2152" s="7">
        <f t="shared" si="133"/>
        <v>101.25</v>
      </c>
      <c r="Q2152" t="s">
        <v>8331</v>
      </c>
      <c r="R2152" s="8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 s="1" t="s">
        <v>0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22">
        <f t="shared" si="132"/>
        <v>0.26222222222222225</v>
      </c>
      <c r="P2153" s="7">
        <f t="shared" si="133"/>
        <v>19.666666666666668</v>
      </c>
      <c r="Q2153" t="s">
        <v>8331</v>
      </c>
      <c r="R2153" s="8" t="s">
        <v>8332</v>
      </c>
      <c r="S2153" s="13">
        <f t="shared" si="134"/>
        <v>42520.847384259258</v>
      </c>
      <c r="T2153" s="13">
        <f t="shared" si="135"/>
        <v>42550.847384259258</v>
      </c>
    </row>
    <row r="2154" spans="1:20" ht="48" x14ac:dyDescent="0.2">
      <c r="A2154" s="1" t="s">
        <v>0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22">
        <f t="shared" si="132"/>
        <v>0.16666666666666669</v>
      </c>
      <c r="P2154" s="7">
        <f t="shared" si="133"/>
        <v>12.5</v>
      </c>
      <c r="Q2154" t="s">
        <v>8331</v>
      </c>
      <c r="R2154" s="8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 s="1" t="s">
        <v>0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22">
        <f t="shared" si="132"/>
        <v>9.124454880912446E-3</v>
      </c>
      <c r="P2155" s="7">
        <f t="shared" si="133"/>
        <v>8.5</v>
      </c>
      <c r="Q2155" t="s">
        <v>8331</v>
      </c>
      <c r="R2155" s="8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 s="1" t="s">
        <v>0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22">
        <f t="shared" si="132"/>
        <v>0.8</v>
      </c>
      <c r="P2156" s="7">
        <f t="shared" si="133"/>
        <v>1</v>
      </c>
      <c r="Q2156" t="s">
        <v>8331</v>
      </c>
      <c r="R2156" s="8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 s="1" t="s">
        <v>0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22">
        <f t="shared" si="132"/>
        <v>2.2999999999999998</v>
      </c>
      <c r="P2157" s="7">
        <f t="shared" si="133"/>
        <v>23</v>
      </c>
      <c r="Q2157" t="s">
        <v>8331</v>
      </c>
      <c r="R2157" s="8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 s="1" t="s">
        <v>0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22">
        <f t="shared" si="132"/>
        <v>2.6660714285714282</v>
      </c>
      <c r="P2158" s="7">
        <f t="shared" si="133"/>
        <v>17.987951807228917</v>
      </c>
      <c r="Q2158" t="s">
        <v>8331</v>
      </c>
      <c r="R2158" s="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 s="1" t="s">
        <v>0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22">
        <f t="shared" si="132"/>
        <v>28.192</v>
      </c>
      <c r="P2159" s="7">
        <f t="shared" si="133"/>
        <v>370.94736842105266</v>
      </c>
      <c r="Q2159" t="s">
        <v>8331</v>
      </c>
      <c r="R2159" s="8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 s="1" t="s">
        <v>0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22">
        <f t="shared" si="132"/>
        <v>6.5900366666666672</v>
      </c>
      <c r="P2160" s="7">
        <f t="shared" si="133"/>
        <v>63.569485530546629</v>
      </c>
      <c r="Q2160" t="s">
        <v>8331</v>
      </c>
      <c r="R2160" s="8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 s="1" t="s">
        <v>0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22">
        <f t="shared" si="132"/>
        <v>0.72222222222222221</v>
      </c>
      <c r="P2161" s="7">
        <f t="shared" si="133"/>
        <v>13</v>
      </c>
      <c r="Q2161" t="s">
        <v>8331</v>
      </c>
      <c r="R2161" s="8" t="s">
        <v>8332</v>
      </c>
      <c r="S2161" s="13">
        <f t="shared" si="134"/>
        <v>40710.731180555558</v>
      </c>
      <c r="T2161" s="13">
        <f t="shared" si="135"/>
        <v>40740.731180555558</v>
      </c>
    </row>
    <row r="2162" spans="1:20" ht="48" x14ac:dyDescent="0.2">
      <c r="A2162" s="1" t="s">
        <v>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22">
        <f t="shared" si="132"/>
        <v>0.85000000000000009</v>
      </c>
      <c r="P2162" s="7">
        <f t="shared" si="133"/>
        <v>5.3125</v>
      </c>
      <c r="Q2162" t="s">
        <v>8331</v>
      </c>
      <c r="R2162" s="8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 s="1" t="s">
        <v>0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22">
        <f t="shared" si="132"/>
        <v>115.75</v>
      </c>
      <c r="P2163" s="7">
        <f t="shared" si="133"/>
        <v>35.615384615384613</v>
      </c>
      <c r="Q2163" t="s">
        <v>8323</v>
      </c>
      <c r="R2163" s="8" t="s">
        <v>8324</v>
      </c>
      <c r="S2163" s="13">
        <f t="shared" si="134"/>
        <v>42240.852534722224</v>
      </c>
      <c r="T2163" s="13">
        <f t="shared" si="135"/>
        <v>42270.852534722224</v>
      </c>
    </row>
    <row r="2164" spans="1:20" ht="48" x14ac:dyDescent="0.2">
      <c r="A2164" s="1" t="s">
        <v>0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22">
        <f t="shared" si="132"/>
        <v>112.26666666666667</v>
      </c>
      <c r="P2164" s="7">
        <f t="shared" si="133"/>
        <v>87.103448275862064</v>
      </c>
      <c r="Q2164" t="s">
        <v>8323</v>
      </c>
      <c r="R2164" s="8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 s="1" t="s">
        <v>0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22">
        <f t="shared" si="132"/>
        <v>132.20000000000002</v>
      </c>
      <c r="P2165" s="7">
        <f t="shared" si="133"/>
        <v>75.11363636363636</v>
      </c>
      <c r="Q2165" t="s">
        <v>8323</v>
      </c>
      <c r="R2165" s="8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 s="1" t="s">
        <v>0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22">
        <f t="shared" si="132"/>
        <v>102.63636363636364</v>
      </c>
      <c r="P2166" s="7">
        <f t="shared" si="133"/>
        <v>68.01204819277109</v>
      </c>
      <c r="Q2166" t="s">
        <v>8323</v>
      </c>
      <c r="R2166" s="8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 s="1" t="s">
        <v>0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22">
        <f t="shared" si="132"/>
        <v>138.64000000000001</v>
      </c>
      <c r="P2167" s="7">
        <f t="shared" si="133"/>
        <v>29.623931623931625</v>
      </c>
      <c r="Q2167" t="s">
        <v>8323</v>
      </c>
      <c r="R2167" s="8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 s="1" t="s">
        <v>0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22">
        <f t="shared" si="132"/>
        <v>146.6</v>
      </c>
      <c r="P2168" s="7">
        <f t="shared" si="133"/>
        <v>91.625</v>
      </c>
      <c r="Q2168" t="s">
        <v>8323</v>
      </c>
      <c r="R2168" s="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 s="1" t="s">
        <v>0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22">
        <f t="shared" si="132"/>
        <v>120</v>
      </c>
      <c r="P2169" s="7">
        <f t="shared" si="133"/>
        <v>22.5</v>
      </c>
      <c r="Q2169" t="s">
        <v>8323</v>
      </c>
      <c r="R2169" s="8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 s="1" t="s">
        <v>0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22">
        <f t="shared" si="132"/>
        <v>121.5816111111111</v>
      </c>
      <c r="P2170" s="7">
        <f t="shared" si="133"/>
        <v>64.366735294117646</v>
      </c>
      <c r="Q2170" t="s">
        <v>8323</v>
      </c>
      <c r="R2170" s="8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 s="1" t="s">
        <v>0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22">
        <f t="shared" si="132"/>
        <v>100</v>
      </c>
      <c r="P2171" s="7">
        <f t="shared" si="133"/>
        <v>21.857142857142858</v>
      </c>
      <c r="Q2171" t="s">
        <v>8323</v>
      </c>
      <c r="R2171" s="8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 s="1" t="s">
        <v>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22">
        <f t="shared" si="132"/>
        <v>180.85714285714286</v>
      </c>
      <c r="P2172" s="7">
        <f t="shared" si="133"/>
        <v>33.315789473684212</v>
      </c>
      <c r="Q2172" t="s">
        <v>8323</v>
      </c>
      <c r="R2172" s="8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 s="1" t="s">
        <v>0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22">
        <f t="shared" si="132"/>
        <v>106.075</v>
      </c>
      <c r="P2173" s="7">
        <f t="shared" si="133"/>
        <v>90.276595744680847</v>
      </c>
      <c r="Q2173" t="s">
        <v>8323</v>
      </c>
      <c r="R2173" s="8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 s="1" t="s">
        <v>0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22">
        <f t="shared" si="132"/>
        <v>100</v>
      </c>
      <c r="P2174" s="7">
        <f t="shared" si="133"/>
        <v>76.92307692307692</v>
      </c>
      <c r="Q2174" t="s">
        <v>8323</v>
      </c>
      <c r="R2174" s="8" t="s">
        <v>8324</v>
      </c>
      <c r="S2174" s="13">
        <f t="shared" si="134"/>
        <v>42082.580092592594</v>
      </c>
      <c r="T2174" s="13">
        <f t="shared" si="135"/>
        <v>42112.580092592594</v>
      </c>
    </row>
    <row r="2175" spans="1:20" ht="48" x14ac:dyDescent="0.2">
      <c r="A2175" s="1" t="s">
        <v>0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22">
        <f t="shared" si="132"/>
        <v>126.92857142857143</v>
      </c>
      <c r="P2175" s="7">
        <f t="shared" si="133"/>
        <v>59.233333333333334</v>
      </c>
      <c r="Q2175" t="s">
        <v>8323</v>
      </c>
      <c r="R2175" s="8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 s="1" t="s">
        <v>0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22">
        <f t="shared" si="132"/>
        <v>102.97499999999999</v>
      </c>
      <c r="P2176" s="7">
        <f t="shared" si="133"/>
        <v>65.38095238095238</v>
      </c>
      <c r="Q2176" t="s">
        <v>8323</v>
      </c>
      <c r="R2176" s="8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 s="1" t="s">
        <v>0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22">
        <f t="shared" si="132"/>
        <v>250</v>
      </c>
      <c r="P2177" s="7">
        <f t="shared" si="133"/>
        <v>67.307692307692307</v>
      </c>
      <c r="Q2177" t="s">
        <v>8323</v>
      </c>
      <c r="R2177" s="8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 s="1" t="s">
        <v>0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22">
        <f t="shared" si="132"/>
        <v>126.02</v>
      </c>
      <c r="P2178" s="7">
        <f t="shared" si="133"/>
        <v>88.74647887323944</v>
      </c>
      <c r="Q2178" t="s">
        <v>8323</v>
      </c>
      <c r="R2178" s="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 s="1" t="s">
        <v>0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22">
        <f t="shared" ref="O2179:O2242" si="136">PRODUCT((E2179/D2179),100)</f>
        <v>100.12</v>
      </c>
      <c r="P2179" s="7">
        <f t="shared" ref="P2179:P2242" si="137">(IFERROR(E2179/L2179,""))</f>
        <v>65.868421052631575</v>
      </c>
      <c r="Q2179" t="s">
        <v>8323</v>
      </c>
      <c r="R2179" s="8" t="s">
        <v>8324</v>
      </c>
      <c r="S2179" s="13">
        <f t="shared" ref="S2179:S2242" si="138">J2179/86400+25569</f>
        <v>42502.250775462962</v>
      </c>
      <c r="T2179" s="13">
        <f t="shared" ref="T2179:T2242" si="139">I2179/86400+25569</f>
        <v>42527.250775462962</v>
      </c>
    </row>
    <row r="2180" spans="1:20" ht="48" x14ac:dyDescent="0.2">
      <c r="A2180" s="1" t="s">
        <v>0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22">
        <f t="shared" si="136"/>
        <v>138.64000000000001</v>
      </c>
      <c r="P2180" s="7">
        <f t="shared" si="137"/>
        <v>40.349243306169967</v>
      </c>
      <c r="Q2180" t="s">
        <v>8323</v>
      </c>
      <c r="R2180" s="8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 s="1" t="s">
        <v>0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22">
        <f t="shared" si="136"/>
        <v>161.4</v>
      </c>
      <c r="P2181" s="7">
        <f t="shared" si="137"/>
        <v>76.857142857142861</v>
      </c>
      <c r="Q2181" t="s">
        <v>8323</v>
      </c>
      <c r="R2181" s="8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 s="1" t="s">
        <v>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22">
        <f t="shared" si="136"/>
        <v>107.18419999999999</v>
      </c>
      <c r="P2182" s="7">
        <f t="shared" si="137"/>
        <v>68.707820512820518</v>
      </c>
      <c r="Q2182" t="s">
        <v>8323</v>
      </c>
      <c r="R2182" s="8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 s="1" t="s">
        <v>0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22">
        <f t="shared" si="136"/>
        <v>153.1</v>
      </c>
      <c r="P2183" s="7">
        <f t="shared" si="137"/>
        <v>57.773584905660378</v>
      </c>
      <c r="Q2183" t="s">
        <v>8331</v>
      </c>
      <c r="R2183" s="8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 s="1" t="s">
        <v>0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22">
        <f t="shared" si="136"/>
        <v>524.16666666666663</v>
      </c>
      <c r="P2184" s="7">
        <f t="shared" si="137"/>
        <v>44.171348314606739</v>
      </c>
      <c r="Q2184" t="s">
        <v>8331</v>
      </c>
      <c r="R2184" s="8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 s="1" t="s">
        <v>0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22">
        <f t="shared" si="136"/>
        <v>489.27777777777777</v>
      </c>
      <c r="P2185" s="7">
        <f t="shared" si="137"/>
        <v>31.566308243727597</v>
      </c>
      <c r="Q2185" t="s">
        <v>8331</v>
      </c>
      <c r="R2185" s="8" t="s">
        <v>8349</v>
      </c>
      <c r="S2185" s="13">
        <f t="shared" si="138"/>
        <v>42745.365474537037</v>
      </c>
      <c r="T2185" s="13">
        <f t="shared" si="139"/>
        <v>42775.208333333328</v>
      </c>
    </row>
    <row r="2186" spans="1:20" ht="48" x14ac:dyDescent="0.2">
      <c r="A2186" s="1" t="s">
        <v>0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22">
        <f t="shared" si="136"/>
        <v>284.74</v>
      </c>
      <c r="P2186" s="7">
        <f t="shared" si="137"/>
        <v>107.04511278195488</v>
      </c>
      <c r="Q2186" t="s">
        <v>8331</v>
      </c>
      <c r="R2186" s="8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 s="1" t="s">
        <v>0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22">
        <f t="shared" si="136"/>
        <v>1856.97</v>
      </c>
      <c r="P2187" s="7">
        <f t="shared" si="137"/>
        <v>149.03451043338683</v>
      </c>
      <c r="Q2187" t="s">
        <v>8331</v>
      </c>
      <c r="R2187" s="8" t="s">
        <v>8349</v>
      </c>
      <c r="S2187" s="13">
        <f t="shared" si="138"/>
        <v>41319.349988425922</v>
      </c>
      <c r="T2187" s="13">
        <f t="shared" si="139"/>
        <v>41359.349988425922</v>
      </c>
    </row>
    <row r="2188" spans="1:20" ht="32" x14ac:dyDescent="0.2">
      <c r="A2188" s="1" t="s">
        <v>0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22">
        <f t="shared" si="136"/>
        <v>109.67499999999998</v>
      </c>
      <c r="P2188" s="7">
        <f t="shared" si="137"/>
        <v>55.956632653061227</v>
      </c>
      <c r="Q2188" t="s">
        <v>8331</v>
      </c>
      <c r="R2188" s="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 s="1" t="s">
        <v>0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22">
        <f t="shared" si="136"/>
        <v>1014.6425</v>
      </c>
      <c r="P2189" s="7">
        <f t="shared" si="137"/>
        <v>56.970381807973048</v>
      </c>
      <c r="Q2189" t="s">
        <v>8331</v>
      </c>
      <c r="R2189" s="8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 s="1" t="s">
        <v>0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22">
        <f t="shared" si="136"/>
        <v>412.17692027666544</v>
      </c>
      <c r="P2190" s="7">
        <f t="shared" si="137"/>
        <v>44.056420233463037</v>
      </c>
      <c r="Q2190" t="s">
        <v>8331</v>
      </c>
      <c r="R2190" s="8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 s="1" t="s">
        <v>0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22">
        <f t="shared" si="136"/>
        <v>503.25</v>
      </c>
      <c r="P2191" s="7">
        <f t="shared" si="137"/>
        <v>68.625</v>
      </c>
      <c r="Q2191" t="s">
        <v>8331</v>
      </c>
      <c r="R2191" s="8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 s="1" t="s">
        <v>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22">
        <f t="shared" si="136"/>
        <v>184.61052631578946</v>
      </c>
      <c r="P2192" s="7">
        <f t="shared" si="137"/>
        <v>65.318435754189949</v>
      </c>
      <c r="Q2192" t="s">
        <v>8331</v>
      </c>
      <c r="R2192" s="8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 s="1" t="s">
        <v>0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22">
        <f t="shared" si="136"/>
        <v>119.73333333333333</v>
      </c>
      <c r="P2193" s="7">
        <f t="shared" si="137"/>
        <v>35.92</v>
      </c>
      <c r="Q2193" t="s">
        <v>8331</v>
      </c>
      <c r="R2193" s="8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 s="1" t="s">
        <v>0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22">
        <f t="shared" si="136"/>
        <v>1081.2401666666667</v>
      </c>
      <c r="P2194" s="7">
        <f t="shared" si="137"/>
        <v>40.070667078443485</v>
      </c>
      <c r="Q2194" t="s">
        <v>8331</v>
      </c>
      <c r="R2194" s="8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 s="1" t="s">
        <v>0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22">
        <f t="shared" si="136"/>
        <v>452.37333333333333</v>
      </c>
      <c r="P2195" s="7">
        <f t="shared" si="137"/>
        <v>75.647714604236342</v>
      </c>
      <c r="Q2195" t="s">
        <v>8331</v>
      </c>
      <c r="R2195" s="8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 s="1" t="s">
        <v>0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22">
        <f t="shared" si="136"/>
        <v>537.37</v>
      </c>
      <c r="P2196" s="7">
        <f t="shared" si="137"/>
        <v>61.203872437357631</v>
      </c>
      <c r="Q2196" t="s">
        <v>8331</v>
      </c>
      <c r="R2196" s="8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 s="1" t="s">
        <v>0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22">
        <f t="shared" si="136"/>
        <v>120.32608695652173</v>
      </c>
      <c r="P2197" s="7">
        <f t="shared" si="137"/>
        <v>48.130434782608695</v>
      </c>
      <c r="Q2197" t="s">
        <v>8331</v>
      </c>
      <c r="R2197" s="8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 s="1" t="s">
        <v>0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22">
        <f t="shared" si="136"/>
        <v>113.83571428571429</v>
      </c>
      <c r="P2198" s="7">
        <f t="shared" si="137"/>
        <v>68.106837606837601</v>
      </c>
      <c r="Q2198" t="s">
        <v>8331</v>
      </c>
      <c r="R2198" s="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 s="1" t="s">
        <v>0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22">
        <f t="shared" si="136"/>
        <v>951.03109999999992</v>
      </c>
      <c r="P2199" s="7">
        <f t="shared" si="137"/>
        <v>65.891300230946882</v>
      </c>
      <c r="Q2199" t="s">
        <v>8331</v>
      </c>
      <c r="R2199" s="8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 s="1" t="s">
        <v>0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22">
        <f t="shared" si="136"/>
        <v>132.89249999999998</v>
      </c>
      <c r="P2200" s="7">
        <f t="shared" si="137"/>
        <v>81.654377880184327</v>
      </c>
      <c r="Q2200" t="s">
        <v>8331</v>
      </c>
      <c r="R2200" s="8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 s="1" t="s">
        <v>0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22">
        <f t="shared" si="136"/>
        <v>146.97777777777779</v>
      </c>
      <c r="P2201" s="7">
        <f t="shared" si="137"/>
        <v>52.701195219123505</v>
      </c>
      <c r="Q2201" t="s">
        <v>8331</v>
      </c>
      <c r="R2201" s="8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 s="1" t="s">
        <v>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22">
        <f t="shared" si="136"/>
        <v>542.15</v>
      </c>
      <c r="P2202" s="7">
        <f t="shared" si="137"/>
        <v>41.228136882129277</v>
      </c>
      <c r="Q2202" t="s">
        <v>8331</v>
      </c>
      <c r="R2202" s="8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 s="1" t="s">
        <v>0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22">
        <f t="shared" si="136"/>
        <v>382.71818181818185</v>
      </c>
      <c r="P2203" s="7">
        <f t="shared" si="137"/>
        <v>15.035357142857142</v>
      </c>
      <c r="Q2203" t="s">
        <v>8323</v>
      </c>
      <c r="R2203" s="8" t="s">
        <v>8328</v>
      </c>
      <c r="S2203" s="13">
        <f t="shared" si="138"/>
        <v>41276.846817129626</v>
      </c>
      <c r="T2203" s="13">
        <f t="shared" si="139"/>
        <v>41290.846817129626</v>
      </c>
    </row>
    <row r="2204" spans="1:20" ht="32" x14ac:dyDescent="0.2">
      <c r="A2204" s="1" t="s">
        <v>0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22">
        <f t="shared" si="136"/>
        <v>704.18124999999998</v>
      </c>
      <c r="P2204" s="7">
        <f t="shared" si="137"/>
        <v>39.066920943134534</v>
      </c>
      <c r="Q2204" t="s">
        <v>8323</v>
      </c>
      <c r="R2204" s="8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 s="1" t="s">
        <v>0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22">
        <f t="shared" si="136"/>
        <v>109.55</v>
      </c>
      <c r="P2205" s="7">
        <f t="shared" si="137"/>
        <v>43.82</v>
      </c>
      <c r="Q2205" t="s">
        <v>8323</v>
      </c>
      <c r="R2205" s="8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 s="1" t="s">
        <v>0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22">
        <f t="shared" si="136"/>
        <v>132.86666666666667</v>
      </c>
      <c r="P2206" s="7">
        <f t="shared" si="137"/>
        <v>27.301369863013697</v>
      </c>
      <c r="Q2206" t="s">
        <v>8323</v>
      </c>
      <c r="R2206" s="8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 s="1" t="s">
        <v>0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22">
        <f t="shared" si="136"/>
        <v>152</v>
      </c>
      <c r="P2207" s="7">
        <f t="shared" si="137"/>
        <v>42.222222222222221</v>
      </c>
      <c r="Q2207" t="s">
        <v>8323</v>
      </c>
      <c r="R2207" s="8" t="s">
        <v>8328</v>
      </c>
      <c r="S2207" s="13">
        <f t="shared" si="138"/>
        <v>41031.821631944447</v>
      </c>
      <c r="T2207" s="13">
        <f t="shared" si="139"/>
        <v>41061.821631944447</v>
      </c>
    </row>
    <row r="2208" spans="1:20" ht="48" x14ac:dyDescent="0.2">
      <c r="A2208" s="1" t="s">
        <v>0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22">
        <f t="shared" si="136"/>
        <v>102.72727272727273</v>
      </c>
      <c r="P2208" s="7">
        <f t="shared" si="137"/>
        <v>33.235294117647058</v>
      </c>
      <c r="Q2208" t="s">
        <v>8323</v>
      </c>
      <c r="R2208" s="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 s="1" t="s">
        <v>0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22">
        <f t="shared" si="136"/>
        <v>100</v>
      </c>
      <c r="P2209" s="7">
        <f t="shared" si="137"/>
        <v>285.71428571428572</v>
      </c>
      <c r="Q2209" t="s">
        <v>8323</v>
      </c>
      <c r="R2209" s="8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 s="1" t="s">
        <v>0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22">
        <f t="shared" si="136"/>
        <v>101.6</v>
      </c>
      <c r="P2210" s="7">
        <f t="shared" si="137"/>
        <v>42.333333333333336</v>
      </c>
      <c r="Q2210" t="s">
        <v>8323</v>
      </c>
      <c r="R2210" s="8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 s="1" t="s">
        <v>0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22">
        <f t="shared" si="136"/>
        <v>150.80000000000001</v>
      </c>
      <c r="P2211" s="7">
        <f t="shared" si="137"/>
        <v>50.266666666666666</v>
      </c>
      <c r="Q2211" t="s">
        <v>8323</v>
      </c>
      <c r="R2211" s="8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 s="1" t="s">
        <v>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22">
        <f t="shared" si="136"/>
        <v>111.425</v>
      </c>
      <c r="P2212" s="7">
        <f t="shared" si="137"/>
        <v>61.902777777777779</v>
      </c>
      <c r="Q2212" t="s">
        <v>8323</v>
      </c>
      <c r="R2212" s="8" t="s">
        <v>8328</v>
      </c>
      <c r="S2212" s="13">
        <f t="shared" si="138"/>
        <v>40956.066087962965</v>
      </c>
      <c r="T2212" s="13">
        <f t="shared" si="139"/>
        <v>41013.733333333337</v>
      </c>
    </row>
    <row r="2213" spans="1:20" ht="48" x14ac:dyDescent="0.2">
      <c r="A2213" s="1" t="s">
        <v>0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22">
        <f t="shared" si="136"/>
        <v>195.6</v>
      </c>
      <c r="P2213" s="7">
        <f t="shared" si="137"/>
        <v>40.75</v>
      </c>
      <c r="Q2213" t="s">
        <v>8323</v>
      </c>
      <c r="R2213" s="8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 s="1" t="s">
        <v>0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22">
        <f t="shared" si="136"/>
        <v>114.38333333333333</v>
      </c>
      <c r="P2214" s="7">
        <f t="shared" si="137"/>
        <v>55.796747967479675</v>
      </c>
      <c r="Q2214" t="s">
        <v>8323</v>
      </c>
      <c r="R2214" s="8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 s="1" t="s">
        <v>0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22">
        <f t="shared" si="136"/>
        <v>200</v>
      </c>
      <c r="P2215" s="7">
        <f t="shared" si="137"/>
        <v>10</v>
      </c>
      <c r="Q2215" t="s">
        <v>8323</v>
      </c>
      <c r="R2215" s="8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 s="1" t="s">
        <v>0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22">
        <f t="shared" si="136"/>
        <v>292.50166666666667</v>
      </c>
      <c r="P2216" s="7">
        <f t="shared" si="137"/>
        <v>73.125416666666666</v>
      </c>
      <c r="Q2216" t="s">
        <v>8323</v>
      </c>
      <c r="R2216" s="8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 s="1" t="s">
        <v>0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22">
        <f t="shared" si="136"/>
        <v>156.36363636363637</v>
      </c>
      <c r="P2217" s="7">
        <f t="shared" si="137"/>
        <v>26.060606060606062</v>
      </c>
      <c r="Q2217" t="s">
        <v>8323</v>
      </c>
      <c r="R2217" s="8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 s="1" t="s">
        <v>0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22">
        <f t="shared" si="136"/>
        <v>105.66666666666666</v>
      </c>
      <c r="P2218" s="7">
        <f t="shared" si="137"/>
        <v>22.642857142857142</v>
      </c>
      <c r="Q2218" t="s">
        <v>8323</v>
      </c>
      <c r="R2218" s="8" t="s">
        <v>8328</v>
      </c>
      <c r="S2218" s="13">
        <f t="shared" si="138"/>
        <v>42194.75167824074</v>
      </c>
      <c r="T2218" s="13">
        <f t="shared" si="139"/>
        <v>42208.75167824074</v>
      </c>
    </row>
    <row r="2219" spans="1:20" ht="48" x14ac:dyDescent="0.2">
      <c r="A2219" s="1" t="s">
        <v>0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22">
        <f t="shared" si="136"/>
        <v>101.19047619047619</v>
      </c>
      <c r="P2219" s="7">
        <f t="shared" si="137"/>
        <v>47.222222222222221</v>
      </c>
      <c r="Q2219" t="s">
        <v>8323</v>
      </c>
      <c r="R2219" s="8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 s="1" t="s">
        <v>0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22">
        <f t="shared" si="136"/>
        <v>122.833</v>
      </c>
      <c r="P2220" s="7">
        <f t="shared" si="137"/>
        <v>32.324473684210524</v>
      </c>
      <c r="Q2220" t="s">
        <v>8323</v>
      </c>
      <c r="R2220" s="8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 s="1" t="s">
        <v>0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22">
        <f t="shared" si="136"/>
        <v>101.49999999999999</v>
      </c>
      <c r="P2221" s="7">
        <f t="shared" si="137"/>
        <v>53.421052631578945</v>
      </c>
      <c r="Q2221" t="s">
        <v>8323</v>
      </c>
      <c r="R2221" s="8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 s="1" t="s">
        <v>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22">
        <f t="shared" si="136"/>
        <v>101.14285714285714</v>
      </c>
      <c r="P2222" s="7">
        <f t="shared" si="137"/>
        <v>51.304347826086953</v>
      </c>
      <c r="Q2222" t="s">
        <v>8323</v>
      </c>
      <c r="R2222" s="8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 s="1" t="s">
        <v>0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22">
        <f t="shared" si="136"/>
        <v>108.11999999999999</v>
      </c>
      <c r="P2223" s="7">
        <f t="shared" si="137"/>
        <v>37.197247706422019</v>
      </c>
      <c r="Q2223" t="s">
        <v>8331</v>
      </c>
      <c r="R2223" s="8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 s="1" t="s">
        <v>0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22">
        <f t="shared" si="136"/>
        <v>162.6</v>
      </c>
      <c r="P2224" s="7">
        <f t="shared" si="137"/>
        <v>27.1</v>
      </c>
      <c r="Q2224" t="s">
        <v>8331</v>
      </c>
      <c r="R2224" s="8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 s="1" t="s">
        <v>0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22">
        <f t="shared" si="136"/>
        <v>105.80000000000001</v>
      </c>
      <c r="P2225" s="7">
        <f t="shared" si="137"/>
        <v>206.31</v>
      </c>
      <c r="Q2225" t="s">
        <v>8331</v>
      </c>
      <c r="R2225" s="8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 s="1" t="s">
        <v>0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22">
        <f t="shared" si="136"/>
        <v>243.15000000000003</v>
      </c>
      <c r="P2226" s="7">
        <f t="shared" si="137"/>
        <v>82.145270270270274</v>
      </c>
      <c r="Q2226" t="s">
        <v>8331</v>
      </c>
      <c r="R2226" s="8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 s="1" t="s">
        <v>0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22">
        <f t="shared" si="136"/>
        <v>944.83338095238094</v>
      </c>
      <c r="P2227" s="7">
        <f t="shared" si="137"/>
        <v>164.79651993355483</v>
      </c>
      <c r="Q2227" t="s">
        <v>8331</v>
      </c>
      <c r="R2227" s="8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 s="1" t="s">
        <v>0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22">
        <f t="shared" si="136"/>
        <v>108.46283333333334</v>
      </c>
      <c r="P2228" s="7">
        <f t="shared" si="137"/>
        <v>60.820280373831778</v>
      </c>
      <c r="Q2228" t="s">
        <v>8331</v>
      </c>
      <c r="R2228" s="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 s="1" t="s">
        <v>0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22">
        <f t="shared" si="136"/>
        <v>157.37692307692308</v>
      </c>
      <c r="P2229" s="7">
        <f t="shared" si="137"/>
        <v>67.970099667774093</v>
      </c>
      <c r="Q2229" t="s">
        <v>8331</v>
      </c>
      <c r="R2229" s="8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 s="1" t="s">
        <v>0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22">
        <f t="shared" si="136"/>
        <v>1174.49</v>
      </c>
      <c r="P2230" s="7">
        <f t="shared" si="137"/>
        <v>81.561805555555551</v>
      </c>
      <c r="Q2230" t="s">
        <v>8331</v>
      </c>
      <c r="R2230" s="8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 s="1" t="s">
        <v>0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22">
        <f t="shared" si="136"/>
        <v>171.04755366949576</v>
      </c>
      <c r="P2231" s="7">
        <f t="shared" si="137"/>
        <v>25.42547309833024</v>
      </c>
      <c r="Q2231" t="s">
        <v>8331</v>
      </c>
      <c r="R2231" s="8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 s="1" t="s">
        <v>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22">
        <f t="shared" si="136"/>
        <v>125.95294117647057</v>
      </c>
      <c r="P2232" s="7">
        <f t="shared" si="137"/>
        <v>21.497991967871485</v>
      </c>
      <c r="Q2232" t="s">
        <v>8331</v>
      </c>
      <c r="R2232" s="8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 s="1" t="s">
        <v>0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22">
        <f t="shared" si="136"/>
        <v>1212.1296000000002</v>
      </c>
      <c r="P2233" s="7">
        <f t="shared" si="137"/>
        <v>27.226630727762803</v>
      </c>
      <c r="Q2233" t="s">
        <v>8331</v>
      </c>
      <c r="R2233" s="8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 s="1" t="s">
        <v>0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22">
        <f t="shared" si="136"/>
        <v>495.8</v>
      </c>
      <c r="P2234" s="7">
        <f t="shared" si="137"/>
        <v>25.091093117408906</v>
      </c>
      <c r="Q2234" t="s">
        <v>8331</v>
      </c>
      <c r="R2234" s="8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 s="1" t="s">
        <v>0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22">
        <f t="shared" si="136"/>
        <v>332.03999999999996</v>
      </c>
      <c r="P2235" s="7">
        <f t="shared" si="137"/>
        <v>21.230179028132991</v>
      </c>
      <c r="Q2235" t="s">
        <v>8331</v>
      </c>
      <c r="R2235" s="8" t="s">
        <v>8349</v>
      </c>
      <c r="S2235" s="13">
        <f t="shared" si="138"/>
        <v>42331.378923611112</v>
      </c>
      <c r="T2235" s="13">
        <f t="shared" si="139"/>
        <v>42352</v>
      </c>
    </row>
    <row r="2236" spans="1:20" ht="48" x14ac:dyDescent="0.2">
      <c r="A2236" s="1" t="s">
        <v>0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22">
        <f t="shared" si="136"/>
        <v>1165</v>
      </c>
      <c r="P2236" s="7">
        <f t="shared" si="137"/>
        <v>41.607142857142854</v>
      </c>
      <c r="Q2236" t="s">
        <v>8331</v>
      </c>
      <c r="R2236" s="8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 s="1" t="s">
        <v>0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22">
        <f t="shared" si="136"/>
        <v>153.3153846153846</v>
      </c>
      <c r="P2237" s="7">
        <f t="shared" si="137"/>
        <v>135.58503401360545</v>
      </c>
      <c r="Q2237" t="s">
        <v>8331</v>
      </c>
      <c r="R2237" s="8" t="s">
        <v>8349</v>
      </c>
      <c r="S2237" s="13">
        <f t="shared" si="138"/>
        <v>42062.022118055553</v>
      </c>
      <c r="T2237" s="13">
        <f t="shared" si="139"/>
        <v>42091.980451388888</v>
      </c>
    </row>
    <row r="2238" spans="1:20" ht="32" x14ac:dyDescent="0.2">
      <c r="A2238" s="1" t="s">
        <v>0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22">
        <f t="shared" si="136"/>
        <v>537.10714285714289</v>
      </c>
      <c r="P2238" s="7">
        <f t="shared" si="137"/>
        <v>22.116176470588236</v>
      </c>
      <c r="Q2238" t="s">
        <v>8331</v>
      </c>
      <c r="R2238" s="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 s="1" t="s">
        <v>0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22">
        <f t="shared" si="136"/>
        <v>352.92777777777775</v>
      </c>
      <c r="P2239" s="7">
        <f t="shared" si="137"/>
        <v>64.625635808748726</v>
      </c>
      <c r="Q2239" t="s">
        <v>8331</v>
      </c>
      <c r="R2239" s="8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 s="1" t="s">
        <v>0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22">
        <f t="shared" si="136"/>
        <v>137.4</v>
      </c>
      <c r="P2240" s="7">
        <f t="shared" si="137"/>
        <v>69.569620253164558</v>
      </c>
      <c r="Q2240" t="s">
        <v>8331</v>
      </c>
      <c r="R2240" s="8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 s="1" t="s">
        <v>0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22">
        <f t="shared" si="136"/>
        <v>128.02668</v>
      </c>
      <c r="P2241" s="7">
        <f t="shared" si="137"/>
        <v>75.133028169014082</v>
      </c>
      <c r="Q2241" t="s">
        <v>8331</v>
      </c>
      <c r="R2241" s="8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 s="1" t="s">
        <v>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22">
        <f t="shared" si="136"/>
        <v>270.68</v>
      </c>
      <c r="P2242" s="7">
        <f t="shared" si="137"/>
        <v>140.97916666666666</v>
      </c>
      <c r="Q2242" t="s">
        <v>8331</v>
      </c>
      <c r="R2242" s="8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 s="1" t="s">
        <v>0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22">
        <f t="shared" ref="O2243:O2306" si="140">PRODUCT((E2243/D2243),100)</f>
        <v>806.4</v>
      </c>
      <c r="P2243" s="7">
        <f t="shared" ref="P2243:P2306" si="141">(IFERROR(E2243/L2243,""))</f>
        <v>49.472392638036808</v>
      </c>
      <c r="Q2243" t="s">
        <v>8331</v>
      </c>
      <c r="R2243" s="8" t="s">
        <v>8349</v>
      </c>
      <c r="S2243" s="13">
        <f t="shared" ref="S2243:S2306" si="142">J2243/86400+25569</f>
        <v>42766.827546296292</v>
      </c>
      <c r="T2243" s="13">
        <f t="shared" ref="T2243:T2306" si="143">I2243/86400+25569</f>
        <v>42796.827546296292</v>
      </c>
    </row>
    <row r="2244" spans="1:20" ht="32" x14ac:dyDescent="0.2">
      <c r="A2244" s="1" t="s">
        <v>0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22">
        <f t="shared" si="140"/>
        <v>1360.0976000000001</v>
      </c>
      <c r="P2244" s="7">
        <f t="shared" si="141"/>
        <v>53.865251485148519</v>
      </c>
      <c r="Q2244" t="s">
        <v>8331</v>
      </c>
      <c r="R2244" s="8" t="s">
        <v>8349</v>
      </c>
      <c r="S2244" s="13">
        <f t="shared" si="142"/>
        <v>41569.575613425928</v>
      </c>
      <c r="T2244" s="13">
        <f t="shared" si="143"/>
        <v>41605.126388888893</v>
      </c>
    </row>
    <row r="2245" spans="1:20" ht="48" x14ac:dyDescent="0.2">
      <c r="A2245" s="1" t="s">
        <v>0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22">
        <f t="shared" si="140"/>
        <v>930250</v>
      </c>
      <c r="P2245" s="7">
        <f t="shared" si="141"/>
        <v>4.5712530712530715</v>
      </c>
      <c r="Q2245" t="s">
        <v>8331</v>
      </c>
      <c r="R2245" s="8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 s="1" t="s">
        <v>0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22">
        <f t="shared" si="140"/>
        <v>377.02</v>
      </c>
      <c r="P2246" s="7">
        <f t="shared" si="141"/>
        <v>65.00344827586207</v>
      </c>
      <c r="Q2246" t="s">
        <v>8331</v>
      </c>
      <c r="R2246" s="8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 s="1" t="s">
        <v>0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22">
        <f t="shared" si="140"/>
        <v>2647.0250000000001</v>
      </c>
      <c r="P2247" s="7">
        <f t="shared" si="141"/>
        <v>53.475252525252522</v>
      </c>
      <c r="Q2247" t="s">
        <v>8331</v>
      </c>
      <c r="R2247" s="8" t="s">
        <v>8349</v>
      </c>
      <c r="S2247" s="13">
        <f t="shared" si="142"/>
        <v>41660.70853009259</v>
      </c>
      <c r="T2247" s="13">
        <f t="shared" si="143"/>
        <v>41691.75</v>
      </c>
    </row>
    <row r="2248" spans="1:20" ht="48" x14ac:dyDescent="0.2">
      <c r="A2248" s="1" t="s">
        <v>0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22">
        <f t="shared" si="140"/>
        <v>100.12</v>
      </c>
      <c r="P2248" s="7">
        <f t="shared" si="141"/>
        <v>43.912280701754383</v>
      </c>
      <c r="Q2248" t="s">
        <v>8331</v>
      </c>
      <c r="R2248" s="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 s="1" t="s">
        <v>0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22">
        <f t="shared" si="140"/>
        <v>104.45405405405405</v>
      </c>
      <c r="P2249" s="7">
        <f t="shared" si="141"/>
        <v>50.852631578947367</v>
      </c>
      <c r="Q2249" t="s">
        <v>8331</v>
      </c>
      <c r="R2249" s="8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 s="1" t="s">
        <v>0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22">
        <f t="shared" si="140"/>
        <v>107.21428571428571</v>
      </c>
      <c r="P2250" s="7">
        <f t="shared" si="141"/>
        <v>58.6328125</v>
      </c>
      <c r="Q2250" t="s">
        <v>8331</v>
      </c>
      <c r="R2250" s="8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 s="1" t="s">
        <v>0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22">
        <f t="shared" si="140"/>
        <v>168.77142857142857</v>
      </c>
      <c r="P2251" s="7">
        <f t="shared" si="141"/>
        <v>32.81666666666667</v>
      </c>
      <c r="Q2251" t="s">
        <v>8331</v>
      </c>
      <c r="R2251" s="8" t="s">
        <v>8349</v>
      </c>
      <c r="S2251" s="13">
        <f t="shared" si="142"/>
        <v>41336.703298611115</v>
      </c>
      <c r="T2251" s="13">
        <f t="shared" si="143"/>
        <v>41366.661631944444</v>
      </c>
    </row>
    <row r="2252" spans="1:20" ht="48" x14ac:dyDescent="0.2">
      <c r="A2252" s="1" t="s">
        <v>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22">
        <f t="shared" si="140"/>
        <v>975.11200000000008</v>
      </c>
      <c r="P2252" s="7">
        <f t="shared" si="141"/>
        <v>426.93169877408059</v>
      </c>
      <c r="Q2252" t="s">
        <v>8331</v>
      </c>
      <c r="R2252" s="8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 s="1" t="s">
        <v>0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22">
        <f t="shared" si="140"/>
        <v>134.44929411764704</v>
      </c>
      <c r="P2253" s="7">
        <f t="shared" si="141"/>
        <v>23.808729166666669</v>
      </c>
      <c r="Q2253" t="s">
        <v>8331</v>
      </c>
      <c r="R2253" s="8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 s="1" t="s">
        <v>0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22">
        <f t="shared" si="140"/>
        <v>272.27777777777777</v>
      </c>
      <c r="P2254" s="7">
        <f t="shared" si="141"/>
        <v>98.413654618473899</v>
      </c>
      <c r="Q2254" t="s">
        <v>8331</v>
      </c>
      <c r="R2254" s="8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 s="1" t="s">
        <v>0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22">
        <f t="shared" si="140"/>
        <v>112.6875</v>
      </c>
      <c r="P2255" s="7">
        <f t="shared" si="141"/>
        <v>107.32142857142857</v>
      </c>
      <c r="Q2255" t="s">
        <v>8331</v>
      </c>
      <c r="R2255" s="8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 s="1" t="s">
        <v>0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22">
        <f t="shared" si="140"/>
        <v>459.8</v>
      </c>
      <c r="P2256" s="7">
        <f t="shared" si="141"/>
        <v>11.67005076142132</v>
      </c>
      <c r="Q2256" t="s">
        <v>8331</v>
      </c>
      <c r="R2256" s="8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 s="1" t="s">
        <v>0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22">
        <f t="shared" si="140"/>
        <v>286.65822784810126</v>
      </c>
      <c r="P2257" s="7">
        <f t="shared" si="141"/>
        <v>41.782287822878232</v>
      </c>
      <c r="Q2257" t="s">
        <v>8331</v>
      </c>
      <c r="R2257" s="8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 s="1" t="s">
        <v>0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22">
        <f t="shared" si="140"/>
        <v>222.70833333333334</v>
      </c>
      <c r="P2258" s="7">
        <f t="shared" si="141"/>
        <v>21.38</v>
      </c>
      <c r="Q2258" t="s">
        <v>8331</v>
      </c>
      <c r="R2258" s="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 s="1" t="s">
        <v>0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22">
        <f t="shared" si="140"/>
        <v>636.14</v>
      </c>
      <c r="P2259" s="7">
        <f t="shared" si="141"/>
        <v>94.103550295857985</v>
      </c>
      <c r="Q2259" t="s">
        <v>8331</v>
      </c>
      <c r="R2259" s="8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 s="1" t="s">
        <v>0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22">
        <f t="shared" si="140"/>
        <v>146.5</v>
      </c>
      <c r="P2260" s="7">
        <f t="shared" si="141"/>
        <v>15.721951219512196</v>
      </c>
      <c r="Q2260" t="s">
        <v>8331</v>
      </c>
      <c r="R2260" s="8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 s="1" t="s">
        <v>0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22">
        <f t="shared" si="140"/>
        <v>1867.1</v>
      </c>
      <c r="P2261" s="7">
        <f t="shared" si="141"/>
        <v>90.635922330097088</v>
      </c>
      <c r="Q2261" t="s">
        <v>8331</v>
      </c>
      <c r="R2261" s="8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 s="1" t="s">
        <v>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22">
        <f t="shared" si="140"/>
        <v>326.92</v>
      </c>
      <c r="P2262" s="7">
        <f t="shared" si="141"/>
        <v>97.297619047619051</v>
      </c>
      <c r="Q2262" t="s">
        <v>8331</v>
      </c>
      <c r="R2262" s="8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 s="1" t="s">
        <v>0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22">
        <f t="shared" si="140"/>
        <v>779.5</v>
      </c>
      <c r="P2263" s="7">
        <f t="shared" si="141"/>
        <v>37.11904761904762</v>
      </c>
      <c r="Q2263" t="s">
        <v>8331</v>
      </c>
      <c r="R2263" s="8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 s="1" t="s">
        <v>0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22">
        <f t="shared" si="140"/>
        <v>154.15151515151516</v>
      </c>
      <c r="P2264" s="7">
        <f t="shared" si="141"/>
        <v>28.104972375690608</v>
      </c>
      <c r="Q2264" t="s">
        <v>8331</v>
      </c>
      <c r="R2264" s="8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 s="1" t="s">
        <v>0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22">
        <f t="shared" si="140"/>
        <v>115.54666666666667</v>
      </c>
      <c r="P2265" s="7">
        <f t="shared" si="141"/>
        <v>144.43333333333334</v>
      </c>
      <c r="Q2265" t="s">
        <v>8331</v>
      </c>
      <c r="R2265" s="8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 s="1" t="s">
        <v>0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22">
        <f t="shared" si="140"/>
        <v>180.03333333333333</v>
      </c>
      <c r="P2266" s="7">
        <f t="shared" si="141"/>
        <v>24.274157303370785</v>
      </c>
      <c r="Q2266" t="s">
        <v>8331</v>
      </c>
      <c r="R2266" s="8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 s="1" t="s">
        <v>0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22">
        <f t="shared" si="140"/>
        <v>298.5</v>
      </c>
      <c r="P2267" s="7">
        <f t="shared" si="141"/>
        <v>35.117647058823529</v>
      </c>
      <c r="Q2267" t="s">
        <v>8331</v>
      </c>
      <c r="R2267" s="8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 s="1" t="s">
        <v>0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22">
        <f t="shared" si="140"/>
        <v>320.26666666666665</v>
      </c>
      <c r="P2268" s="7">
        <f t="shared" si="141"/>
        <v>24.762886597938145</v>
      </c>
      <c r="Q2268" t="s">
        <v>8331</v>
      </c>
      <c r="R2268" s="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 s="1" t="s">
        <v>0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22">
        <f t="shared" si="140"/>
        <v>380.52499999999998</v>
      </c>
      <c r="P2269" s="7">
        <f t="shared" si="141"/>
        <v>188.37871287128712</v>
      </c>
      <c r="Q2269" t="s">
        <v>8331</v>
      </c>
      <c r="R2269" s="8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 s="1" t="s">
        <v>0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22">
        <f t="shared" si="140"/>
        <v>102.60000000000001</v>
      </c>
      <c r="P2270" s="7">
        <f t="shared" si="141"/>
        <v>148.08247422680412</v>
      </c>
      <c r="Q2270" t="s">
        <v>8331</v>
      </c>
      <c r="R2270" s="8" t="s">
        <v>8349</v>
      </c>
      <c r="S2270" s="13">
        <f t="shared" si="142"/>
        <v>42776.082349537042</v>
      </c>
      <c r="T2270" s="13">
        <f t="shared" si="143"/>
        <v>42806.082349537042</v>
      </c>
    </row>
    <row r="2271" spans="1:20" ht="48" x14ac:dyDescent="0.2">
      <c r="A2271" s="1" t="s">
        <v>0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22">
        <f t="shared" si="140"/>
        <v>1801.64</v>
      </c>
      <c r="P2271" s="7">
        <f t="shared" si="141"/>
        <v>49.934589800443462</v>
      </c>
      <c r="Q2271" t="s">
        <v>8331</v>
      </c>
      <c r="R2271" s="8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 s="1" t="s">
        <v>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22">
        <f t="shared" si="140"/>
        <v>720.24800000000005</v>
      </c>
      <c r="P2272" s="7">
        <f t="shared" si="141"/>
        <v>107.82155688622754</v>
      </c>
      <c r="Q2272" t="s">
        <v>8331</v>
      </c>
      <c r="R2272" s="8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 s="1" t="s">
        <v>0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22">
        <f t="shared" si="140"/>
        <v>283.09000000000003</v>
      </c>
      <c r="P2273" s="7">
        <f t="shared" si="141"/>
        <v>42.63403614457831</v>
      </c>
      <c r="Q2273" t="s">
        <v>8331</v>
      </c>
      <c r="R2273" s="8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 s="1" t="s">
        <v>0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22">
        <f t="shared" si="140"/>
        <v>1356.6000000000001</v>
      </c>
      <c r="P2274" s="7">
        <f t="shared" si="141"/>
        <v>14.370762711864407</v>
      </c>
      <c r="Q2274" t="s">
        <v>8331</v>
      </c>
      <c r="R2274" s="8" t="s">
        <v>8349</v>
      </c>
      <c r="S2274" s="13">
        <f t="shared" si="142"/>
        <v>42315.699490740742</v>
      </c>
      <c r="T2274" s="13">
        <f t="shared" si="143"/>
        <v>42345.699490740742</v>
      </c>
    </row>
    <row r="2275" spans="1:20" ht="48" x14ac:dyDescent="0.2">
      <c r="A2275" s="1" t="s">
        <v>0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22">
        <f t="shared" si="140"/>
        <v>220.35999999999999</v>
      </c>
      <c r="P2275" s="7">
        <f t="shared" si="141"/>
        <v>37.476190476190474</v>
      </c>
      <c r="Q2275" t="s">
        <v>8331</v>
      </c>
      <c r="R2275" s="8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 s="1" t="s">
        <v>0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22">
        <f t="shared" si="140"/>
        <v>119.6</v>
      </c>
      <c r="P2276" s="7">
        <f t="shared" si="141"/>
        <v>30.202020202020201</v>
      </c>
      <c r="Q2276" t="s">
        <v>8331</v>
      </c>
      <c r="R2276" s="8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 s="1" t="s">
        <v>0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22">
        <f t="shared" si="140"/>
        <v>407.76923076923077</v>
      </c>
      <c r="P2277" s="7">
        <f t="shared" si="141"/>
        <v>33.550632911392405</v>
      </c>
      <c r="Q2277" t="s">
        <v>8331</v>
      </c>
      <c r="R2277" s="8" t="s">
        <v>8349</v>
      </c>
      <c r="S2277" s="13">
        <f t="shared" si="142"/>
        <v>41965.616655092592</v>
      </c>
      <c r="T2277" s="13">
        <f t="shared" si="143"/>
        <v>41995.616655092592</v>
      </c>
    </row>
    <row r="2278" spans="1:20" ht="48" x14ac:dyDescent="0.2">
      <c r="A2278" s="1" t="s">
        <v>0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22">
        <f t="shared" si="140"/>
        <v>105.81826105905425</v>
      </c>
      <c r="P2278" s="7">
        <f t="shared" si="141"/>
        <v>64.74666666666667</v>
      </c>
      <c r="Q2278" t="s">
        <v>8331</v>
      </c>
      <c r="R2278" s="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 s="1" t="s">
        <v>0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22">
        <f t="shared" si="140"/>
        <v>141.08235294117648</v>
      </c>
      <c r="P2279" s="7">
        <f t="shared" si="141"/>
        <v>57.932367149758456</v>
      </c>
      <c r="Q2279" t="s">
        <v>8331</v>
      </c>
      <c r="R2279" s="8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 s="1" t="s">
        <v>0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22">
        <f t="shared" si="140"/>
        <v>270.7</v>
      </c>
      <c r="P2280" s="7">
        <f t="shared" si="141"/>
        <v>53.078431372549019</v>
      </c>
      <c r="Q2280" t="s">
        <v>8331</v>
      </c>
      <c r="R2280" s="8" t="s">
        <v>8349</v>
      </c>
      <c r="S2280" s="13">
        <f t="shared" si="142"/>
        <v>42338.709108796298</v>
      </c>
      <c r="T2280" s="13">
        <f t="shared" si="143"/>
        <v>42372.957638888889</v>
      </c>
    </row>
    <row r="2281" spans="1:20" ht="48" x14ac:dyDescent="0.2">
      <c r="A2281" s="1" t="s">
        <v>0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22">
        <f t="shared" si="140"/>
        <v>153.80000000000001</v>
      </c>
      <c r="P2281" s="7">
        <f t="shared" si="141"/>
        <v>48.0625</v>
      </c>
      <c r="Q2281" t="s">
        <v>8331</v>
      </c>
      <c r="R2281" s="8" t="s">
        <v>8349</v>
      </c>
      <c r="S2281" s="13">
        <f t="shared" si="142"/>
        <v>42020.806701388894</v>
      </c>
      <c r="T2281" s="13">
        <f t="shared" si="143"/>
        <v>42039.166666666672</v>
      </c>
    </row>
    <row r="2282" spans="1:20" ht="48" x14ac:dyDescent="0.2">
      <c r="A2282" s="1" t="s">
        <v>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22">
        <f t="shared" si="140"/>
        <v>403.57653061224488</v>
      </c>
      <c r="P2282" s="7">
        <f t="shared" si="141"/>
        <v>82.396874999999994</v>
      </c>
      <c r="Q2282" t="s">
        <v>8331</v>
      </c>
      <c r="R2282" s="8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 s="1" t="s">
        <v>0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22">
        <f t="shared" si="140"/>
        <v>185</v>
      </c>
      <c r="P2283" s="7">
        <f t="shared" si="141"/>
        <v>50.454545454545453</v>
      </c>
      <c r="Q2283" t="s">
        <v>8323</v>
      </c>
      <c r="R2283" s="8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 s="1" t="s">
        <v>0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22">
        <f t="shared" si="140"/>
        <v>185.33333333333331</v>
      </c>
      <c r="P2284" s="7">
        <f t="shared" si="141"/>
        <v>115.83333333333333</v>
      </c>
      <c r="Q2284" t="s">
        <v>8323</v>
      </c>
      <c r="R2284" s="8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 s="1" t="s">
        <v>0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22">
        <f t="shared" si="140"/>
        <v>100.85533333333332</v>
      </c>
      <c r="P2285" s="7">
        <f t="shared" si="141"/>
        <v>63.03458333333333</v>
      </c>
      <c r="Q2285" t="s">
        <v>8323</v>
      </c>
      <c r="R2285" s="8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 s="1" t="s">
        <v>0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22">
        <f t="shared" si="140"/>
        <v>106.22116666666668</v>
      </c>
      <c r="P2286" s="7">
        <f t="shared" si="141"/>
        <v>108.02152542372882</v>
      </c>
      <c r="Q2286" t="s">
        <v>8323</v>
      </c>
      <c r="R2286" s="8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 s="1" t="s">
        <v>0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22">
        <f t="shared" si="140"/>
        <v>121.36666666666667</v>
      </c>
      <c r="P2287" s="7">
        <f t="shared" si="141"/>
        <v>46.088607594936711</v>
      </c>
      <c r="Q2287" t="s">
        <v>8323</v>
      </c>
      <c r="R2287" s="8" t="s">
        <v>8324</v>
      </c>
      <c r="S2287" s="13">
        <f t="shared" si="142"/>
        <v>41059.185682870375</v>
      </c>
      <c r="T2287" s="13">
        <f t="shared" si="143"/>
        <v>41089.185682870375</v>
      </c>
    </row>
    <row r="2288" spans="1:20" ht="48" x14ac:dyDescent="0.2">
      <c r="A2288" s="1" t="s">
        <v>0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22">
        <f t="shared" si="140"/>
        <v>100.06666666666666</v>
      </c>
      <c r="P2288" s="7">
        <f t="shared" si="141"/>
        <v>107.21428571428571</v>
      </c>
      <c r="Q2288" t="s">
        <v>8323</v>
      </c>
      <c r="R2288" s="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 s="1" t="s">
        <v>0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22">
        <f t="shared" si="140"/>
        <v>119.97755555555555</v>
      </c>
      <c r="P2289" s="7">
        <f t="shared" si="141"/>
        <v>50.9338679245283</v>
      </c>
      <c r="Q2289" t="s">
        <v>8323</v>
      </c>
      <c r="R2289" s="8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 s="1" t="s">
        <v>0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22">
        <f t="shared" si="140"/>
        <v>100.1</v>
      </c>
      <c r="P2290" s="7">
        <f t="shared" si="141"/>
        <v>40.04</v>
      </c>
      <c r="Q2290" t="s">
        <v>8323</v>
      </c>
      <c r="R2290" s="8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 s="1" t="s">
        <v>0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22">
        <f t="shared" si="140"/>
        <v>107.4</v>
      </c>
      <c r="P2291" s="7">
        <f t="shared" si="141"/>
        <v>64.44</v>
      </c>
      <c r="Q2291" t="s">
        <v>8323</v>
      </c>
      <c r="R2291" s="8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 s="1" t="s">
        <v>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22">
        <f t="shared" si="140"/>
        <v>104.06666666666666</v>
      </c>
      <c r="P2292" s="7">
        <f t="shared" si="141"/>
        <v>53.827586206896555</v>
      </c>
      <c r="Q2292" t="s">
        <v>8323</v>
      </c>
      <c r="R2292" s="8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 s="1" t="s">
        <v>0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22">
        <f t="shared" si="140"/>
        <v>172.8</v>
      </c>
      <c r="P2293" s="7">
        <f t="shared" si="141"/>
        <v>100.46511627906976</v>
      </c>
      <c r="Q2293" t="s">
        <v>8323</v>
      </c>
      <c r="R2293" s="8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 s="1" t="s">
        <v>0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22">
        <f t="shared" si="140"/>
        <v>107.2505</v>
      </c>
      <c r="P2294" s="7">
        <f t="shared" si="141"/>
        <v>46.630652173913049</v>
      </c>
      <c r="Q2294" t="s">
        <v>8323</v>
      </c>
      <c r="R2294" s="8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 s="1" t="s">
        <v>0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22">
        <f t="shared" si="140"/>
        <v>108.23529411764706</v>
      </c>
      <c r="P2295" s="7">
        <f t="shared" si="141"/>
        <v>34.074074074074076</v>
      </c>
      <c r="Q2295" t="s">
        <v>8323</v>
      </c>
      <c r="R2295" s="8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 s="1" t="s">
        <v>0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22">
        <f t="shared" si="140"/>
        <v>146.08079999999998</v>
      </c>
      <c r="P2296" s="7">
        <f t="shared" si="141"/>
        <v>65.214642857142863</v>
      </c>
      <c r="Q2296" t="s">
        <v>8323</v>
      </c>
      <c r="R2296" s="8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 s="1" t="s">
        <v>0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22">
        <f t="shared" si="140"/>
        <v>125.25</v>
      </c>
      <c r="P2297" s="7">
        <f t="shared" si="141"/>
        <v>44.205882352941174</v>
      </c>
      <c r="Q2297" t="s">
        <v>8323</v>
      </c>
      <c r="R2297" s="8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 s="1" t="s">
        <v>0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22">
        <f t="shared" si="140"/>
        <v>149.07142857142856</v>
      </c>
      <c r="P2298" s="7">
        <f t="shared" si="141"/>
        <v>71.965517241379317</v>
      </c>
      <c r="Q2298" t="s">
        <v>8323</v>
      </c>
      <c r="R2298" s="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 s="1" t="s">
        <v>0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22">
        <f t="shared" si="140"/>
        <v>100.6</v>
      </c>
      <c r="P2299" s="7">
        <f t="shared" si="141"/>
        <v>52.94736842105263</v>
      </c>
      <c r="Q2299" t="s">
        <v>8323</v>
      </c>
      <c r="R2299" s="8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 s="1" t="s">
        <v>0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22">
        <f t="shared" si="140"/>
        <v>105.07333333333332</v>
      </c>
      <c r="P2300" s="7">
        <f t="shared" si="141"/>
        <v>109.45138888888889</v>
      </c>
      <c r="Q2300" t="s">
        <v>8323</v>
      </c>
      <c r="R2300" s="8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 s="1" t="s">
        <v>0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22">
        <f t="shared" si="140"/>
        <v>350.16666666666663</v>
      </c>
      <c r="P2301" s="7">
        <f t="shared" si="141"/>
        <v>75.035714285714292</v>
      </c>
      <c r="Q2301" t="s">
        <v>8323</v>
      </c>
      <c r="R2301" s="8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 s="1" t="s">
        <v>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22">
        <f t="shared" si="140"/>
        <v>101.25</v>
      </c>
      <c r="P2302" s="7">
        <f t="shared" si="141"/>
        <v>115.71428571428571</v>
      </c>
      <c r="Q2302" t="s">
        <v>8323</v>
      </c>
      <c r="R2302" s="8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 s="1" t="s">
        <v>0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22">
        <f t="shared" si="140"/>
        <v>133.6044</v>
      </c>
      <c r="P2303" s="7">
        <f t="shared" si="141"/>
        <v>31.659810426540286</v>
      </c>
      <c r="Q2303" t="s">
        <v>8323</v>
      </c>
      <c r="R2303" s="8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 s="1" t="s">
        <v>0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22">
        <f t="shared" si="140"/>
        <v>170.65217391304347</v>
      </c>
      <c r="P2304" s="7">
        <f t="shared" si="141"/>
        <v>46.176470588235297</v>
      </c>
      <c r="Q2304" t="s">
        <v>8323</v>
      </c>
      <c r="R2304" s="8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 s="1" t="s">
        <v>0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22">
        <f t="shared" si="140"/>
        <v>109.35829457364341</v>
      </c>
      <c r="P2305" s="7">
        <f t="shared" si="141"/>
        <v>68.481650485436887</v>
      </c>
      <c r="Q2305" t="s">
        <v>8323</v>
      </c>
      <c r="R2305" s="8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 s="1" t="s">
        <v>0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22">
        <f t="shared" si="140"/>
        <v>100.70033333333335</v>
      </c>
      <c r="P2306" s="7">
        <f t="shared" si="141"/>
        <v>53.469203539823013</v>
      </c>
      <c r="Q2306" t="s">
        <v>8323</v>
      </c>
      <c r="R2306" s="8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 s="1" t="s">
        <v>0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22">
        <f t="shared" ref="O2307:O2370" si="144">PRODUCT((E2307/D2307),100)</f>
        <v>101.22777777777779</v>
      </c>
      <c r="P2307" s="7">
        <f t="shared" ref="P2307:P2370" si="145">(IFERROR(E2307/L2307,""))</f>
        <v>109.10778443113773</v>
      </c>
      <c r="Q2307" t="s">
        <v>8323</v>
      </c>
      <c r="R2307" s="8" t="s">
        <v>8327</v>
      </c>
      <c r="S2307" s="13">
        <f t="shared" ref="S2307:S2370" si="146">J2307/86400+25569</f>
        <v>41834.695277777777</v>
      </c>
      <c r="T2307" s="13">
        <f t="shared" ref="T2307:T2370" si="147">I2307/86400+25569</f>
        <v>41859.75</v>
      </c>
    </row>
    <row r="2308" spans="1:20" ht="48" x14ac:dyDescent="0.2">
      <c r="A2308" s="1" t="s">
        <v>0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22">
        <f t="shared" si="144"/>
        <v>106.75857142857143</v>
      </c>
      <c r="P2308" s="7">
        <f t="shared" si="145"/>
        <v>51.185616438356163</v>
      </c>
      <c r="Q2308" t="s">
        <v>8323</v>
      </c>
      <c r="R2308" s="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 s="1" t="s">
        <v>0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22">
        <f t="shared" si="144"/>
        <v>106.65777537961894</v>
      </c>
      <c r="P2309" s="7">
        <f t="shared" si="145"/>
        <v>27.936800000000002</v>
      </c>
      <c r="Q2309" t="s">
        <v>8323</v>
      </c>
      <c r="R2309" s="8" t="s">
        <v>8327</v>
      </c>
      <c r="S2309" s="13">
        <f t="shared" si="146"/>
        <v>41004.802465277782</v>
      </c>
      <c r="T2309" s="13">
        <f t="shared" si="147"/>
        <v>41034.802407407406</v>
      </c>
    </row>
    <row r="2310" spans="1:20" ht="48" x14ac:dyDescent="0.2">
      <c r="A2310" s="1" t="s">
        <v>0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22">
        <f t="shared" si="144"/>
        <v>101.30622</v>
      </c>
      <c r="P2310" s="7">
        <f t="shared" si="145"/>
        <v>82.496921824104234</v>
      </c>
      <c r="Q2310" t="s">
        <v>8323</v>
      </c>
      <c r="R2310" s="8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 s="1" t="s">
        <v>0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22">
        <f t="shared" si="144"/>
        <v>106.67450000000001</v>
      </c>
      <c r="P2311" s="7">
        <f t="shared" si="145"/>
        <v>59.817476635514019</v>
      </c>
      <c r="Q2311" t="s">
        <v>8323</v>
      </c>
      <c r="R2311" s="8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 s="1" t="s">
        <v>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22">
        <f t="shared" si="144"/>
        <v>428.83978378378379</v>
      </c>
      <c r="P2312" s="7">
        <f t="shared" si="145"/>
        <v>64.816470588235291</v>
      </c>
      <c r="Q2312" t="s">
        <v>8323</v>
      </c>
      <c r="R2312" s="8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 s="1" t="s">
        <v>0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22">
        <f t="shared" si="144"/>
        <v>104.11111111111111</v>
      </c>
      <c r="P2313" s="7">
        <f t="shared" si="145"/>
        <v>90.09615384615384</v>
      </c>
      <c r="Q2313" t="s">
        <v>8323</v>
      </c>
      <c r="R2313" s="8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 s="1" t="s">
        <v>0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22">
        <f t="shared" si="144"/>
        <v>107.86666666666666</v>
      </c>
      <c r="P2314" s="7">
        <f t="shared" si="145"/>
        <v>40.962025316455694</v>
      </c>
      <c r="Q2314" t="s">
        <v>8323</v>
      </c>
      <c r="R2314" s="8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 s="1" t="s">
        <v>0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22">
        <f t="shared" si="144"/>
        <v>175.84040000000002</v>
      </c>
      <c r="P2315" s="7">
        <f t="shared" si="145"/>
        <v>56.000127388535034</v>
      </c>
      <c r="Q2315" t="s">
        <v>8323</v>
      </c>
      <c r="R2315" s="8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 s="1" t="s">
        <v>0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22">
        <f t="shared" si="144"/>
        <v>156.97</v>
      </c>
      <c r="P2316" s="7">
        <f t="shared" si="145"/>
        <v>37.672800000000002</v>
      </c>
      <c r="Q2316" t="s">
        <v>8323</v>
      </c>
      <c r="R2316" s="8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 s="1" t="s">
        <v>0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22">
        <f t="shared" si="144"/>
        <v>102.60000000000001</v>
      </c>
      <c r="P2317" s="7">
        <f t="shared" si="145"/>
        <v>40.078125</v>
      </c>
      <c r="Q2317" t="s">
        <v>8323</v>
      </c>
      <c r="R2317" s="8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 s="1" t="s">
        <v>0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22">
        <f t="shared" si="144"/>
        <v>104.04266666666666</v>
      </c>
      <c r="P2318" s="7">
        <f t="shared" si="145"/>
        <v>78.031999999999996</v>
      </c>
      <c r="Q2318" t="s">
        <v>8323</v>
      </c>
      <c r="R2318" s="8" t="s">
        <v>8327</v>
      </c>
      <c r="S2318" s="13">
        <f t="shared" si="146"/>
        <v>40079.725115740745</v>
      </c>
      <c r="T2318" s="13">
        <f t="shared" si="147"/>
        <v>40156.766666666663</v>
      </c>
    </row>
    <row r="2319" spans="1:20" ht="48" x14ac:dyDescent="0.2">
      <c r="A2319" s="1" t="s">
        <v>0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22">
        <f t="shared" si="144"/>
        <v>104</v>
      </c>
      <c r="P2319" s="7">
        <f t="shared" si="145"/>
        <v>18.90909090909091</v>
      </c>
      <c r="Q2319" t="s">
        <v>8323</v>
      </c>
      <c r="R2319" s="8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 s="1" t="s">
        <v>0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22">
        <f t="shared" si="144"/>
        <v>121.05999999999999</v>
      </c>
      <c r="P2320" s="7">
        <f t="shared" si="145"/>
        <v>37.134969325153371</v>
      </c>
      <c r="Q2320" t="s">
        <v>8323</v>
      </c>
      <c r="R2320" s="8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 s="1" t="s">
        <v>0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22">
        <f t="shared" si="144"/>
        <v>107.69999999999999</v>
      </c>
      <c r="P2321" s="7">
        <f t="shared" si="145"/>
        <v>41.961038961038959</v>
      </c>
      <c r="Q2321" t="s">
        <v>8323</v>
      </c>
      <c r="R2321" s="8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 s="1" t="s">
        <v>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22">
        <f t="shared" si="144"/>
        <v>108.66</v>
      </c>
      <c r="P2322" s="7">
        <f t="shared" si="145"/>
        <v>61.044943820224717</v>
      </c>
      <c r="Q2322" t="s">
        <v>8323</v>
      </c>
      <c r="R2322" s="8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 s="1" t="s">
        <v>0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22">
        <f t="shared" si="144"/>
        <v>39.120962394619681</v>
      </c>
      <c r="P2323" s="7">
        <f t="shared" si="145"/>
        <v>64.53125</v>
      </c>
      <c r="Q2323" t="s">
        <v>8334</v>
      </c>
      <c r="R2323" s="8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 s="1" t="s">
        <v>0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22">
        <f t="shared" si="144"/>
        <v>3.1481481481481479</v>
      </c>
      <c r="P2324" s="7">
        <f t="shared" si="145"/>
        <v>21.25</v>
      </c>
      <c r="Q2324" t="s">
        <v>8334</v>
      </c>
      <c r="R2324" s="8" t="s">
        <v>8350</v>
      </c>
      <c r="S2324" s="13">
        <f t="shared" si="146"/>
        <v>42804.895474537036</v>
      </c>
      <c r="T2324" s="13">
        <f t="shared" si="147"/>
        <v>42834.853807870371</v>
      </c>
    </row>
    <row r="2325" spans="1:20" ht="48" x14ac:dyDescent="0.2">
      <c r="A2325" s="1" t="s">
        <v>0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22">
        <f t="shared" si="144"/>
        <v>48</v>
      </c>
      <c r="P2325" s="7">
        <f t="shared" si="145"/>
        <v>30</v>
      </c>
      <c r="Q2325" t="s">
        <v>8334</v>
      </c>
      <c r="R2325" s="8" t="s">
        <v>8350</v>
      </c>
      <c r="S2325" s="13">
        <f t="shared" si="146"/>
        <v>42807.755173611113</v>
      </c>
      <c r="T2325" s="13">
        <f t="shared" si="147"/>
        <v>42814.755173611113</v>
      </c>
    </row>
    <row r="2326" spans="1:20" ht="32" x14ac:dyDescent="0.2">
      <c r="A2326" s="1" t="s">
        <v>0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22">
        <f t="shared" si="144"/>
        <v>20.733333333333334</v>
      </c>
      <c r="P2326" s="7">
        <f t="shared" si="145"/>
        <v>25.491803278688526</v>
      </c>
      <c r="Q2326" t="s">
        <v>8334</v>
      </c>
      <c r="R2326" s="8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 s="1" t="s">
        <v>0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22">
        <f t="shared" si="144"/>
        <v>8</v>
      </c>
      <c r="P2327" s="7">
        <f t="shared" si="145"/>
        <v>11.428571428571429</v>
      </c>
      <c r="Q2327" t="s">
        <v>8334</v>
      </c>
      <c r="R2327" s="8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 s="1" t="s">
        <v>0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22">
        <f t="shared" si="144"/>
        <v>0.72</v>
      </c>
      <c r="P2328" s="7">
        <f t="shared" si="145"/>
        <v>108</v>
      </c>
      <c r="Q2328" t="s">
        <v>8334</v>
      </c>
      <c r="R2328" s="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 s="1" t="s">
        <v>0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22">
        <f t="shared" si="144"/>
        <v>526.09431428571429</v>
      </c>
      <c r="P2329" s="7">
        <f t="shared" si="145"/>
        <v>54.883162444113267</v>
      </c>
      <c r="Q2329" t="s">
        <v>8334</v>
      </c>
      <c r="R2329" s="8" t="s">
        <v>8350</v>
      </c>
      <c r="S2329" s="13">
        <f t="shared" si="146"/>
        <v>41842.917129629626</v>
      </c>
      <c r="T2329" s="13">
        <f t="shared" si="147"/>
        <v>41877.917129629626</v>
      </c>
    </row>
    <row r="2330" spans="1:20" ht="64" x14ac:dyDescent="0.2">
      <c r="A2330" s="1" t="s">
        <v>0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22">
        <f t="shared" si="144"/>
        <v>254.45000000000002</v>
      </c>
      <c r="P2330" s="7">
        <f t="shared" si="145"/>
        <v>47.383612662942269</v>
      </c>
      <c r="Q2330" t="s">
        <v>8334</v>
      </c>
      <c r="R2330" s="8" t="s">
        <v>8350</v>
      </c>
      <c r="S2330" s="13">
        <f t="shared" si="146"/>
        <v>42139.781678240739</v>
      </c>
      <c r="T2330" s="13">
        <f t="shared" si="147"/>
        <v>42169.781678240739</v>
      </c>
    </row>
    <row r="2331" spans="1:20" ht="48" x14ac:dyDescent="0.2">
      <c r="A2331" s="1" t="s">
        <v>0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22">
        <f t="shared" si="144"/>
        <v>105.91999999999999</v>
      </c>
      <c r="P2331" s="7">
        <f t="shared" si="145"/>
        <v>211.84</v>
      </c>
      <c r="Q2331" t="s">
        <v>8334</v>
      </c>
      <c r="R2331" s="8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 s="1" t="s">
        <v>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22">
        <f t="shared" si="144"/>
        <v>102.42285714285715</v>
      </c>
      <c r="P2332" s="7">
        <f t="shared" si="145"/>
        <v>219.92638036809817</v>
      </c>
      <c r="Q2332" t="s">
        <v>8334</v>
      </c>
      <c r="R2332" s="8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 s="1" t="s">
        <v>0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22">
        <f t="shared" si="144"/>
        <v>144.31375</v>
      </c>
      <c r="P2333" s="7">
        <f t="shared" si="145"/>
        <v>40.795406360424032</v>
      </c>
      <c r="Q2333" t="s">
        <v>8334</v>
      </c>
      <c r="R2333" s="8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 s="1" t="s">
        <v>0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22">
        <f t="shared" si="144"/>
        <v>106.30800000000001</v>
      </c>
      <c r="P2334" s="7">
        <f t="shared" si="145"/>
        <v>75.502840909090907</v>
      </c>
      <c r="Q2334" t="s">
        <v>8334</v>
      </c>
      <c r="R2334" s="8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 s="1" t="s">
        <v>0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22">
        <f t="shared" si="144"/>
        <v>212.16666666666666</v>
      </c>
      <c r="P2335" s="7">
        <f t="shared" si="145"/>
        <v>13.542553191489361</v>
      </c>
      <c r="Q2335" t="s">
        <v>8334</v>
      </c>
      <c r="R2335" s="8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 s="1" t="s">
        <v>0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22">
        <f t="shared" si="144"/>
        <v>101.95</v>
      </c>
      <c r="P2336" s="7">
        <f t="shared" si="145"/>
        <v>60.865671641791046</v>
      </c>
      <c r="Q2336" t="s">
        <v>8334</v>
      </c>
      <c r="R2336" s="8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 s="1" t="s">
        <v>0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22">
        <f t="shared" si="144"/>
        <v>102.27200000000001</v>
      </c>
      <c r="P2337" s="7">
        <f t="shared" si="145"/>
        <v>115.69230769230769</v>
      </c>
      <c r="Q2337" t="s">
        <v>8334</v>
      </c>
      <c r="R2337" s="8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 s="1" t="s">
        <v>0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22">
        <f t="shared" si="144"/>
        <v>520.73254999999995</v>
      </c>
      <c r="P2338" s="7">
        <f t="shared" si="145"/>
        <v>48.104623556581984</v>
      </c>
      <c r="Q2338" t="s">
        <v>8334</v>
      </c>
      <c r="R2338" s="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 s="1" t="s">
        <v>0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22">
        <f t="shared" si="144"/>
        <v>110.65833333333333</v>
      </c>
      <c r="P2339" s="7">
        <f t="shared" si="145"/>
        <v>74.184357541899445</v>
      </c>
      <c r="Q2339" t="s">
        <v>8334</v>
      </c>
      <c r="R2339" s="8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 s="1" t="s">
        <v>0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22">
        <f t="shared" si="144"/>
        <v>101.14333333333335</v>
      </c>
      <c r="P2340" s="7">
        <f t="shared" si="145"/>
        <v>123.34552845528455</v>
      </c>
      <c r="Q2340" t="s">
        <v>8334</v>
      </c>
      <c r="R2340" s="8" t="s">
        <v>8350</v>
      </c>
      <c r="S2340" s="13">
        <f t="shared" si="146"/>
        <v>41789.89680555556</v>
      </c>
      <c r="T2340" s="13">
        <f t="shared" si="147"/>
        <v>41819.89680555556</v>
      </c>
    </row>
    <row r="2341" spans="1:20" ht="48" x14ac:dyDescent="0.2">
      <c r="A2341" s="1" t="s">
        <v>0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22">
        <f t="shared" si="144"/>
        <v>294.20799999999997</v>
      </c>
      <c r="P2341" s="7">
        <f t="shared" si="145"/>
        <v>66.623188405797094</v>
      </c>
      <c r="Q2341" t="s">
        <v>8334</v>
      </c>
      <c r="R2341" s="8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 s="1" t="s">
        <v>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22">
        <f t="shared" si="144"/>
        <v>105.77749999999999</v>
      </c>
      <c r="P2342" s="7">
        <f t="shared" si="145"/>
        <v>104.99007444168734</v>
      </c>
      <c r="Q2342" t="s">
        <v>8334</v>
      </c>
      <c r="R2342" s="8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 s="1" t="s">
        <v>0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22">
        <f t="shared" si="144"/>
        <v>0</v>
      </c>
      <c r="P2343" s="7" t="str">
        <f t="shared" si="145"/>
        <v/>
      </c>
      <c r="Q2343" t="s">
        <v>8317</v>
      </c>
      <c r="R2343" s="8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 s="1" t="s">
        <v>0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22">
        <f t="shared" si="144"/>
        <v>0</v>
      </c>
      <c r="P2344" s="7" t="str">
        <f t="shared" si="145"/>
        <v/>
      </c>
      <c r="Q2344" t="s">
        <v>8317</v>
      </c>
      <c r="R2344" s="8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 s="1" t="s">
        <v>0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22">
        <f t="shared" si="144"/>
        <v>3</v>
      </c>
      <c r="P2345" s="7">
        <f t="shared" si="145"/>
        <v>300</v>
      </c>
      <c r="Q2345" t="s">
        <v>8317</v>
      </c>
      <c r="R2345" s="8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 s="1" t="s">
        <v>0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22">
        <f t="shared" si="144"/>
        <v>0.1</v>
      </c>
      <c r="P2346" s="7">
        <f t="shared" si="145"/>
        <v>1</v>
      </c>
      <c r="Q2346" t="s">
        <v>8317</v>
      </c>
      <c r="R2346" s="8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 s="1" t="s">
        <v>0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22">
        <f t="shared" si="144"/>
        <v>0</v>
      </c>
      <c r="P2347" s="7" t="str">
        <f t="shared" si="145"/>
        <v/>
      </c>
      <c r="Q2347" t="s">
        <v>8317</v>
      </c>
      <c r="R2347" s="8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 s="1" t="s">
        <v>0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22">
        <f t="shared" si="144"/>
        <v>6.5000000000000002E-2</v>
      </c>
      <c r="P2348" s="7">
        <f t="shared" si="145"/>
        <v>13</v>
      </c>
      <c r="Q2348" t="s">
        <v>8317</v>
      </c>
      <c r="R2348" s="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 s="1" t="s">
        <v>0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22">
        <f t="shared" si="144"/>
        <v>1.5</v>
      </c>
      <c r="P2349" s="7">
        <f t="shared" si="145"/>
        <v>15</v>
      </c>
      <c r="Q2349" t="s">
        <v>8317</v>
      </c>
      <c r="R2349" s="8" t="s">
        <v>8318</v>
      </c>
      <c r="S2349" s="13">
        <f t="shared" si="146"/>
        <v>42577.607361111106</v>
      </c>
      <c r="T2349" s="13">
        <f t="shared" si="147"/>
        <v>42607.607361111106</v>
      </c>
    </row>
    <row r="2350" spans="1:20" ht="48" x14ac:dyDescent="0.2">
      <c r="A2350" s="1" t="s">
        <v>0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22">
        <f t="shared" si="144"/>
        <v>0.38571428571428573</v>
      </c>
      <c r="P2350" s="7">
        <f t="shared" si="145"/>
        <v>54</v>
      </c>
      <c r="Q2350" t="s">
        <v>8317</v>
      </c>
      <c r="R2350" s="8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 s="1" t="s">
        <v>0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22">
        <f t="shared" si="144"/>
        <v>0</v>
      </c>
      <c r="P2351" s="7" t="str">
        <f t="shared" si="145"/>
        <v/>
      </c>
      <c r="Q2351" t="s">
        <v>8317</v>
      </c>
      <c r="R2351" s="8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 s="1" t="s">
        <v>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22">
        <f t="shared" si="144"/>
        <v>0</v>
      </c>
      <c r="P2352" s="7" t="str">
        <f t="shared" si="145"/>
        <v/>
      </c>
      <c r="Q2352" t="s">
        <v>8317</v>
      </c>
      <c r="R2352" s="8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 s="1" t="s">
        <v>0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22">
        <f t="shared" si="144"/>
        <v>0.5714285714285714</v>
      </c>
      <c r="P2353" s="7">
        <f t="shared" si="145"/>
        <v>15.428571428571429</v>
      </c>
      <c r="Q2353" t="s">
        <v>8317</v>
      </c>
      <c r="R2353" s="8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 s="1" t="s">
        <v>0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22">
        <f t="shared" si="144"/>
        <v>0</v>
      </c>
      <c r="P2354" s="7" t="str">
        <f t="shared" si="145"/>
        <v/>
      </c>
      <c r="Q2354" t="s">
        <v>8317</v>
      </c>
      <c r="R2354" s="8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 s="1" t="s">
        <v>0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22">
        <f t="shared" si="144"/>
        <v>0</v>
      </c>
      <c r="P2355" s="7" t="str">
        <f t="shared" si="145"/>
        <v/>
      </c>
      <c r="Q2355" t="s">
        <v>8317</v>
      </c>
      <c r="R2355" s="8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 s="1" t="s">
        <v>0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22">
        <f t="shared" si="144"/>
        <v>7.1428571428571425E-2</v>
      </c>
      <c r="P2356" s="7">
        <f t="shared" si="145"/>
        <v>25</v>
      </c>
      <c r="Q2356" t="s">
        <v>8317</v>
      </c>
      <c r="R2356" s="8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 s="1" t="s">
        <v>0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22">
        <f t="shared" si="144"/>
        <v>0.6875</v>
      </c>
      <c r="P2357" s="7">
        <f t="shared" si="145"/>
        <v>27.5</v>
      </c>
      <c r="Q2357" t="s">
        <v>8317</v>
      </c>
      <c r="R2357" s="8" t="s">
        <v>8318</v>
      </c>
      <c r="S2357" s="13">
        <f t="shared" si="146"/>
        <v>42096.918240740742</v>
      </c>
      <c r="T2357" s="13">
        <f t="shared" si="147"/>
        <v>42126.918240740742</v>
      </c>
    </row>
    <row r="2358" spans="1:20" ht="32" x14ac:dyDescent="0.2">
      <c r="A2358" s="1" t="s">
        <v>0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22">
        <f t="shared" si="144"/>
        <v>0</v>
      </c>
      <c r="P2358" s="7" t="str">
        <f t="shared" si="145"/>
        <v/>
      </c>
      <c r="Q2358" t="s">
        <v>8317</v>
      </c>
      <c r="R2358" s="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 s="1" t="s">
        <v>0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22">
        <f t="shared" si="144"/>
        <v>0</v>
      </c>
      <c r="P2359" s="7" t="str">
        <f t="shared" si="145"/>
        <v/>
      </c>
      <c r="Q2359" t="s">
        <v>8317</v>
      </c>
      <c r="R2359" s="8" t="s">
        <v>8318</v>
      </c>
      <c r="S2359" s="13">
        <f t="shared" si="146"/>
        <v>42264.620115740741</v>
      </c>
      <c r="T2359" s="13">
        <f t="shared" si="147"/>
        <v>42294.620115740741</v>
      </c>
    </row>
    <row r="2360" spans="1:20" ht="48" x14ac:dyDescent="0.2">
      <c r="A2360" s="1" t="s">
        <v>0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22">
        <f t="shared" si="144"/>
        <v>0</v>
      </c>
      <c r="P2360" s="7" t="str">
        <f t="shared" si="145"/>
        <v/>
      </c>
      <c r="Q2360" t="s">
        <v>8317</v>
      </c>
      <c r="R2360" s="8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 s="1" t="s">
        <v>0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22">
        <f t="shared" si="144"/>
        <v>14.680000000000001</v>
      </c>
      <c r="P2361" s="7">
        <f t="shared" si="145"/>
        <v>367</v>
      </c>
      <c r="Q2361" t="s">
        <v>8317</v>
      </c>
      <c r="R2361" s="8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 s="1" t="s">
        <v>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22">
        <f t="shared" si="144"/>
        <v>0.04</v>
      </c>
      <c r="P2362" s="7">
        <f t="shared" si="145"/>
        <v>2</v>
      </c>
      <c r="Q2362" t="s">
        <v>8317</v>
      </c>
      <c r="R2362" s="8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 s="1" t="s">
        <v>0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22">
        <f t="shared" si="144"/>
        <v>0</v>
      </c>
      <c r="P2363" s="7" t="str">
        <f t="shared" si="145"/>
        <v/>
      </c>
      <c r="Q2363" t="s">
        <v>8317</v>
      </c>
      <c r="R2363" s="8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 s="1" t="s">
        <v>0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22">
        <f t="shared" si="144"/>
        <v>28.571428571428569</v>
      </c>
      <c r="P2364" s="7">
        <f t="shared" si="145"/>
        <v>60</v>
      </c>
      <c r="Q2364" t="s">
        <v>8317</v>
      </c>
      <c r="R2364" s="8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 s="1" t="s">
        <v>0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22">
        <f t="shared" si="144"/>
        <v>0</v>
      </c>
      <c r="P2365" s="7" t="str">
        <f t="shared" si="145"/>
        <v/>
      </c>
      <c r="Q2365" t="s">
        <v>8317</v>
      </c>
      <c r="R2365" s="8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 s="1" t="s">
        <v>0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22">
        <f t="shared" si="144"/>
        <v>0</v>
      </c>
      <c r="P2366" s="7" t="str">
        <f t="shared" si="145"/>
        <v/>
      </c>
      <c r="Q2366" t="s">
        <v>8317</v>
      </c>
      <c r="R2366" s="8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 s="1" t="s">
        <v>0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22">
        <f t="shared" si="144"/>
        <v>0</v>
      </c>
      <c r="P2367" s="7" t="str">
        <f t="shared" si="145"/>
        <v/>
      </c>
      <c r="Q2367" t="s">
        <v>8317</v>
      </c>
      <c r="R2367" s="8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 s="1" t="s">
        <v>0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22">
        <f t="shared" si="144"/>
        <v>10.52</v>
      </c>
      <c r="P2368" s="7">
        <f t="shared" si="145"/>
        <v>97.407407407407405</v>
      </c>
      <c r="Q2368" t="s">
        <v>8317</v>
      </c>
      <c r="R2368" s="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 s="1" t="s">
        <v>0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22">
        <f t="shared" si="144"/>
        <v>1.34</v>
      </c>
      <c r="P2369" s="7">
        <f t="shared" si="145"/>
        <v>47.857142857142854</v>
      </c>
      <c r="Q2369" t="s">
        <v>8317</v>
      </c>
      <c r="R2369" s="8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 s="1" t="s">
        <v>0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22">
        <f t="shared" si="144"/>
        <v>0.25</v>
      </c>
      <c r="P2370" s="7">
        <f t="shared" si="145"/>
        <v>50</v>
      </c>
      <c r="Q2370" t="s">
        <v>8317</v>
      </c>
      <c r="R2370" s="8" t="s">
        <v>8318</v>
      </c>
      <c r="S2370" s="13">
        <f t="shared" si="146"/>
        <v>42063.721817129626</v>
      </c>
      <c r="T2370" s="13">
        <f t="shared" si="147"/>
        <v>42108.680150462962</v>
      </c>
    </row>
    <row r="2371" spans="1:20" ht="48" x14ac:dyDescent="0.2">
      <c r="A2371" s="1" t="s">
        <v>0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22">
        <f t="shared" ref="O2371:O2434" si="148">PRODUCT((E2371/D2371),100)</f>
        <v>0</v>
      </c>
      <c r="P2371" s="7" t="str">
        <f t="shared" ref="P2371:P2434" si="149">(IFERROR(E2371/L2371,""))</f>
        <v/>
      </c>
      <c r="Q2371" t="s">
        <v>8317</v>
      </c>
      <c r="R2371" s="8" t="s">
        <v>8318</v>
      </c>
      <c r="S2371" s="13">
        <f t="shared" ref="S2371:S2434" si="150">J2371/86400+25569</f>
        <v>42380.812627314815</v>
      </c>
      <c r="T2371" s="13">
        <f t="shared" ref="T2371:T2434" si="151">I2371/86400+25569</f>
        <v>42410.812627314815</v>
      </c>
    </row>
    <row r="2372" spans="1:20" ht="48" x14ac:dyDescent="0.2">
      <c r="A2372" s="1" t="s">
        <v>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22">
        <f t="shared" si="148"/>
        <v>0.32800000000000001</v>
      </c>
      <c r="P2372" s="7">
        <f t="shared" si="149"/>
        <v>20.5</v>
      </c>
      <c r="Q2372" t="s">
        <v>8317</v>
      </c>
      <c r="R2372" s="8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 s="1" t="s">
        <v>0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22">
        <f t="shared" si="148"/>
        <v>0</v>
      </c>
      <c r="P2373" s="7" t="str">
        <f t="shared" si="149"/>
        <v/>
      </c>
      <c r="Q2373" t="s">
        <v>8317</v>
      </c>
      <c r="R2373" s="8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 s="1" t="s">
        <v>0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22">
        <f t="shared" si="148"/>
        <v>3.2727272727272729</v>
      </c>
      <c r="P2374" s="7">
        <f t="shared" si="149"/>
        <v>30</v>
      </c>
      <c r="Q2374" t="s">
        <v>8317</v>
      </c>
      <c r="R2374" s="8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 s="1" t="s">
        <v>0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22">
        <f t="shared" si="148"/>
        <v>5.8823529411764705E-3</v>
      </c>
      <c r="P2375" s="7">
        <f t="shared" si="149"/>
        <v>50</v>
      </c>
      <c r="Q2375" t="s">
        <v>8317</v>
      </c>
      <c r="R2375" s="8" t="s">
        <v>8318</v>
      </c>
      <c r="S2375" s="13">
        <f t="shared" si="150"/>
        <v>42215.662314814814</v>
      </c>
      <c r="T2375" s="13">
        <f t="shared" si="151"/>
        <v>42245.662314814814</v>
      </c>
    </row>
    <row r="2376" spans="1:20" ht="48" x14ac:dyDescent="0.2">
      <c r="A2376" s="1" t="s">
        <v>0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22">
        <f t="shared" si="148"/>
        <v>4.5454545454545456E-2</v>
      </c>
      <c r="P2376" s="7">
        <f t="shared" si="149"/>
        <v>10</v>
      </c>
      <c r="Q2376" t="s">
        <v>8317</v>
      </c>
      <c r="R2376" s="8" t="s">
        <v>8318</v>
      </c>
      <c r="S2376" s="13">
        <f t="shared" si="150"/>
        <v>42017.843287037038</v>
      </c>
      <c r="T2376" s="13">
        <f t="shared" si="151"/>
        <v>42047.843287037038</v>
      </c>
    </row>
    <row r="2377" spans="1:20" ht="48" x14ac:dyDescent="0.2">
      <c r="A2377" s="1" t="s">
        <v>0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22">
        <f t="shared" si="148"/>
        <v>0</v>
      </c>
      <c r="P2377" s="7" t="str">
        <f t="shared" si="149"/>
        <v/>
      </c>
      <c r="Q2377" t="s">
        <v>8317</v>
      </c>
      <c r="R2377" s="8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 s="1" t="s">
        <v>0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22">
        <f t="shared" si="148"/>
        <v>10.877666666666666</v>
      </c>
      <c r="P2378" s="7">
        <f t="shared" si="149"/>
        <v>81.582499999999996</v>
      </c>
      <c r="Q2378" t="s">
        <v>8317</v>
      </c>
      <c r="R2378" s="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 s="1" t="s">
        <v>0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22">
        <f t="shared" si="148"/>
        <v>0</v>
      </c>
      <c r="P2379" s="7" t="str">
        <f t="shared" si="149"/>
        <v/>
      </c>
      <c r="Q2379" t="s">
        <v>8317</v>
      </c>
      <c r="R2379" s="8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 s="1" t="s">
        <v>0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22">
        <f t="shared" si="148"/>
        <v>0</v>
      </c>
      <c r="P2380" s="7" t="str">
        <f t="shared" si="149"/>
        <v/>
      </c>
      <c r="Q2380" t="s">
        <v>8317</v>
      </c>
      <c r="R2380" s="8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 s="1" t="s">
        <v>0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22">
        <f t="shared" si="148"/>
        <v>0</v>
      </c>
      <c r="P2381" s="7" t="str">
        <f t="shared" si="149"/>
        <v/>
      </c>
      <c r="Q2381" t="s">
        <v>8317</v>
      </c>
      <c r="R2381" s="8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 s="1" t="s">
        <v>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22">
        <f t="shared" si="148"/>
        <v>0.36666666666666664</v>
      </c>
      <c r="P2382" s="7">
        <f t="shared" si="149"/>
        <v>18.333333333333332</v>
      </c>
      <c r="Q2382" t="s">
        <v>8317</v>
      </c>
      <c r="R2382" s="8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 s="1" t="s">
        <v>0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22">
        <f t="shared" si="148"/>
        <v>1.8193398957730169</v>
      </c>
      <c r="P2383" s="7">
        <f t="shared" si="149"/>
        <v>224.42857142857142</v>
      </c>
      <c r="Q2383" t="s">
        <v>8317</v>
      </c>
      <c r="R2383" s="8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 s="1" t="s">
        <v>0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22">
        <f t="shared" si="148"/>
        <v>2.5</v>
      </c>
      <c r="P2384" s="7">
        <f t="shared" si="149"/>
        <v>37.5</v>
      </c>
      <c r="Q2384" t="s">
        <v>8317</v>
      </c>
      <c r="R2384" s="8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 s="1" t="s">
        <v>0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22">
        <f t="shared" si="148"/>
        <v>4.3499999999999996</v>
      </c>
      <c r="P2385" s="7">
        <f t="shared" si="149"/>
        <v>145</v>
      </c>
      <c r="Q2385" t="s">
        <v>8317</v>
      </c>
      <c r="R2385" s="8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 s="1" t="s">
        <v>0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22">
        <f t="shared" si="148"/>
        <v>0.8</v>
      </c>
      <c r="P2386" s="7">
        <f t="shared" si="149"/>
        <v>1</v>
      </c>
      <c r="Q2386" t="s">
        <v>8317</v>
      </c>
      <c r="R2386" s="8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 s="1" t="s">
        <v>0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22">
        <f t="shared" si="148"/>
        <v>1.2123076923076923</v>
      </c>
      <c r="P2387" s="7">
        <f t="shared" si="149"/>
        <v>112.57142857142857</v>
      </c>
      <c r="Q2387" t="s">
        <v>8317</v>
      </c>
      <c r="R2387" s="8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 s="1" t="s">
        <v>0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22">
        <f t="shared" si="148"/>
        <v>0</v>
      </c>
      <c r="P2388" s="7" t="str">
        <f t="shared" si="149"/>
        <v/>
      </c>
      <c r="Q2388" t="s">
        <v>8317</v>
      </c>
      <c r="R2388" s="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 s="1" t="s">
        <v>0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22">
        <f t="shared" si="148"/>
        <v>0.68399999999999994</v>
      </c>
      <c r="P2389" s="7">
        <f t="shared" si="149"/>
        <v>342</v>
      </c>
      <c r="Q2389" t="s">
        <v>8317</v>
      </c>
      <c r="R2389" s="8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 s="1" t="s">
        <v>0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22">
        <f t="shared" si="148"/>
        <v>1.2513513513513512</v>
      </c>
      <c r="P2390" s="7">
        <f t="shared" si="149"/>
        <v>57.875</v>
      </c>
      <c r="Q2390" t="s">
        <v>8317</v>
      </c>
      <c r="R2390" s="8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 s="1" t="s">
        <v>0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22">
        <f t="shared" si="148"/>
        <v>0.1875</v>
      </c>
      <c r="P2391" s="7">
        <f t="shared" si="149"/>
        <v>30</v>
      </c>
      <c r="Q2391" t="s">
        <v>8317</v>
      </c>
      <c r="R2391" s="8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 s="1" t="s">
        <v>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22">
        <f t="shared" si="148"/>
        <v>0</v>
      </c>
      <c r="P2392" s="7" t="str">
        <f t="shared" si="149"/>
        <v/>
      </c>
      <c r="Q2392" t="s">
        <v>8317</v>
      </c>
      <c r="R2392" s="8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 s="1" t="s">
        <v>0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22">
        <f t="shared" si="148"/>
        <v>0.125</v>
      </c>
      <c r="P2393" s="7">
        <f t="shared" si="149"/>
        <v>25</v>
      </c>
      <c r="Q2393" t="s">
        <v>8317</v>
      </c>
      <c r="R2393" s="8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 s="1" t="s">
        <v>0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22">
        <f t="shared" si="148"/>
        <v>0</v>
      </c>
      <c r="P2394" s="7" t="str">
        <f t="shared" si="149"/>
        <v/>
      </c>
      <c r="Q2394" t="s">
        <v>8317</v>
      </c>
      <c r="R2394" s="8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 s="1" t="s">
        <v>0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22">
        <f t="shared" si="148"/>
        <v>0.05</v>
      </c>
      <c r="P2395" s="7">
        <f t="shared" si="149"/>
        <v>50</v>
      </c>
      <c r="Q2395" t="s">
        <v>8317</v>
      </c>
      <c r="R2395" s="8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 s="1" t="s">
        <v>0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22">
        <f t="shared" si="148"/>
        <v>0.06</v>
      </c>
      <c r="P2396" s="7">
        <f t="shared" si="149"/>
        <v>1.5</v>
      </c>
      <c r="Q2396" t="s">
        <v>8317</v>
      </c>
      <c r="R2396" s="8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 s="1" t="s">
        <v>0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22">
        <f t="shared" si="148"/>
        <v>0</v>
      </c>
      <c r="P2397" s="7" t="str">
        <f t="shared" si="149"/>
        <v/>
      </c>
      <c r="Q2397" t="s">
        <v>8317</v>
      </c>
      <c r="R2397" s="8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 s="1" t="s">
        <v>0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22">
        <f t="shared" si="148"/>
        <v>0.2</v>
      </c>
      <c r="P2398" s="7">
        <f t="shared" si="149"/>
        <v>10</v>
      </c>
      <c r="Q2398" t="s">
        <v>8317</v>
      </c>
      <c r="R2398" s="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 s="1" t="s">
        <v>0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22">
        <f t="shared" si="148"/>
        <v>0</v>
      </c>
      <c r="P2399" s="7" t="str">
        <f t="shared" si="149"/>
        <v/>
      </c>
      <c r="Q2399" t="s">
        <v>8317</v>
      </c>
      <c r="R2399" s="8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 s="1" t="s">
        <v>0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22">
        <f t="shared" si="148"/>
        <v>0</v>
      </c>
      <c r="P2400" s="7" t="str">
        <f t="shared" si="149"/>
        <v/>
      </c>
      <c r="Q2400" t="s">
        <v>8317</v>
      </c>
      <c r="R2400" s="8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 s="1" t="s">
        <v>0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22">
        <f t="shared" si="148"/>
        <v>0</v>
      </c>
      <c r="P2401" s="7" t="str">
        <f t="shared" si="149"/>
        <v/>
      </c>
      <c r="Q2401" t="s">
        <v>8317</v>
      </c>
      <c r="R2401" s="8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 s="1" t="s">
        <v>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22">
        <f t="shared" si="148"/>
        <v>0</v>
      </c>
      <c r="P2402" s="7" t="str">
        <f t="shared" si="149"/>
        <v/>
      </c>
      <c r="Q2402" t="s">
        <v>8317</v>
      </c>
      <c r="R2402" s="8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 s="1" t="s">
        <v>0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22">
        <f t="shared" si="148"/>
        <v>0.71785714285714286</v>
      </c>
      <c r="P2403" s="7">
        <f t="shared" si="149"/>
        <v>22.333333333333332</v>
      </c>
      <c r="Q2403" t="s">
        <v>8334</v>
      </c>
      <c r="R2403" s="8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 s="1" t="s">
        <v>0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22">
        <f t="shared" si="148"/>
        <v>0.43333333333333329</v>
      </c>
      <c r="P2404" s="7">
        <f t="shared" si="149"/>
        <v>52</v>
      </c>
      <c r="Q2404" t="s">
        <v>8334</v>
      </c>
      <c r="R2404" s="8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 s="1" t="s">
        <v>0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22">
        <f t="shared" si="148"/>
        <v>16.833333333333332</v>
      </c>
      <c r="P2405" s="7">
        <f t="shared" si="149"/>
        <v>16.833333333333332</v>
      </c>
      <c r="Q2405" t="s">
        <v>8334</v>
      </c>
      <c r="R2405" s="8" t="s">
        <v>8335</v>
      </c>
      <c r="S2405" s="13">
        <f t="shared" si="150"/>
        <v>42399.882615740746</v>
      </c>
      <c r="T2405" s="13">
        <f t="shared" si="151"/>
        <v>42459.840949074074</v>
      </c>
    </row>
    <row r="2406" spans="1:20" ht="48" x14ac:dyDescent="0.2">
      <c r="A2406" s="1" t="s">
        <v>0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22">
        <f t="shared" si="148"/>
        <v>0</v>
      </c>
      <c r="P2406" s="7" t="str">
        <f t="shared" si="149"/>
        <v/>
      </c>
      <c r="Q2406" t="s">
        <v>8334</v>
      </c>
      <c r="R2406" s="8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 s="1" t="s">
        <v>0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22">
        <f t="shared" si="148"/>
        <v>22.52</v>
      </c>
      <c r="P2407" s="7">
        <f t="shared" si="149"/>
        <v>56.3</v>
      </c>
      <c r="Q2407" t="s">
        <v>8334</v>
      </c>
      <c r="R2407" s="8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 s="1" t="s">
        <v>0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22">
        <f t="shared" si="148"/>
        <v>41.384615384615387</v>
      </c>
      <c r="P2408" s="7">
        <f t="shared" si="149"/>
        <v>84.0625</v>
      </c>
      <c r="Q2408" t="s">
        <v>8334</v>
      </c>
      <c r="R2408" s="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 s="1" t="s">
        <v>0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22">
        <f t="shared" si="148"/>
        <v>25.259090909090908</v>
      </c>
      <c r="P2409" s="7">
        <f t="shared" si="149"/>
        <v>168.39393939393941</v>
      </c>
      <c r="Q2409" t="s">
        <v>8334</v>
      </c>
      <c r="R2409" s="8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 s="1" t="s">
        <v>0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22">
        <f t="shared" si="148"/>
        <v>0.2</v>
      </c>
      <c r="P2410" s="7">
        <f t="shared" si="149"/>
        <v>15</v>
      </c>
      <c r="Q2410" t="s">
        <v>8334</v>
      </c>
      <c r="R2410" s="8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 s="1" t="s">
        <v>0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22">
        <f t="shared" si="148"/>
        <v>1.8399999999999999</v>
      </c>
      <c r="P2411" s="7">
        <f t="shared" si="149"/>
        <v>76.666666666666671</v>
      </c>
      <c r="Q2411" t="s">
        <v>8334</v>
      </c>
      <c r="R2411" s="8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 s="1" t="s">
        <v>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22">
        <f t="shared" si="148"/>
        <v>0</v>
      </c>
      <c r="P2412" s="7" t="str">
        <f t="shared" si="149"/>
        <v/>
      </c>
      <c r="Q2412" t="s">
        <v>8334</v>
      </c>
      <c r="R2412" s="8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 s="1" t="s">
        <v>0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22">
        <f t="shared" si="148"/>
        <v>0.60399999999999998</v>
      </c>
      <c r="P2413" s="7">
        <f t="shared" si="149"/>
        <v>50.333333333333336</v>
      </c>
      <c r="Q2413" t="s">
        <v>8334</v>
      </c>
      <c r="R2413" s="8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 s="1" t="s">
        <v>0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22">
        <f t="shared" si="148"/>
        <v>0</v>
      </c>
      <c r="P2414" s="7" t="str">
        <f t="shared" si="149"/>
        <v/>
      </c>
      <c r="Q2414" t="s">
        <v>8334</v>
      </c>
      <c r="R2414" s="8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 s="1" t="s">
        <v>0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22">
        <f t="shared" si="148"/>
        <v>0.83333333333333337</v>
      </c>
      <c r="P2415" s="7">
        <f t="shared" si="149"/>
        <v>8.3333333333333339</v>
      </c>
      <c r="Q2415" t="s">
        <v>8334</v>
      </c>
      <c r="R2415" s="8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 s="1" t="s">
        <v>0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22">
        <f t="shared" si="148"/>
        <v>3.0666666666666664</v>
      </c>
      <c r="P2416" s="7">
        <f t="shared" si="149"/>
        <v>35.384615384615387</v>
      </c>
      <c r="Q2416" t="s">
        <v>8334</v>
      </c>
      <c r="R2416" s="8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 s="1" t="s">
        <v>0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22">
        <f t="shared" si="148"/>
        <v>0.55833333333333335</v>
      </c>
      <c r="P2417" s="7">
        <f t="shared" si="149"/>
        <v>55.833333333333336</v>
      </c>
      <c r="Q2417" t="s">
        <v>8334</v>
      </c>
      <c r="R2417" s="8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 s="1" t="s">
        <v>0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22">
        <f t="shared" si="148"/>
        <v>2.5000000000000001E-2</v>
      </c>
      <c r="P2418" s="7">
        <f t="shared" si="149"/>
        <v>5</v>
      </c>
      <c r="Q2418" t="s">
        <v>8334</v>
      </c>
      <c r="R2418" s="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 s="1" t="s">
        <v>0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22">
        <f t="shared" si="148"/>
        <v>0</v>
      </c>
      <c r="P2419" s="7" t="str">
        <f t="shared" si="149"/>
        <v/>
      </c>
      <c r="Q2419" t="s">
        <v>8334</v>
      </c>
      <c r="R2419" s="8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 s="1" t="s">
        <v>0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22">
        <f t="shared" si="148"/>
        <v>0.02</v>
      </c>
      <c r="P2420" s="7">
        <f t="shared" si="149"/>
        <v>1</v>
      </c>
      <c r="Q2420" t="s">
        <v>8334</v>
      </c>
      <c r="R2420" s="8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 s="1" t="s">
        <v>0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22">
        <f t="shared" si="148"/>
        <v>0</v>
      </c>
      <c r="P2421" s="7" t="str">
        <f t="shared" si="149"/>
        <v/>
      </c>
      <c r="Q2421" t="s">
        <v>8334</v>
      </c>
      <c r="R2421" s="8" t="s">
        <v>8335</v>
      </c>
      <c r="S2421" s="13">
        <f t="shared" si="150"/>
        <v>41993.738298611112</v>
      </c>
      <c r="T2421" s="13">
        <f t="shared" si="151"/>
        <v>42053.738298611112</v>
      </c>
    </row>
    <row r="2422" spans="1:20" ht="48" x14ac:dyDescent="0.2">
      <c r="A2422" s="1" t="s">
        <v>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22">
        <f t="shared" si="148"/>
        <v>14.825133372851216</v>
      </c>
      <c r="P2422" s="7">
        <f t="shared" si="149"/>
        <v>69.472222222222229</v>
      </c>
      <c r="Q2422" t="s">
        <v>8334</v>
      </c>
      <c r="R2422" s="8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 s="1" t="s">
        <v>0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22">
        <f t="shared" si="148"/>
        <v>1.6666666666666666E-2</v>
      </c>
      <c r="P2423" s="7">
        <f t="shared" si="149"/>
        <v>1</v>
      </c>
      <c r="Q2423" t="s">
        <v>8334</v>
      </c>
      <c r="R2423" s="8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 s="1" t="s">
        <v>0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22">
        <f t="shared" si="148"/>
        <v>0.2</v>
      </c>
      <c r="P2424" s="7">
        <f t="shared" si="149"/>
        <v>1</v>
      </c>
      <c r="Q2424" t="s">
        <v>8334</v>
      </c>
      <c r="R2424" s="8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 s="1" t="s">
        <v>0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22">
        <f t="shared" si="148"/>
        <v>1.3333333333333334E-2</v>
      </c>
      <c r="P2425" s="7">
        <f t="shared" si="149"/>
        <v>8</v>
      </c>
      <c r="Q2425" t="s">
        <v>8334</v>
      </c>
      <c r="R2425" s="8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 s="1" t="s">
        <v>0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22">
        <f t="shared" si="148"/>
        <v>1.24</v>
      </c>
      <c r="P2426" s="7">
        <f t="shared" si="149"/>
        <v>34.444444444444443</v>
      </c>
      <c r="Q2426" t="s">
        <v>8334</v>
      </c>
      <c r="R2426" s="8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 s="1" t="s">
        <v>0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22">
        <f t="shared" si="148"/>
        <v>2.8571428571428574E-2</v>
      </c>
      <c r="P2427" s="7">
        <f t="shared" si="149"/>
        <v>1</v>
      </c>
      <c r="Q2427" t="s">
        <v>8334</v>
      </c>
      <c r="R2427" s="8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 s="1" t="s">
        <v>0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22">
        <f t="shared" si="148"/>
        <v>0</v>
      </c>
      <c r="P2428" s="7" t="str">
        <f t="shared" si="149"/>
        <v/>
      </c>
      <c r="Q2428" t="s">
        <v>8334</v>
      </c>
      <c r="R2428" s="8" t="s">
        <v>8335</v>
      </c>
      <c r="S2428" s="13">
        <f t="shared" si="150"/>
        <v>42164.170046296298</v>
      </c>
      <c r="T2428" s="13">
        <f t="shared" si="151"/>
        <v>42224.170046296298</v>
      </c>
    </row>
    <row r="2429" spans="1:20" ht="32" x14ac:dyDescent="0.2">
      <c r="A2429" s="1" t="s">
        <v>0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22">
        <f t="shared" si="148"/>
        <v>2E-3</v>
      </c>
      <c r="P2429" s="7">
        <f t="shared" si="149"/>
        <v>1</v>
      </c>
      <c r="Q2429" t="s">
        <v>8334</v>
      </c>
      <c r="R2429" s="8" t="s">
        <v>8335</v>
      </c>
      <c r="S2429" s="13">
        <f t="shared" si="150"/>
        <v>42412.318668981483</v>
      </c>
      <c r="T2429" s="13">
        <f t="shared" si="151"/>
        <v>42452.277002314819</v>
      </c>
    </row>
    <row r="2430" spans="1:20" ht="32" x14ac:dyDescent="0.2">
      <c r="A2430" s="1" t="s">
        <v>0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22">
        <f t="shared" si="148"/>
        <v>2.8571428571428571E-3</v>
      </c>
      <c r="P2430" s="7">
        <f t="shared" si="149"/>
        <v>1</v>
      </c>
      <c r="Q2430" t="s">
        <v>8334</v>
      </c>
      <c r="R2430" s="8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 s="1" t="s">
        <v>0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22">
        <f t="shared" si="148"/>
        <v>1.4321428571428572</v>
      </c>
      <c r="P2431" s="7">
        <f t="shared" si="149"/>
        <v>501.25</v>
      </c>
      <c r="Q2431" t="s">
        <v>8334</v>
      </c>
      <c r="R2431" s="8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 s="1" t="s">
        <v>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22">
        <f t="shared" si="148"/>
        <v>0.70000000000000007</v>
      </c>
      <c r="P2432" s="7">
        <f t="shared" si="149"/>
        <v>10.5</v>
      </c>
      <c r="Q2432" t="s">
        <v>8334</v>
      </c>
      <c r="R2432" s="8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 s="1" t="s">
        <v>0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22">
        <f t="shared" si="148"/>
        <v>2E-3</v>
      </c>
      <c r="P2433" s="7">
        <f t="shared" si="149"/>
        <v>1</v>
      </c>
      <c r="Q2433" t="s">
        <v>8334</v>
      </c>
      <c r="R2433" s="8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 s="1" t="s">
        <v>0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22">
        <f t="shared" si="148"/>
        <v>1.4285714285714287E-2</v>
      </c>
      <c r="P2434" s="7">
        <f t="shared" si="149"/>
        <v>1</v>
      </c>
      <c r="Q2434" t="s">
        <v>8334</v>
      </c>
      <c r="R2434" s="8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 s="1" t="s">
        <v>0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22">
        <f t="shared" ref="O2435:O2498" si="152">PRODUCT((E2435/D2435),100)</f>
        <v>0</v>
      </c>
      <c r="P2435" s="7" t="str">
        <f t="shared" ref="P2435:P2498" si="153">(IFERROR(E2435/L2435,""))</f>
        <v/>
      </c>
      <c r="Q2435" t="s">
        <v>8334</v>
      </c>
      <c r="R2435" s="8" t="s">
        <v>8335</v>
      </c>
      <c r="S2435" s="13">
        <f t="shared" ref="S2435:S2498" si="154">J2435/86400+25569</f>
        <v>42397.89980324074</v>
      </c>
      <c r="T2435" s="13">
        <f t="shared" ref="T2435:T2498" si="155">I2435/86400+25569</f>
        <v>42427.89980324074</v>
      </c>
    </row>
    <row r="2436" spans="1:20" ht="48" x14ac:dyDescent="0.2">
      <c r="A2436" s="1" t="s">
        <v>0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22">
        <f t="shared" si="152"/>
        <v>0.13</v>
      </c>
      <c r="P2436" s="7">
        <f t="shared" si="153"/>
        <v>13</v>
      </c>
      <c r="Q2436" t="s">
        <v>8334</v>
      </c>
      <c r="R2436" s="8" t="s">
        <v>8335</v>
      </c>
      <c r="S2436" s="13">
        <f t="shared" si="154"/>
        <v>42180.186041666668</v>
      </c>
      <c r="T2436" s="13">
        <f t="shared" si="155"/>
        <v>42220.186041666668</v>
      </c>
    </row>
    <row r="2437" spans="1:20" ht="48" x14ac:dyDescent="0.2">
      <c r="A2437" s="1" t="s">
        <v>0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22">
        <f t="shared" si="152"/>
        <v>0.48960000000000004</v>
      </c>
      <c r="P2437" s="7">
        <f t="shared" si="153"/>
        <v>306</v>
      </c>
      <c r="Q2437" t="s">
        <v>8334</v>
      </c>
      <c r="R2437" s="8" t="s">
        <v>8335</v>
      </c>
      <c r="S2437" s="13">
        <f t="shared" si="154"/>
        <v>42252.277615740742</v>
      </c>
      <c r="T2437" s="13">
        <f t="shared" si="155"/>
        <v>42282.277615740742</v>
      </c>
    </row>
    <row r="2438" spans="1:20" ht="48" x14ac:dyDescent="0.2">
      <c r="A2438" s="1" t="s">
        <v>0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22">
        <f t="shared" si="152"/>
        <v>3.8461538461538464E-2</v>
      </c>
      <c r="P2438" s="7">
        <f t="shared" si="153"/>
        <v>22.5</v>
      </c>
      <c r="Q2438" t="s">
        <v>8334</v>
      </c>
      <c r="R2438" s="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 s="1" t="s">
        <v>0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22">
        <f t="shared" si="152"/>
        <v>0</v>
      </c>
      <c r="P2439" s="7" t="str">
        <f t="shared" si="153"/>
        <v/>
      </c>
      <c r="Q2439" t="s">
        <v>8334</v>
      </c>
      <c r="R2439" s="8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 s="1" t="s">
        <v>0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22">
        <f t="shared" si="152"/>
        <v>0.33333333333333337</v>
      </c>
      <c r="P2440" s="7">
        <f t="shared" si="153"/>
        <v>50</v>
      </c>
      <c r="Q2440" t="s">
        <v>8334</v>
      </c>
      <c r="R2440" s="8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 s="1" t="s">
        <v>0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22">
        <f t="shared" si="152"/>
        <v>0</v>
      </c>
      <c r="P2441" s="7" t="str">
        <f t="shared" si="153"/>
        <v/>
      </c>
      <c r="Q2441" t="s">
        <v>8334</v>
      </c>
      <c r="R2441" s="8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 s="1" t="s">
        <v>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22">
        <f t="shared" si="152"/>
        <v>0.2</v>
      </c>
      <c r="P2442" s="7">
        <f t="shared" si="153"/>
        <v>5</v>
      </c>
      <c r="Q2442" t="s">
        <v>8334</v>
      </c>
      <c r="R2442" s="8" t="s">
        <v>8335</v>
      </c>
      <c r="S2442" s="13">
        <f t="shared" si="154"/>
        <v>42383.899456018524</v>
      </c>
      <c r="T2442" s="13">
        <f t="shared" si="155"/>
        <v>42413.899456018524</v>
      </c>
    </row>
    <row r="2443" spans="1:20" ht="32" x14ac:dyDescent="0.2">
      <c r="A2443" s="1" t="s">
        <v>0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22">
        <f t="shared" si="152"/>
        <v>107.88</v>
      </c>
      <c r="P2443" s="7">
        <f t="shared" si="153"/>
        <v>74.22935779816514</v>
      </c>
      <c r="Q2443" t="s">
        <v>8334</v>
      </c>
      <c r="R2443" s="8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 s="1" t="s">
        <v>0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22">
        <f t="shared" si="152"/>
        <v>125.94166666666666</v>
      </c>
      <c r="P2444" s="7">
        <f t="shared" si="153"/>
        <v>81.252688172043008</v>
      </c>
      <c r="Q2444" t="s">
        <v>8334</v>
      </c>
      <c r="R2444" s="8" t="s">
        <v>8350</v>
      </c>
      <c r="S2444" s="13">
        <f t="shared" si="154"/>
        <v>42052.666990740741</v>
      </c>
      <c r="T2444" s="13">
        <f t="shared" si="155"/>
        <v>42082.625324074077</v>
      </c>
    </row>
    <row r="2445" spans="1:20" ht="48" x14ac:dyDescent="0.2">
      <c r="A2445" s="1" t="s">
        <v>0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22">
        <f t="shared" si="152"/>
        <v>202.51495</v>
      </c>
      <c r="P2445" s="7">
        <f t="shared" si="153"/>
        <v>130.23469453376205</v>
      </c>
      <c r="Q2445" t="s">
        <v>8334</v>
      </c>
      <c r="R2445" s="8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 s="1" t="s">
        <v>0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22">
        <f t="shared" si="152"/>
        <v>108.60000000000001</v>
      </c>
      <c r="P2446" s="7">
        <f t="shared" si="153"/>
        <v>53.409836065573771</v>
      </c>
      <c r="Q2446" t="s">
        <v>8334</v>
      </c>
      <c r="R2446" s="8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 s="1" t="s">
        <v>0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22">
        <f t="shared" si="152"/>
        <v>172.8</v>
      </c>
      <c r="P2447" s="7">
        <f t="shared" si="153"/>
        <v>75.130434782608702</v>
      </c>
      <c r="Q2447" t="s">
        <v>8334</v>
      </c>
      <c r="R2447" s="8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 s="1" t="s">
        <v>0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22">
        <f t="shared" si="152"/>
        <v>167.98</v>
      </c>
      <c r="P2448" s="7">
        <f t="shared" si="153"/>
        <v>75.666666666666671</v>
      </c>
      <c r="Q2448" t="s">
        <v>8334</v>
      </c>
      <c r="R2448" s="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 s="1" t="s">
        <v>0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22">
        <f t="shared" si="152"/>
        <v>427.20000000000005</v>
      </c>
      <c r="P2449" s="7">
        <f t="shared" si="153"/>
        <v>31.691394658753708</v>
      </c>
      <c r="Q2449" t="s">
        <v>8334</v>
      </c>
      <c r="R2449" s="8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 s="1" t="s">
        <v>0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22">
        <f t="shared" si="152"/>
        <v>107.5</v>
      </c>
      <c r="P2450" s="7">
        <f t="shared" si="153"/>
        <v>47.777777777777779</v>
      </c>
      <c r="Q2450" t="s">
        <v>8334</v>
      </c>
      <c r="R2450" s="8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 s="1" t="s">
        <v>0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22">
        <f t="shared" si="152"/>
        <v>108</v>
      </c>
      <c r="P2451" s="7">
        <f t="shared" si="153"/>
        <v>90</v>
      </c>
      <c r="Q2451" t="s">
        <v>8334</v>
      </c>
      <c r="R2451" s="8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 s="1" t="s">
        <v>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22">
        <f t="shared" si="152"/>
        <v>101.53353333333335</v>
      </c>
      <c r="P2452" s="7">
        <f t="shared" si="153"/>
        <v>149.31401960784314</v>
      </c>
      <c r="Q2452" t="s">
        <v>8334</v>
      </c>
      <c r="R2452" s="8" t="s">
        <v>8350</v>
      </c>
      <c r="S2452" s="13">
        <f t="shared" si="154"/>
        <v>41902.07240740741</v>
      </c>
      <c r="T2452" s="13">
        <f t="shared" si="155"/>
        <v>41940.132638888885</v>
      </c>
    </row>
    <row r="2453" spans="1:20" ht="48" x14ac:dyDescent="0.2">
      <c r="A2453" s="1" t="s">
        <v>0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22">
        <f t="shared" si="152"/>
        <v>115.45</v>
      </c>
      <c r="P2453" s="7">
        <f t="shared" si="153"/>
        <v>62.06989247311828</v>
      </c>
      <c r="Q2453" t="s">
        <v>8334</v>
      </c>
      <c r="R2453" s="8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 s="1" t="s">
        <v>0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22">
        <f t="shared" si="152"/>
        <v>133.5</v>
      </c>
      <c r="P2454" s="7">
        <f t="shared" si="153"/>
        <v>53.4</v>
      </c>
      <c r="Q2454" t="s">
        <v>8334</v>
      </c>
      <c r="R2454" s="8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 s="1" t="s">
        <v>0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22">
        <f t="shared" si="152"/>
        <v>154.69999999999999</v>
      </c>
      <c r="P2455" s="7">
        <f t="shared" si="153"/>
        <v>69.268656716417908</v>
      </c>
      <c r="Q2455" t="s">
        <v>8334</v>
      </c>
      <c r="R2455" s="8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 s="1" t="s">
        <v>0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22">
        <f t="shared" si="152"/>
        <v>100.84571428571429</v>
      </c>
      <c r="P2456" s="7">
        <f t="shared" si="153"/>
        <v>271.50769230769231</v>
      </c>
      <c r="Q2456" t="s">
        <v>8334</v>
      </c>
      <c r="R2456" s="8" t="s">
        <v>8350</v>
      </c>
      <c r="S2456" s="13">
        <f t="shared" si="154"/>
        <v>42770.201481481483</v>
      </c>
      <c r="T2456" s="13">
        <f t="shared" si="155"/>
        <v>42805.201481481483</v>
      </c>
    </row>
    <row r="2457" spans="1:20" ht="48" x14ac:dyDescent="0.2">
      <c r="A2457" s="1" t="s">
        <v>0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22">
        <f t="shared" si="152"/>
        <v>182</v>
      </c>
      <c r="P2457" s="7">
        <f t="shared" si="153"/>
        <v>34.125</v>
      </c>
      <c r="Q2457" t="s">
        <v>8334</v>
      </c>
      <c r="R2457" s="8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 s="1" t="s">
        <v>0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22">
        <f t="shared" si="152"/>
        <v>180.86666666666667</v>
      </c>
      <c r="P2458" s="7">
        <f t="shared" si="153"/>
        <v>40.492537313432834</v>
      </c>
      <c r="Q2458" t="s">
        <v>8334</v>
      </c>
      <c r="R2458" s="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 s="1" t="s">
        <v>0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22">
        <f t="shared" si="152"/>
        <v>102.30434782608695</v>
      </c>
      <c r="P2459" s="7">
        <f t="shared" si="153"/>
        <v>189.75806451612902</v>
      </c>
      <c r="Q2459" t="s">
        <v>8334</v>
      </c>
      <c r="R2459" s="8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 s="1" t="s">
        <v>0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22">
        <f t="shared" si="152"/>
        <v>110.17999999999999</v>
      </c>
      <c r="P2460" s="7">
        <f t="shared" si="153"/>
        <v>68.862499999999997</v>
      </c>
      <c r="Q2460" t="s">
        <v>8334</v>
      </c>
      <c r="R2460" s="8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 s="1" t="s">
        <v>0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22">
        <f t="shared" si="152"/>
        <v>102.25</v>
      </c>
      <c r="P2461" s="7">
        <f t="shared" si="153"/>
        <v>108.77659574468085</v>
      </c>
      <c r="Q2461" t="s">
        <v>8334</v>
      </c>
      <c r="R2461" s="8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 s="1" t="s">
        <v>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22">
        <f t="shared" si="152"/>
        <v>100.78823529411764</v>
      </c>
      <c r="P2462" s="7">
        <f t="shared" si="153"/>
        <v>125.98529411764706</v>
      </c>
      <c r="Q2462" t="s">
        <v>8334</v>
      </c>
      <c r="R2462" s="8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 s="1" t="s">
        <v>0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22">
        <f t="shared" si="152"/>
        <v>103.8</v>
      </c>
      <c r="P2463" s="7">
        <f t="shared" si="153"/>
        <v>90.523255813953483</v>
      </c>
      <c r="Q2463" t="s">
        <v>8323</v>
      </c>
      <c r="R2463" s="8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 s="1" t="s">
        <v>0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22">
        <f t="shared" si="152"/>
        <v>110.70833333333334</v>
      </c>
      <c r="P2464" s="7">
        <f t="shared" si="153"/>
        <v>28.880434782608695</v>
      </c>
      <c r="Q2464" t="s">
        <v>8323</v>
      </c>
      <c r="R2464" s="8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 s="1" t="s">
        <v>0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22">
        <f t="shared" si="152"/>
        <v>116.25000000000001</v>
      </c>
      <c r="P2465" s="7">
        <f t="shared" si="153"/>
        <v>31</v>
      </c>
      <c r="Q2465" t="s">
        <v>8323</v>
      </c>
      <c r="R2465" s="8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 s="1" t="s">
        <v>0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22">
        <f t="shared" si="152"/>
        <v>111.1</v>
      </c>
      <c r="P2466" s="7">
        <f t="shared" si="153"/>
        <v>51.674418604651166</v>
      </c>
      <c r="Q2466" t="s">
        <v>8323</v>
      </c>
      <c r="R2466" s="8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 s="1" t="s">
        <v>0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22">
        <f t="shared" si="152"/>
        <v>180.14285714285714</v>
      </c>
      <c r="P2467" s="7">
        <f t="shared" si="153"/>
        <v>26.270833333333332</v>
      </c>
      <c r="Q2467" t="s">
        <v>8323</v>
      </c>
      <c r="R2467" s="8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 s="1" t="s">
        <v>0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22">
        <f t="shared" si="152"/>
        <v>100</v>
      </c>
      <c r="P2468" s="7">
        <f t="shared" si="153"/>
        <v>48.07692307692308</v>
      </c>
      <c r="Q2468" t="s">
        <v>8323</v>
      </c>
      <c r="R2468" s="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 s="1" t="s">
        <v>0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22">
        <f t="shared" si="152"/>
        <v>118.5</v>
      </c>
      <c r="P2469" s="7">
        <f t="shared" si="153"/>
        <v>27.558139534883722</v>
      </c>
      <c r="Q2469" t="s">
        <v>8323</v>
      </c>
      <c r="R2469" s="8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 s="1" t="s">
        <v>0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22">
        <f t="shared" si="152"/>
        <v>107.21700000000001</v>
      </c>
      <c r="P2470" s="7">
        <f t="shared" si="153"/>
        <v>36.97137931034483</v>
      </c>
      <c r="Q2470" t="s">
        <v>8323</v>
      </c>
      <c r="R2470" s="8" t="s">
        <v>8327</v>
      </c>
      <c r="S2470" s="13">
        <f t="shared" si="154"/>
        <v>41174.154178240744</v>
      </c>
      <c r="T2470" s="13">
        <f t="shared" si="155"/>
        <v>41210.208333333336</v>
      </c>
    </row>
    <row r="2471" spans="1:20" ht="48" x14ac:dyDescent="0.2">
      <c r="A2471" s="1" t="s">
        <v>0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22">
        <f t="shared" si="152"/>
        <v>113.66666666666667</v>
      </c>
      <c r="P2471" s="7">
        <f t="shared" si="153"/>
        <v>29.021276595744681</v>
      </c>
      <c r="Q2471" t="s">
        <v>8323</v>
      </c>
      <c r="R2471" s="8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 s="1" t="s">
        <v>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22">
        <f t="shared" si="152"/>
        <v>103.16400000000002</v>
      </c>
      <c r="P2472" s="7">
        <f t="shared" si="153"/>
        <v>28.65666666666667</v>
      </c>
      <c r="Q2472" t="s">
        <v>8323</v>
      </c>
      <c r="R2472" s="8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 s="1" t="s">
        <v>0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22">
        <f t="shared" si="152"/>
        <v>128</v>
      </c>
      <c r="P2473" s="7">
        <f t="shared" si="153"/>
        <v>37.647058823529413</v>
      </c>
      <c r="Q2473" t="s">
        <v>8323</v>
      </c>
      <c r="R2473" s="8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 s="1" t="s">
        <v>0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22">
        <f t="shared" si="152"/>
        <v>135.76026666666667</v>
      </c>
      <c r="P2474" s="7">
        <f t="shared" si="153"/>
        <v>97.904038461538462</v>
      </c>
      <c r="Q2474" t="s">
        <v>8323</v>
      </c>
      <c r="R2474" s="8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 s="1" t="s">
        <v>0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22">
        <f t="shared" si="152"/>
        <v>100</v>
      </c>
      <c r="P2475" s="7">
        <f t="shared" si="153"/>
        <v>42.553191489361701</v>
      </c>
      <c r="Q2475" t="s">
        <v>8323</v>
      </c>
      <c r="R2475" s="8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 s="1" t="s">
        <v>0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22">
        <f t="shared" si="152"/>
        <v>100.00360000000002</v>
      </c>
      <c r="P2476" s="7">
        <f t="shared" si="153"/>
        <v>131.58368421052631</v>
      </c>
      <c r="Q2476" t="s">
        <v>8323</v>
      </c>
      <c r="R2476" s="8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 s="1" t="s">
        <v>0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22">
        <f t="shared" si="152"/>
        <v>104.71999999999998</v>
      </c>
      <c r="P2477" s="7">
        <f t="shared" si="153"/>
        <v>32.320987654320987</v>
      </c>
      <c r="Q2477" t="s">
        <v>8323</v>
      </c>
      <c r="R2477" s="8" t="s">
        <v>8327</v>
      </c>
      <c r="S2477" s="13">
        <f t="shared" si="154"/>
        <v>40310.287673611107</v>
      </c>
      <c r="T2477" s="13">
        <f t="shared" si="155"/>
        <v>40369.916666666664</v>
      </c>
    </row>
    <row r="2478" spans="1:20" ht="48" x14ac:dyDescent="0.2">
      <c r="A2478" s="1" t="s">
        <v>0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22">
        <f t="shared" si="152"/>
        <v>105.02249999999999</v>
      </c>
      <c r="P2478" s="7">
        <f t="shared" si="153"/>
        <v>61.103999999999999</v>
      </c>
      <c r="Q2478" t="s">
        <v>8323</v>
      </c>
      <c r="R2478" s="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 s="1" t="s">
        <v>0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22">
        <f t="shared" si="152"/>
        <v>171.33333333333334</v>
      </c>
      <c r="P2479" s="7">
        <f t="shared" si="153"/>
        <v>31.341463414634145</v>
      </c>
      <c r="Q2479" t="s">
        <v>8323</v>
      </c>
      <c r="R2479" s="8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 s="1" t="s">
        <v>0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22">
        <f t="shared" si="152"/>
        <v>127.49999999999999</v>
      </c>
      <c r="P2480" s="7">
        <f t="shared" si="153"/>
        <v>129.1139240506329</v>
      </c>
      <c r="Q2480" t="s">
        <v>8323</v>
      </c>
      <c r="R2480" s="8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 s="1" t="s">
        <v>0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22">
        <f t="shared" si="152"/>
        <v>133.44333333333333</v>
      </c>
      <c r="P2481" s="7">
        <f t="shared" si="153"/>
        <v>25.020624999999999</v>
      </c>
      <c r="Q2481" t="s">
        <v>8323</v>
      </c>
      <c r="R2481" s="8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 s="1" t="s">
        <v>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22">
        <f t="shared" si="152"/>
        <v>100</v>
      </c>
      <c r="P2482" s="7">
        <f t="shared" si="153"/>
        <v>250</v>
      </c>
      <c r="Q2482" t="s">
        <v>8323</v>
      </c>
      <c r="R2482" s="8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 s="1" t="s">
        <v>0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22">
        <f t="shared" si="152"/>
        <v>112.91099999999999</v>
      </c>
      <c r="P2483" s="7">
        <f t="shared" si="153"/>
        <v>47.541473684210523</v>
      </c>
      <c r="Q2483" t="s">
        <v>8323</v>
      </c>
      <c r="R2483" s="8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 s="1" t="s">
        <v>0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22">
        <f t="shared" si="152"/>
        <v>100.1</v>
      </c>
      <c r="P2484" s="7">
        <f t="shared" si="153"/>
        <v>40.04</v>
      </c>
      <c r="Q2484" t="s">
        <v>8323</v>
      </c>
      <c r="R2484" s="8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 s="1" t="s">
        <v>0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22">
        <f t="shared" si="152"/>
        <v>113.72727272727272</v>
      </c>
      <c r="P2485" s="7">
        <f t="shared" si="153"/>
        <v>65.84210526315789</v>
      </c>
      <c r="Q2485" t="s">
        <v>8323</v>
      </c>
      <c r="R2485" s="8" t="s">
        <v>8327</v>
      </c>
      <c r="S2485" s="13">
        <f t="shared" si="154"/>
        <v>40970.750034722223</v>
      </c>
      <c r="T2485" s="13">
        <f t="shared" si="155"/>
        <v>41030.708368055552</v>
      </c>
    </row>
    <row r="2486" spans="1:20" ht="48" x14ac:dyDescent="0.2">
      <c r="A2486" s="1" t="s">
        <v>0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22">
        <f t="shared" si="152"/>
        <v>119.31742857142855</v>
      </c>
      <c r="P2486" s="7">
        <f t="shared" si="153"/>
        <v>46.401222222222216</v>
      </c>
      <c r="Q2486" t="s">
        <v>8323</v>
      </c>
      <c r="R2486" s="8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 s="1" t="s">
        <v>0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22">
        <f t="shared" si="152"/>
        <v>103.25</v>
      </c>
      <c r="P2487" s="7">
        <f t="shared" si="153"/>
        <v>50.365853658536587</v>
      </c>
      <c r="Q2487" t="s">
        <v>8323</v>
      </c>
      <c r="R2487" s="8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 s="1" t="s">
        <v>0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22">
        <f t="shared" si="152"/>
        <v>265.66666666666669</v>
      </c>
      <c r="P2488" s="7">
        <f t="shared" si="153"/>
        <v>26.566666666666666</v>
      </c>
      <c r="Q2488" t="s">
        <v>8323</v>
      </c>
      <c r="R2488" s="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 s="1" t="s">
        <v>0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22">
        <f t="shared" si="152"/>
        <v>100.05066666666667</v>
      </c>
      <c r="P2489" s="7">
        <f t="shared" si="153"/>
        <v>39.493684210526318</v>
      </c>
      <c r="Q2489" t="s">
        <v>8323</v>
      </c>
      <c r="R2489" s="8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 s="1" t="s">
        <v>0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22">
        <f t="shared" si="152"/>
        <v>106.69999999999999</v>
      </c>
      <c r="P2490" s="7">
        <f t="shared" si="153"/>
        <v>49.246153846153845</v>
      </c>
      <c r="Q2490" t="s">
        <v>8323</v>
      </c>
      <c r="R2490" s="8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 s="1" t="s">
        <v>0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22">
        <f t="shared" si="152"/>
        <v>133.67142857142858</v>
      </c>
      <c r="P2491" s="7">
        <f t="shared" si="153"/>
        <v>62.38</v>
      </c>
      <c r="Q2491" t="s">
        <v>8323</v>
      </c>
      <c r="R2491" s="8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 s="1" t="s">
        <v>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22">
        <f t="shared" si="152"/>
        <v>121.39999999999999</v>
      </c>
      <c r="P2492" s="7">
        <f t="shared" si="153"/>
        <v>37.9375</v>
      </c>
      <c r="Q2492" t="s">
        <v>8323</v>
      </c>
      <c r="R2492" s="8" t="s">
        <v>8327</v>
      </c>
      <c r="S2492" s="13">
        <f t="shared" si="154"/>
        <v>41023.227731481486</v>
      </c>
      <c r="T2492" s="13">
        <f t="shared" si="155"/>
        <v>41083.227731481486</v>
      </c>
    </row>
    <row r="2493" spans="1:20" ht="48" x14ac:dyDescent="0.2">
      <c r="A2493" s="1" t="s">
        <v>0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22">
        <f t="shared" si="152"/>
        <v>103.2</v>
      </c>
      <c r="P2493" s="7">
        <f t="shared" si="153"/>
        <v>51.6</v>
      </c>
      <c r="Q2493" t="s">
        <v>8323</v>
      </c>
      <c r="R2493" s="8" t="s">
        <v>8327</v>
      </c>
      <c r="S2493" s="13">
        <f t="shared" si="154"/>
        <v>40542.839282407411</v>
      </c>
      <c r="T2493" s="13">
        <f t="shared" si="155"/>
        <v>40559.077083333337</v>
      </c>
    </row>
    <row r="2494" spans="1:20" ht="32" x14ac:dyDescent="0.2">
      <c r="A2494" s="1" t="s">
        <v>0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22">
        <f t="shared" si="152"/>
        <v>125</v>
      </c>
      <c r="P2494" s="7">
        <f t="shared" si="153"/>
        <v>27.777777777777779</v>
      </c>
      <c r="Q2494" t="s">
        <v>8323</v>
      </c>
      <c r="R2494" s="8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 s="1" t="s">
        <v>0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22">
        <f t="shared" si="152"/>
        <v>128.69999999999999</v>
      </c>
      <c r="P2495" s="7">
        <f t="shared" si="153"/>
        <v>99.382239382239376</v>
      </c>
      <c r="Q2495" t="s">
        <v>8323</v>
      </c>
      <c r="R2495" s="8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 s="1" t="s">
        <v>0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22">
        <f t="shared" si="152"/>
        <v>101.00533333333333</v>
      </c>
      <c r="P2496" s="7">
        <f t="shared" si="153"/>
        <v>38.848205128205123</v>
      </c>
      <c r="Q2496" t="s">
        <v>8323</v>
      </c>
      <c r="R2496" s="8" t="s">
        <v>8327</v>
      </c>
      <c r="S2496" s="13">
        <f t="shared" si="154"/>
        <v>41022.645185185189</v>
      </c>
      <c r="T2496" s="13">
        <f t="shared" si="155"/>
        <v>41052.645185185189</v>
      </c>
    </row>
    <row r="2497" spans="1:20" ht="48" x14ac:dyDescent="0.2">
      <c r="A2497" s="1" t="s">
        <v>0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22">
        <f t="shared" si="152"/>
        <v>127.53666666666665</v>
      </c>
      <c r="P2497" s="7">
        <f t="shared" si="153"/>
        <v>45.548809523809524</v>
      </c>
      <c r="Q2497" t="s">
        <v>8323</v>
      </c>
      <c r="R2497" s="8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 s="1" t="s">
        <v>0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22">
        <f t="shared" si="152"/>
        <v>100</v>
      </c>
      <c r="P2498" s="7">
        <f t="shared" si="153"/>
        <v>600</v>
      </c>
      <c r="Q2498" t="s">
        <v>8323</v>
      </c>
      <c r="R2498" s="8" t="s">
        <v>8327</v>
      </c>
      <c r="S2498" s="13">
        <f t="shared" si="154"/>
        <v>41327.996435185181</v>
      </c>
      <c r="T2498" s="13">
        <f t="shared" si="155"/>
        <v>41362.954768518517</v>
      </c>
    </row>
    <row r="2499" spans="1:20" ht="48" x14ac:dyDescent="0.2">
      <c r="A2499" s="1" t="s">
        <v>0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22">
        <f t="shared" ref="O2499:O2562" si="156">PRODUCT((E2499/D2499),100)</f>
        <v>112.7715</v>
      </c>
      <c r="P2499" s="7">
        <f t="shared" ref="P2499:P2562" si="157">(IFERROR(E2499/L2499,""))</f>
        <v>80.551071428571419</v>
      </c>
      <c r="Q2499" t="s">
        <v>8323</v>
      </c>
      <c r="R2499" s="8" t="s">
        <v>8327</v>
      </c>
      <c r="S2499" s="13">
        <f t="shared" ref="S2499:S2562" si="158">J2499/86400+25569</f>
        <v>40730.878912037035</v>
      </c>
      <c r="T2499" s="13">
        <f t="shared" ref="T2499:T2562" si="159">I2499/86400+25569</f>
        <v>40760.878912037035</v>
      </c>
    </row>
    <row r="2500" spans="1:20" ht="48" x14ac:dyDescent="0.2">
      <c r="A2500" s="1" t="s">
        <v>0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22">
        <f t="shared" si="156"/>
        <v>105.60000000000001</v>
      </c>
      <c r="P2500" s="7">
        <f t="shared" si="157"/>
        <v>52.8</v>
      </c>
      <c r="Q2500" t="s">
        <v>8323</v>
      </c>
      <c r="R2500" s="8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 s="1" t="s">
        <v>0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22">
        <f t="shared" si="156"/>
        <v>202.625</v>
      </c>
      <c r="P2501" s="7">
        <f t="shared" si="157"/>
        <v>47.676470588235297</v>
      </c>
      <c r="Q2501" t="s">
        <v>8323</v>
      </c>
      <c r="R2501" s="8" t="s">
        <v>8327</v>
      </c>
      <c r="S2501" s="13">
        <f t="shared" si="158"/>
        <v>41226.648576388892</v>
      </c>
      <c r="T2501" s="13">
        <f t="shared" si="159"/>
        <v>41274.75</v>
      </c>
    </row>
    <row r="2502" spans="1:20" ht="48" x14ac:dyDescent="0.2">
      <c r="A2502" s="1" t="s">
        <v>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22">
        <f t="shared" si="156"/>
        <v>113.33333333333333</v>
      </c>
      <c r="P2502" s="7">
        <f t="shared" si="157"/>
        <v>23.448275862068964</v>
      </c>
      <c r="Q2502" t="s">
        <v>8323</v>
      </c>
      <c r="R2502" s="8" t="s">
        <v>8327</v>
      </c>
      <c r="S2502" s="13">
        <f t="shared" si="158"/>
        <v>41053.772858796292</v>
      </c>
      <c r="T2502" s="13">
        <f t="shared" si="159"/>
        <v>41083.772858796292</v>
      </c>
    </row>
    <row r="2503" spans="1:20" ht="48" x14ac:dyDescent="0.2">
      <c r="A2503" s="1" t="s">
        <v>0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22">
        <f t="shared" si="156"/>
        <v>2.5545454545454547</v>
      </c>
      <c r="P2503" s="7">
        <f t="shared" si="157"/>
        <v>40.142857142857146</v>
      </c>
      <c r="Q2503" t="s">
        <v>8334</v>
      </c>
      <c r="R2503" s="8" t="s">
        <v>8351</v>
      </c>
      <c r="S2503" s="13">
        <f t="shared" si="158"/>
        <v>42244.776666666672</v>
      </c>
      <c r="T2503" s="13">
        <f t="shared" si="159"/>
        <v>42274.776666666672</v>
      </c>
    </row>
    <row r="2504" spans="1:20" ht="48" x14ac:dyDescent="0.2">
      <c r="A2504" s="1" t="s">
        <v>0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22">
        <f t="shared" si="156"/>
        <v>7.8181818181818186E-2</v>
      </c>
      <c r="P2504" s="7">
        <f t="shared" si="157"/>
        <v>17.2</v>
      </c>
      <c r="Q2504" t="s">
        <v>8334</v>
      </c>
      <c r="R2504" s="8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 s="1" t="s">
        <v>0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22">
        <f t="shared" si="156"/>
        <v>0</v>
      </c>
      <c r="P2505" s="7" t="str">
        <f t="shared" si="157"/>
        <v/>
      </c>
      <c r="Q2505" t="s">
        <v>8334</v>
      </c>
      <c r="R2505" s="8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 s="1" t="s">
        <v>0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22">
        <f t="shared" si="156"/>
        <v>0</v>
      </c>
      <c r="P2506" s="7" t="str">
        <f t="shared" si="157"/>
        <v/>
      </c>
      <c r="Q2506" t="s">
        <v>8334</v>
      </c>
      <c r="R2506" s="8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 s="1" t="s">
        <v>0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22">
        <f t="shared" si="156"/>
        <v>0</v>
      </c>
      <c r="P2507" s="7" t="str">
        <f t="shared" si="157"/>
        <v/>
      </c>
      <c r="Q2507" t="s">
        <v>8334</v>
      </c>
      <c r="R2507" s="8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 s="1" t="s">
        <v>0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22">
        <f t="shared" si="156"/>
        <v>0.6</v>
      </c>
      <c r="P2508" s="7">
        <f t="shared" si="157"/>
        <v>15</v>
      </c>
      <c r="Q2508" t="s">
        <v>8334</v>
      </c>
      <c r="R2508" s="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 s="1" t="s">
        <v>0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22">
        <f t="shared" si="156"/>
        <v>0</v>
      </c>
      <c r="P2509" s="7" t="str">
        <f t="shared" si="157"/>
        <v/>
      </c>
      <c r="Q2509" t="s">
        <v>8334</v>
      </c>
      <c r="R2509" s="8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 s="1" t="s">
        <v>0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22">
        <f t="shared" si="156"/>
        <v>0</v>
      </c>
      <c r="P2510" s="7" t="str">
        <f t="shared" si="157"/>
        <v/>
      </c>
      <c r="Q2510" t="s">
        <v>8334</v>
      </c>
      <c r="R2510" s="8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 s="1" t="s">
        <v>0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22">
        <f t="shared" si="156"/>
        <v>1.0526315789473684</v>
      </c>
      <c r="P2511" s="7">
        <f t="shared" si="157"/>
        <v>35.714285714285715</v>
      </c>
      <c r="Q2511" t="s">
        <v>8334</v>
      </c>
      <c r="R2511" s="8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 s="1" t="s">
        <v>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22">
        <f t="shared" si="156"/>
        <v>0.15</v>
      </c>
      <c r="P2512" s="7">
        <f t="shared" si="157"/>
        <v>37.5</v>
      </c>
      <c r="Q2512" t="s">
        <v>8334</v>
      </c>
      <c r="R2512" s="8" t="s">
        <v>8351</v>
      </c>
      <c r="S2512" s="13">
        <f t="shared" si="158"/>
        <v>42078.997361111113</v>
      </c>
      <c r="T2512" s="13">
        <f t="shared" si="159"/>
        <v>42138.997361111113</v>
      </c>
    </row>
    <row r="2513" spans="1:20" ht="48" x14ac:dyDescent="0.2">
      <c r="A2513" s="1" t="s">
        <v>0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22">
        <f t="shared" si="156"/>
        <v>0</v>
      </c>
      <c r="P2513" s="7" t="str">
        <f t="shared" si="157"/>
        <v/>
      </c>
      <c r="Q2513" t="s">
        <v>8334</v>
      </c>
      <c r="R2513" s="8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 s="1" t="s">
        <v>0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22">
        <f t="shared" si="156"/>
        <v>0</v>
      </c>
      <c r="P2514" s="7" t="str">
        <f t="shared" si="157"/>
        <v/>
      </c>
      <c r="Q2514" t="s">
        <v>8334</v>
      </c>
      <c r="R2514" s="8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 s="1" t="s">
        <v>0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22">
        <f t="shared" si="156"/>
        <v>0</v>
      </c>
      <c r="P2515" s="7" t="str">
        <f t="shared" si="157"/>
        <v/>
      </c>
      <c r="Q2515" t="s">
        <v>8334</v>
      </c>
      <c r="R2515" s="8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 s="1" t="s">
        <v>0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22">
        <f t="shared" si="156"/>
        <v>1.7500000000000002</v>
      </c>
      <c r="P2516" s="7">
        <f t="shared" si="157"/>
        <v>52.5</v>
      </c>
      <c r="Q2516" t="s">
        <v>8334</v>
      </c>
      <c r="R2516" s="8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 s="1" t="s">
        <v>0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22">
        <f t="shared" si="156"/>
        <v>18.600000000000001</v>
      </c>
      <c r="P2517" s="7">
        <f t="shared" si="157"/>
        <v>77.5</v>
      </c>
      <c r="Q2517" t="s">
        <v>8334</v>
      </c>
      <c r="R2517" s="8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 s="1" t="s">
        <v>0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22">
        <f t="shared" si="156"/>
        <v>0</v>
      </c>
      <c r="P2518" s="7" t="str">
        <f t="shared" si="157"/>
        <v/>
      </c>
      <c r="Q2518" t="s">
        <v>8334</v>
      </c>
      <c r="R2518" s="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 s="1" t="s">
        <v>0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22">
        <f t="shared" si="156"/>
        <v>9.8166666666666664</v>
      </c>
      <c r="P2519" s="7">
        <f t="shared" si="157"/>
        <v>53.545454545454547</v>
      </c>
      <c r="Q2519" t="s">
        <v>8334</v>
      </c>
      <c r="R2519" s="8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 s="1" t="s">
        <v>0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22">
        <f t="shared" si="156"/>
        <v>0</v>
      </c>
      <c r="P2520" s="7" t="str">
        <f t="shared" si="157"/>
        <v/>
      </c>
      <c r="Q2520" t="s">
        <v>8334</v>
      </c>
      <c r="R2520" s="8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 s="1" t="s">
        <v>0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22">
        <f t="shared" si="156"/>
        <v>4.3333333333333335E-2</v>
      </c>
      <c r="P2521" s="7">
        <f t="shared" si="157"/>
        <v>16.25</v>
      </c>
      <c r="Q2521" t="s">
        <v>8334</v>
      </c>
      <c r="R2521" s="8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 s="1" t="s">
        <v>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22">
        <f t="shared" si="156"/>
        <v>0</v>
      </c>
      <c r="P2522" s="7" t="str">
        <f t="shared" si="157"/>
        <v/>
      </c>
      <c r="Q2522" t="s">
        <v>8334</v>
      </c>
      <c r="R2522" s="8" t="s">
        <v>8351</v>
      </c>
      <c r="S2522" s="13">
        <f t="shared" si="158"/>
        <v>42612.600520833337</v>
      </c>
      <c r="T2522" s="13">
        <f t="shared" si="159"/>
        <v>42658.806250000001</v>
      </c>
    </row>
    <row r="2523" spans="1:20" ht="48" x14ac:dyDescent="0.2">
      <c r="A2523" s="1" t="s">
        <v>0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22">
        <f t="shared" si="156"/>
        <v>109.48792</v>
      </c>
      <c r="P2523" s="7">
        <f t="shared" si="157"/>
        <v>103.68174242424243</v>
      </c>
      <c r="Q2523" t="s">
        <v>8323</v>
      </c>
      <c r="R2523" s="8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 s="1" t="s">
        <v>0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22">
        <f t="shared" si="156"/>
        <v>100</v>
      </c>
      <c r="P2524" s="7">
        <f t="shared" si="157"/>
        <v>185.18518518518519</v>
      </c>
      <c r="Q2524" t="s">
        <v>8323</v>
      </c>
      <c r="R2524" s="8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 s="1" t="s">
        <v>0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22">
        <f t="shared" si="156"/>
        <v>156.44444444444446</v>
      </c>
      <c r="P2525" s="7">
        <f t="shared" si="157"/>
        <v>54.153846153846153</v>
      </c>
      <c r="Q2525" t="s">
        <v>8323</v>
      </c>
      <c r="R2525" s="8" t="s">
        <v>8352</v>
      </c>
      <c r="S2525" s="13">
        <f t="shared" si="158"/>
        <v>41930.975601851853</v>
      </c>
      <c r="T2525" s="13">
        <f t="shared" si="159"/>
        <v>41961.017268518517</v>
      </c>
    </row>
    <row r="2526" spans="1:20" ht="32" x14ac:dyDescent="0.2">
      <c r="A2526" s="1" t="s">
        <v>0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22">
        <f t="shared" si="156"/>
        <v>101.6</v>
      </c>
      <c r="P2526" s="7">
        <f t="shared" si="157"/>
        <v>177.2093023255814</v>
      </c>
      <c r="Q2526" t="s">
        <v>8323</v>
      </c>
      <c r="R2526" s="8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 s="1" t="s">
        <v>0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22">
        <f t="shared" si="156"/>
        <v>100.325</v>
      </c>
      <c r="P2527" s="7">
        <f t="shared" si="157"/>
        <v>100.325</v>
      </c>
      <c r="Q2527" t="s">
        <v>8323</v>
      </c>
      <c r="R2527" s="8" t="s">
        <v>8352</v>
      </c>
      <c r="S2527" s="13">
        <f t="shared" si="158"/>
        <v>41058.844571759255</v>
      </c>
      <c r="T2527" s="13">
        <f t="shared" si="159"/>
        <v>41088.844571759255</v>
      </c>
    </row>
    <row r="2528" spans="1:20" ht="48" x14ac:dyDescent="0.2">
      <c r="A2528" s="1" t="s">
        <v>0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22">
        <f t="shared" si="156"/>
        <v>112.94999999999999</v>
      </c>
      <c r="P2528" s="7">
        <f t="shared" si="157"/>
        <v>136.90909090909091</v>
      </c>
      <c r="Q2528" t="s">
        <v>8323</v>
      </c>
      <c r="R2528" s="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 s="1" t="s">
        <v>0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22">
        <f t="shared" si="156"/>
        <v>102.125</v>
      </c>
      <c r="P2529" s="7">
        <f t="shared" si="157"/>
        <v>57.535211267605632</v>
      </c>
      <c r="Q2529" t="s">
        <v>8323</v>
      </c>
      <c r="R2529" s="8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 s="1" t="s">
        <v>0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22">
        <f t="shared" si="156"/>
        <v>107.24974999999999</v>
      </c>
      <c r="P2530" s="7">
        <f t="shared" si="157"/>
        <v>52.962839506172834</v>
      </c>
      <c r="Q2530" t="s">
        <v>8323</v>
      </c>
      <c r="R2530" s="8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 s="1" t="s">
        <v>0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22">
        <f t="shared" si="156"/>
        <v>104.28333333333333</v>
      </c>
      <c r="P2531" s="7">
        <f t="shared" si="157"/>
        <v>82.328947368421055</v>
      </c>
      <c r="Q2531" t="s">
        <v>8323</v>
      </c>
      <c r="R2531" s="8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 s="1" t="s">
        <v>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22">
        <f t="shared" si="156"/>
        <v>100</v>
      </c>
      <c r="P2532" s="7">
        <f t="shared" si="157"/>
        <v>135.41666666666666</v>
      </c>
      <c r="Q2532" t="s">
        <v>8323</v>
      </c>
      <c r="R2532" s="8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 s="1" t="s">
        <v>0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22">
        <f t="shared" si="156"/>
        <v>100.4</v>
      </c>
      <c r="P2533" s="7">
        <f t="shared" si="157"/>
        <v>74.06557377049181</v>
      </c>
      <c r="Q2533" t="s">
        <v>8323</v>
      </c>
      <c r="R2533" s="8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 s="1" t="s">
        <v>0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22">
        <f t="shared" si="156"/>
        <v>126.125</v>
      </c>
      <c r="P2534" s="7">
        <f t="shared" si="157"/>
        <v>84.083333333333329</v>
      </c>
      <c r="Q2534" t="s">
        <v>8323</v>
      </c>
      <c r="R2534" s="8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 s="1" t="s">
        <v>0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22">
        <f t="shared" si="156"/>
        <v>110.66666666666667</v>
      </c>
      <c r="P2535" s="7">
        <f t="shared" si="157"/>
        <v>61.029411764705884</v>
      </c>
      <c r="Q2535" t="s">
        <v>8323</v>
      </c>
      <c r="R2535" s="8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 s="1" t="s">
        <v>0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22">
        <f t="shared" si="156"/>
        <v>105</v>
      </c>
      <c r="P2536" s="7">
        <f t="shared" si="157"/>
        <v>150</v>
      </c>
      <c r="Q2536" t="s">
        <v>8323</v>
      </c>
      <c r="R2536" s="8" t="s">
        <v>8352</v>
      </c>
      <c r="S2536" s="13">
        <f t="shared" si="158"/>
        <v>40127.700370370367</v>
      </c>
      <c r="T2536" s="13">
        <f t="shared" si="159"/>
        <v>40179.25</v>
      </c>
    </row>
    <row r="2537" spans="1:20" ht="16" x14ac:dyDescent="0.2">
      <c r="A2537" s="1" t="s">
        <v>0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22">
        <f t="shared" si="156"/>
        <v>103.77499999999999</v>
      </c>
      <c r="P2537" s="7">
        <f t="shared" si="157"/>
        <v>266.08974358974359</v>
      </c>
      <c r="Q2537" t="s">
        <v>8323</v>
      </c>
      <c r="R2537" s="8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 s="1" t="s">
        <v>0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22">
        <f t="shared" si="156"/>
        <v>115.99999999999999</v>
      </c>
      <c r="P2538" s="7">
        <f t="shared" si="157"/>
        <v>7.25</v>
      </c>
      <c r="Q2538" t="s">
        <v>8323</v>
      </c>
      <c r="R2538" s="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 s="1" t="s">
        <v>0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22">
        <f t="shared" si="156"/>
        <v>110.00000000000001</v>
      </c>
      <c r="P2539" s="7">
        <f t="shared" si="157"/>
        <v>100</v>
      </c>
      <c r="Q2539" t="s">
        <v>8323</v>
      </c>
      <c r="R2539" s="8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 s="1" t="s">
        <v>0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22">
        <f t="shared" si="156"/>
        <v>113.01761111111111</v>
      </c>
      <c r="P2540" s="7">
        <f t="shared" si="157"/>
        <v>109.96308108108107</v>
      </c>
      <c r="Q2540" t="s">
        <v>8323</v>
      </c>
      <c r="R2540" s="8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 s="1" t="s">
        <v>0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22">
        <f t="shared" si="156"/>
        <v>100.25</v>
      </c>
      <c r="P2541" s="7">
        <f t="shared" si="157"/>
        <v>169.91525423728814</v>
      </c>
      <c r="Q2541" t="s">
        <v>8323</v>
      </c>
      <c r="R2541" s="8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 s="1" t="s">
        <v>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22">
        <f t="shared" si="156"/>
        <v>103.4</v>
      </c>
      <c r="P2542" s="7">
        <f t="shared" si="157"/>
        <v>95.740740740740748</v>
      </c>
      <c r="Q2542" t="s">
        <v>8323</v>
      </c>
      <c r="R2542" s="8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 s="1" t="s">
        <v>0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22">
        <f t="shared" si="156"/>
        <v>107.02857142857142</v>
      </c>
      <c r="P2543" s="7">
        <f t="shared" si="157"/>
        <v>59.460317460317462</v>
      </c>
      <c r="Q2543" t="s">
        <v>8323</v>
      </c>
      <c r="R2543" s="8" t="s">
        <v>8352</v>
      </c>
      <c r="S2543" s="13">
        <f t="shared" si="158"/>
        <v>41483.449282407411</v>
      </c>
      <c r="T2543" s="13">
        <f t="shared" si="159"/>
        <v>41543.449282407411</v>
      </c>
    </row>
    <row r="2544" spans="1:20" ht="48" x14ac:dyDescent="0.2">
      <c r="A2544" s="1" t="s">
        <v>0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22">
        <f t="shared" si="156"/>
        <v>103.57142857142858</v>
      </c>
      <c r="P2544" s="7">
        <f t="shared" si="157"/>
        <v>55.769230769230766</v>
      </c>
      <c r="Q2544" t="s">
        <v>8323</v>
      </c>
      <c r="R2544" s="8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 s="1" t="s">
        <v>0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22">
        <f t="shared" si="156"/>
        <v>156.4</v>
      </c>
      <c r="P2545" s="7">
        <f t="shared" si="157"/>
        <v>30.076923076923077</v>
      </c>
      <c r="Q2545" t="s">
        <v>8323</v>
      </c>
      <c r="R2545" s="8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 s="1" t="s">
        <v>0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22">
        <f t="shared" si="156"/>
        <v>100.82</v>
      </c>
      <c r="P2546" s="7">
        <f t="shared" si="157"/>
        <v>88.438596491228068</v>
      </c>
      <c r="Q2546" t="s">
        <v>8323</v>
      </c>
      <c r="R2546" s="8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 s="1" t="s">
        <v>0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22">
        <f t="shared" si="156"/>
        <v>195.3</v>
      </c>
      <c r="P2547" s="7">
        <f t="shared" si="157"/>
        <v>64.032786885245898</v>
      </c>
      <c r="Q2547" t="s">
        <v>8323</v>
      </c>
      <c r="R2547" s="8" t="s">
        <v>8352</v>
      </c>
      <c r="S2547" s="13">
        <f t="shared" si="158"/>
        <v>42027.138171296298</v>
      </c>
      <c r="T2547" s="13">
        <f t="shared" si="159"/>
        <v>42062.020833333328</v>
      </c>
    </row>
    <row r="2548" spans="1:20" ht="48" x14ac:dyDescent="0.2">
      <c r="A2548" s="1" t="s">
        <v>0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22">
        <f t="shared" si="156"/>
        <v>111.71428571428572</v>
      </c>
      <c r="P2548" s="7">
        <f t="shared" si="157"/>
        <v>60.153846153846153</v>
      </c>
      <c r="Q2548" t="s">
        <v>8323</v>
      </c>
      <c r="R2548" s="8" t="s">
        <v>8352</v>
      </c>
      <c r="S2548" s="13">
        <f t="shared" si="158"/>
        <v>41524.858553240745</v>
      </c>
      <c r="T2548" s="13">
        <f t="shared" si="159"/>
        <v>41552.208333333336</v>
      </c>
    </row>
    <row r="2549" spans="1:20" ht="48" x14ac:dyDescent="0.2">
      <c r="A2549" s="1" t="s">
        <v>0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22">
        <f t="shared" si="156"/>
        <v>119.85454545454546</v>
      </c>
      <c r="P2549" s="7">
        <f t="shared" si="157"/>
        <v>49.194029850746269</v>
      </c>
      <c r="Q2549" t="s">
        <v>8323</v>
      </c>
      <c r="R2549" s="8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 s="1" t="s">
        <v>0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22">
        <f t="shared" si="156"/>
        <v>101.85</v>
      </c>
      <c r="P2550" s="7">
        <f t="shared" si="157"/>
        <v>165.16216216216216</v>
      </c>
      <c r="Q2550" t="s">
        <v>8323</v>
      </c>
      <c r="R2550" s="8" t="s">
        <v>8352</v>
      </c>
      <c r="S2550" s="13">
        <f t="shared" si="158"/>
        <v>42618.625428240739</v>
      </c>
      <c r="T2550" s="13">
        <f t="shared" si="159"/>
        <v>42643.185416666667</v>
      </c>
    </row>
    <row r="2551" spans="1:20" ht="48" x14ac:dyDescent="0.2">
      <c r="A2551" s="1" t="s">
        <v>0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22">
        <f t="shared" si="156"/>
        <v>102.80254777070064</v>
      </c>
      <c r="P2551" s="7">
        <f t="shared" si="157"/>
        <v>43.621621621621621</v>
      </c>
      <c r="Q2551" t="s">
        <v>8323</v>
      </c>
      <c r="R2551" s="8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 s="1" t="s">
        <v>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22">
        <f t="shared" si="156"/>
        <v>100.84615384615385</v>
      </c>
      <c r="P2552" s="7">
        <f t="shared" si="157"/>
        <v>43.7</v>
      </c>
      <c r="Q2552" t="s">
        <v>8323</v>
      </c>
      <c r="R2552" s="8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 s="1" t="s">
        <v>0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22">
        <f t="shared" si="156"/>
        <v>102.73469387755102</v>
      </c>
      <c r="P2553" s="7">
        <f t="shared" si="157"/>
        <v>67.419642857142861</v>
      </c>
      <c r="Q2553" t="s">
        <v>8323</v>
      </c>
      <c r="R2553" s="8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 s="1" t="s">
        <v>0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22">
        <f t="shared" si="156"/>
        <v>106.5</v>
      </c>
      <c r="P2554" s="7">
        <f t="shared" si="157"/>
        <v>177.5</v>
      </c>
      <c r="Q2554" t="s">
        <v>8323</v>
      </c>
      <c r="R2554" s="8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 s="1" t="s">
        <v>0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22">
        <f t="shared" si="156"/>
        <v>155.53333333333333</v>
      </c>
      <c r="P2555" s="7">
        <f t="shared" si="157"/>
        <v>38.883333333333333</v>
      </c>
      <c r="Q2555" t="s">
        <v>8323</v>
      </c>
      <c r="R2555" s="8" t="s">
        <v>8352</v>
      </c>
      <c r="S2555" s="13">
        <f t="shared" si="158"/>
        <v>41113.199155092589</v>
      </c>
      <c r="T2555" s="13">
        <f t="shared" si="159"/>
        <v>41173.199155092589</v>
      </c>
    </row>
    <row r="2556" spans="1:20" ht="48" x14ac:dyDescent="0.2">
      <c r="A2556" s="1" t="s">
        <v>0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22">
        <f t="shared" si="156"/>
        <v>122.8</v>
      </c>
      <c r="P2556" s="7">
        <f t="shared" si="157"/>
        <v>54.985074626865675</v>
      </c>
      <c r="Q2556" t="s">
        <v>8323</v>
      </c>
      <c r="R2556" s="8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 s="1" t="s">
        <v>0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22">
        <f t="shared" si="156"/>
        <v>107.35</v>
      </c>
      <c r="P2557" s="7">
        <f t="shared" si="157"/>
        <v>61.342857142857142</v>
      </c>
      <c r="Q2557" t="s">
        <v>8323</v>
      </c>
      <c r="R2557" s="8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 s="1" t="s">
        <v>0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22">
        <f t="shared" si="156"/>
        <v>105.50335570469798</v>
      </c>
      <c r="P2558" s="7">
        <f t="shared" si="157"/>
        <v>23.117647058823529</v>
      </c>
      <c r="Q2558" t="s">
        <v>8323</v>
      </c>
      <c r="R2558" s="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 s="1" t="s">
        <v>0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22">
        <f t="shared" si="156"/>
        <v>118.44444444444444</v>
      </c>
      <c r="P2559" s="7">
        <f t="shared" si="157"/>
        <v>29.611111111111111</v>
      </c>
      <c r="Q2559" t="s">
        <v>8323</v>
      </c>
      <c r="R2559" s="8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 s="1" t="s">
        <v>0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22">
        <f t="shared" si="156"/>
        <v>108.88</v>
      </c>
      <c r="P2560" s="7">
        <f t="shared" si="157"/>
        <v>75.611111111111114</v>
      </c>
      <c r="Q2560" t="s">
        <v>8323</v>
      </c>
      <c r="R2560" s="8" t="s">
        <v>8352</v>
      </c>
      <c r="S2560" s="13">
        <f t="shared" si="158"/>
        <v>42093.860023148147</v>
      </c>
      <c r="T2560" s="13">
        <f t="shared" si="159"/>
        <v>42125.582638888889</v>
      </c>
    </row>
    <row r="2561" spans="1:20" ht="48" x14ac:dyDescent="0.2">
      <c r="A2561" s="1" t="s">
        <v>0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22">
        <f t="shared" si="156"/>
        <v>111.25</v>
      </c>
      <c r="P2561" s="7">
        <f t="shared" si="157"/>
        <v>35.6</v>
      </c>
      <c r="Q2561" t="s">
        <v>8323</v>
      </c>
      <c r="R2561" s="8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 s="1" t="s">
        <v>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22">
        <f t="shared" si="156"/>
        <v>100.1</v>
      </c>
      <c r="P2562" s="7">
        <f t="shared" si="157"/>
        <v>143</v>
      </c>
      <c r="Q2562" t="s">
        <v>8323</v>
      </c>
      <c r="R2562" s="8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 s="1" t="s">
        <v>0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22">
        <f t="shared" ref="O2563:O2626" si="160">PRODUCT((E2563/D2563),100)</f>
        <v>0</v>
      </c>
      <c r="P2563" s="7" t="str">
        <f t="shared" ref="P2563:P2626" si="161">(IFERROR(E2563/L2563,""))</f>
        <v/>
      </c>
      <c r="Q2563" t="s">
        <v>8334</v>
      </c>
      <c r="R2563" s="8" t="s">
        <v>8335</v>
      </c>
      <c r="S2563" s="13">
        <f t="shared" ref="S2563:S2626" si="162">J2563/86400+25569</f>
        <v>42260.528807870374</v>
      </c>
      <c r="T2563" s="13">
        <f t="shared" ref="T2563:T2626" si="163">I2563/86400+25569</f>
        <v>42290.528807870374</v>
      </c>
    </row>
    <row r="2564" spans="1:20" ht="48" x14ac:dyDescent="0.2">
      <c r="A2564" s="1" t="s">
        <v>0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22">
        <f t="shared" si="160"/>
        <v>0.75</v>
      </c>
      <c r="P2564" s="7">
        <f t="shared" si="161"/>
        <v>25</v>
      </c>
      <c r="Q2564" t="s">
        <v>8334</v>
      </c>
      <c r="R2564" s="8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 s="1" t="s">
        <v>0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22">
        <f t="shared" si="160"/>
        <v>0</v>
      </c>
      <c r="P2565" s="7" t="str">
        <f t="shared" si="161"/>
        <v/>
      </c>
      <c r="Q2565" t="s">
        <v>8334</v>
      </c>
      <c r="R2565" s="8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 s="1" t="s">
        <v>0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22">
        <f t="shared" si="160"/>
        <v>0</v>
      </c>
      <c r="P2566" s="7" t="str">
        <f t="shared" si="161"/>
        <v/>
      </c>
      <c r="Q2566" t="s">
        <v>8334</v>
      </c>
      <c r="R2566" s="8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 s="1" t="s">
        <v>0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22">
        <f t="shared" si="160"/>
        <v>1</v>
      </c>
      <c r="P2567" s="7">
        <f t="shared" si="161"/>
        <v>100</v>
      </c>
      <c r="Q2567" t="s">
        <v>8334</v>
      </c>
      <c r="R2567" s="8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 s="1" t="s">
        <v>0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22">
        <f t="shared" si="160"/>
        <v>0</v>
      </c>
      <c r="P2568" s="7" t="str">
        <f t="shared" si="161"/>
        <v/>
      </c>
      <c r="Q2568" t="s">
        <v>8334</v>
      </c>
      <c r="R2568" s="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 s="1" t="s">
        <v>0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22">
        <f t="shared" si="160"/>
        <v>0.26666666666666666</v>
      </c>
      <c r="P2569" s="7">
        <f t="shared" si="161"/>
        <v>60</v>
      </c>
      <c r="Q2569" t="s">
        <v>8334</v>
      </c>
      <c r="R2569" s="8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 s="1" t="s">
        <v>0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22">
        <f t="shared" si="160"/>
        <v>0.5</v>
      </c>
      <c r="P2570" s="7">
        <f t="shared" si="161"/>
        <v>50</v>
      </c>
      <c r="Q2570" t="s">
        <v>8334</v>
      </c>
      <c r="R2570" s="8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 s="1" t="s">
        <v>0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22">
        <f t="shared" si="160"/>
        <v>2.2307692307692308</v>
      </c>
      <c r="P2571" s="7">
        <f t="shared" si="161"/>
        <v>72.5</v>
      </c>
      <c r="Q2571" t="s">
        <v>8334</v>
      </c>
      <c r="R2571" s="8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 s="1" t="s">
        <v>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22">
        <f t="shared" si="160"/>
        <v>0.84285714285714297</v>
      </c>
      <c r="P2572" s="7">
        <f t="shared" si="161"/>
        <v>29.5</v>
      </c>
      <c r="Q2572" t="s">
        <v>8334</v>
      </c>
      <c r="R2572" s="8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 s="1" t="s">
        <v>0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22">
        <f t="shared" si="160"/>
        <v>0.25</v>
      </c>
      <c r="P2573" s="7">
        <f t="shared" si="161"/>
        <v>62.5</v>
      </c>
      <c r="Q2573" t="s">
        <v>8334</v>
      </c>
      <c r="R2573" s="8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 s="1" t="s">
        <v>0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22">
        <f t="shared" si="160"/>
        <v>0</v>
      </c>
      <c r="P2574" s="7" t="str">
        <f t="shared" si="161"/>
        <v/>
      </c>
      <c r="Q2574" t="s">
        <v>8334</v>
      </c>
      <c r="R2574" s="8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 s="1" t="s">
        <v>0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22">
        <f t="shared" si="160"/>
        <v>0</v>
      </c>
      <c r="P2575" s="7" t="str">
        <f t="shared" si="161"/>
        <v/>
      </c>
      <c r="Q2575" t="s">
        <v>8334</v>
      </c>
      <c r="R2575" s="8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 s="1" t="s">
        <v>0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22">
        <f t="shared" si="160"/>
        <v>0</v>
      </c>
      <c r="P2576" s="7" t="str">
        <f t="shared" si="161"/>
        <v/>
      </c>
      <c r="Q2576" t="s">
        <v>8334</v>
      </c>
      <c r="R2576" s="8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 s="1" t="s">
        <v>0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22">
        <f t="shared" si="160"/>
        <v>0</v>
      </c>
      <c r="P2577" s="7" t="str">
        <f t="shared" si="161"/>
        <v/>
      </c>
      <c r="Q2577" t="s">
        <v>8334</v>
      </c>
      <c r="R2577" s="8" t="s">
        <v>8335</v>
      </c>
      <c r="S2577" s="13">
        <f t="shared" si="162"/>
        <v>41986.108726851853</v>
      </c>
      <c r="T2577" s="13">
        <f t="shared" si="163"/>
        <v>42016.108726851853</v>
      </c>
    </row>
    <row r="2578" spans="1:20" ht="32" x14ac:dyDescent="0.2">
      <c r="A2578" s="1" t="s">
        <v>0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22">
        <f t="shared" si="160"/>
        <v>0</v>
      </c>
      <c r="P2578" s="7" t="str">
        <f t="shared" si="161"/>
        <v/>
      </c>
      <c r="Q2578" t="s">
        <v>8334</v>
      </c>
      <c r="R2578" s="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 s="1" t="s">
        <v>0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22">
        <f t="shared" si="160"/>
        <v>0</v>
      </c>
      <c r="P2579" s="7" t="str">
        <f t="shared" si="161"/>
        <v/>
      </c>
      <c r="Q2579" t="s">
        <v>8334</v>
      </c>
      <c r="R2579" s="8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 s="1" t="s">
        <v>0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22">
        <f t="shared" si="160"/>
        <v>0</v>
      </c>
      <c r="P2580" s="7" t="str">
        <f t="shared" si="161"/>
        <v/>
      </c>
      <c r="Q2580" t="s">
        <v>8334</v>
      </c>
      <c r="R2580" s="8" t="s">
        <v>8335</v>
      </c>
      <c r="S2580" s="13">
        <f t="shared" si="162"/>
        <v>42238.022905092592</v>
      </c>
      <c r="T2580" s="13">
        <f t="shared" si="163"/>
        <v>42286.708333333328</v>
      </c>
    </row>
    <row r="2581" spans="1:20" ht="48" x14ac:dyDescent="0.2">
      <c r="A2581" s="1" t="s">
        <v>0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22">
        <f t="shared" si="160"/>
        <v>0.13849999999999998</v>
      </c>
      <c r="P2581" s="7">
        <f t="shared" si="161"/>
        <v>23.083333333333332</v>
      </c>
      <c r="Q2581" t="s">
        <v>8334</v>
      </c>
      <c r="R2581" s="8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 s="1" t="s">
        <v>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22">
        <f t="shared" si="160"/>
        <v>0.6</v>
      </c>
      <c r="P2582" s="7">
        <f t="shared" si="161"/>
        <v>25.5</v>
      </c>
      <c r="Q2582" t="s">
        <v>8334</v>
      </c>
      <c r="R2582" s="8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 s="1" t="s">
        <v>0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22">
        <f t="shared" si="160"/>
        <v>10.6</v>
      </c>
      <c r="P2583" s="7">
        <f t="shared" si="161"/>
        <v>48.18181818181818</v>
      </c>
      <c r="Q2583" t="s">
        <v>8334</v>
      </c>
      <c r="R2583" s="8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 s="1" t="s">
        <v>0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22">
        <f t="shared" si="160"/>
        <v>1.1111111111111111E-3</v>
      </c>
      <c r="P2584" s="7">
        <f t="shared" si="161"/>
        <v>1</v>
      </c>
      <c r="Q2584" t="s">
        <v>8334</v>
      </c>
      <c r="R2584" s="8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 s="1" t="s">
        <v>0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22">
        <f t="shared" si="160"/>
        <v>0.5</v>
      </c>
      <c r="P2585" s="7">
        <f t="shared" si="161"/>
        <v>1</v>
      </c>
      <c r="Q2585" t="s">
        <v>8334</v>
      </c>
      <c r="R2585" s="8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 s="1" t="s">
        <v>0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22">
        <f t="shared" si="160"/>
        <v>0</v>
      </c>
      <c r="P2586" s="7" t="str">
        <f t="shared" si="161"/>
        <v/>
      </c>
      <c r="Q2586" t="s">
        <v>8334</v>
      </c>
      <c r="R2586" s="8" t="s">
        <v>8335</v>
      </c>
      <c r="S2586" s="13">
        <f t="shared" si="162"/>
        <v>42140.173252314809</v>
      </c>
      <c r="T2586" s="13">
        <f t="shared" si="163"/>
        <v>42170.173252314809</v>
      </c>
    </row>
    <row r="2587" spans="1:20" ht="48" x14ac:dyDescent="0.2">
      <c r="A2587" s="1" t="s">
        <v>0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22">
        <f t="shared" si="160"/>
        <v>0.16666666666666669</v>
      </c>
      <c r="P2587" s="7">
        <f t="shared" si="161"/>
        <v>50</v>
      </c>
      <c r="Q2587" t="s">
        <v>8334</v>
      </c>
      <c r="R2587" s="8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 s="1" t="s">
        <v>0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22">
        <f t="shared" si="160"/>
        <v>0.16666666666666669</v>
      </c>
      <c r="P2588" s="7">
        <f t="shared" si="161"/>
        <v>5</v>
      </c>
      <c r="Q2588" t="s">
        <v>8334</v>
      </c>
      <c r="R2588" s="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 s="1" t="s">
        <v>0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22">
        <f t="shared" si="160"/>
        <v>2.4340000000000002</v>
      </c>
      <c r="P2589" s="7">
        <f t="shared" si="161"/>
        <v>202.83333333333334</v>
      </c>
      <c r="Q2589" t="s">
        <v>8334</v>
      </c>
      <c r="R2589" s="8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 s="1" t="s">
        <v>0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22">
        <f t="shared" si="160"/>
        <v>3.8833333333333329</v>
      </c>
      <c r="P2590" s="7">
        <f t="shared" si="161"/>
        <v>29.125</v>
      </c>
      <c r="Q2590" t="s">
        <v>8334</v>
      </c>
      <c r="R2590" s="8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 s="1" t="s">
        <v>0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22">
        <f t="shared" si="160"/>
        <v>0.01</v>
      </c>
      <c r="P2591" s="7">
        <f t="shared" si="161"/>
        <v>5</v>
      </c>
      <c r="Q2591" t="s">
        <v>8334</v>
      </c>
      <c r="R2591" s="8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 s="1" t="s">
        <v>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22">
        <f t="shared" si="160"/>
        <v>0</v>
      </c>
      <c r="P2592" s="7" t="str">
        <f t="shared" si="161"/>
        <v/>
      </c>
      <c r="Q2592" t="s">
        <v>8334</v>
      </c>
      <c r="R2592" s="8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 s="1" t="s">
        <v>0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22">
        <f t="shared" si="160"/>
        <v>1.7333333333333332</v>
      </c>
      <c r="P2593" s="7">
        <f t="shared" si="161"/>
        <v>13</v>
      </c>
      <c r="Q2593" t="s">
        <v>8334</v>
      </c>
      <c r="R2593" s="8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 s="1" t="s">
        <v>0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22">
        <f t="shared" si="160"/>
        <v>0.16666666666666669</v>
      </c>
      <c r="P2594" s="7">
        <f t="shared" si="161"/>
        <v>50</v>
      </c>
      <c r="Q2594" t="s">
        <v>8334</v>
      </c>
      <c r="R2594" s="8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 s="1" t="s">
        <v>0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22">
        <f t="shared" si="160"/>
        <v>0</v>
      </c>
      <c r="P2595" s="7" t="str">
        <f t="shared" si="161"/>
        <v/>
      </c>
      <c r="Q2595" t="s">
        <v>8334</v>
      </c>
      <c r="R2595" s="8" t="s">
        <v>8335</v>
      </c>
      <c r="S2595" s="13">
        <f t="shared" si="162"/>
        <v>42089.845208333332</v>
      </c>
      <c r="T2595" s="13">
        <f t="shared" si="163"/>
        <v>42119.845208333332</v>
      </c>
    </row>
    <row r="2596" spans="1:20" ht="48" x14ac:dyDescent="0.2">
      <c r="A2596" s="1" t="s">
        <v>0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22">
        <f t="shared" si="160"/>
        <v>1.25E-3</v>
      </c>
      <c r="P2596" s="7">
        <f t="shared" si="161"/>
        <v>1</v>
      </c>
      <c r="Q2596" t="s">
        <v>8334</v>
      </c>
      <c r="R2596" s="8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 s="1" t="s">
        <v>0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22">
        <f t="shared" si="160"/>
        <v>12.166666666666668</v>
      </c>
      <c r="P2597" s="7">
        <f t="shared" si="161"/>
        <v>96.05263157894737</v>
      </c>
      <c r="Q2597" t="s">
        <v>8334</v>
      </c>
      <c r="R2597" s="8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 s="1" t="s">
        <v>0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22">
        <f t="shared" si="160"/>
        <v>23.588571428571427</v>
      </c>
      <c r="P2598" s="7">
        <f t="shared" si="161"/>
        <v>305.77777777777777</v>
      </c>
      <c r="Q2598" t="s">
        <v>8334</v>
      </c>
      <c r="R2598" s="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 s="1" t="s">
        <v>0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22">
        <f t="shared" si="160"/>
        <v>5.6666666666666661</v>
      </c>
      <c r="P2599" s="7">
        <f t="shared" si="161"/>
        <v>12.142857142857142</v>
      </c>
      <c r="Q2599" t="s">
        <v>8334</v>
      </c>
      <c r="R2599" s="8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 s="1" t="s">
        <v>0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22">
        <f t="shared" si="160"/>
        <v>39</v>
      </c>
      <c r="P2600" s="7">
        <f t="shared" si="161"/>
        <v>83.571428571428569</v>
      </c>
      <c r="Q2600" t="s">
        <v>8334</v>
      </c>
      <c r="R2600" s="8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 s="1" t="s">
        <v>0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22">
        <f t="shared" si="160"/>
        <v>0.99546510341776351</v>
      </c>
      <c r="P2601" s="7">
        <f t="shared" si="161"/>
        <v>18</v>
      </c>
      <c r="Q2601" t="s">
        <v>8334</v>
      </c>
      <c r="R2601" s="8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 s="1" t="s">
        <v>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22">
        <f t="shared" si="160"/>
        <v>6.9320000000000004</v>
      </c>
      <c r="P2602" s="7">
        <f t="shared" si="161"/>
        <v>115.53333333333333</v>
      </c>
      <c r="Q2602" t="s">
        <v>8334</v>
      </c>
      <c r="R2602" s="8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 s="1" t="s">
        <v>0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22">
        <f t="shared" si="160"/>
        <v>661.4</v>
      </c>
      <c r="P2603" s="7">
        <f t="shared" si="161"/>
        <v>21.900662251655628</v>
      </c>
      <c r="Q2603" t="s">
        <v>8317</v>
      </c>
      <c r="R2603" s="8" t="s">
        <v>8353</v>
      </c>
      <c r="S2603" s="13">
        <f t="shared" si="162"/>
        <v>41150.902187500003</v>
      </c>
      <c r="T2603" s="13">
        <f t="shared" si="163"/>
        <v>41165.165972222225</v>
      </c>
    </row>
    <row r="2604" spans="1:20" ht="48" x14ac:dyDescent="0.2">
      <c r="A2604" s="1" t="s">
        <v>0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22">
        <f t="shared" si="160"/>
        <v>326.0916666666667</v>
      </c>
      <c r="P2604" s="7">
        <f t="shared" si="161"/>
        <v>80.022494887525568</v>
      </c>
      <c r="Q2604" t="s">
        <v>8317</v>
      </c>
      <c r="R2604" s="8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 s="1" t="s">
        <v>0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22">
        <f t="shared" si="160"/>
        <v>101.48571428571429</v>
      </c>
      <c r="P2605" s="7">
        <f t="shared" si="161"/>
        <v>35.520000000000003</v>
      </c>
      <c r="Q2605" t="s">
        <v>8317</v>
      </c>
      <c r="R2605" s="8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 s="1" t="s">
        <v>0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22">
        <f t="shared" si="160"/>
        <v>104.21799999999999</v>
      </c>
      <c r="P2606" s="7">
        <f t="shared" si="161"/>
        <v>64.933333333333323</v>
      </c>
      <c r="Q2606" t="s">
        <v>8317</v>
      </c>
      <c r="R2606" s="8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 s="1" t="s">
        <v>0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22">
        <f t="shared" si="160"/>
        <v>107.42157000000002</v>
      </c>
      <c r="P2607" s="7">
        <f t="shared" si="161"/>
        <v>60.965703745743475</v>
      </c>
      <c r="Q2607" t="s">
        <v>8317</v>
      </c>
      <c r="R2607" s="8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 s="1" t="s">
        <v>0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22">
        <f t="shared" si="160"/>
        <v>110.05454545454545</v>
      </c>
      <c r="P2608" s="7">
        <f t="shared" si="161"/>
        <v>31.444155844155844</v>
      </c>
      <c r="Q2608" t="s">
        <v>8317</v>
      </c>
      <c r="R2608" s="8" t="s">
        <v>8353</v>
      </c>
      <c r="S2608" s="13">
        <f t="shared" si="162"/>
        <v>41726.712754629625</v>
      </c>
      <c r="T2608" s="13">
        <f t="shared" si="163"/>
        <v>41758.712754629625</v>
      </c>
    </row>
    <row r="2609" spans="1:20" ht="48" x14ac:dyDescent="0.2">
      <c r="A2609" s="1" t="s">
        <v>0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22">
        <f t="shared" si="160"/>
        <v>407.7</v>
      </c>
      <c r="P2609" s="7">
        <f t="shared" si="161"/>
        <v>81.949748743718587</v>
      </c>
      <c r="Q2609" t="s">
        <v>8317</v>
      </c>
      <c r="R2609" s="8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 s="1" t="s">
        <v>0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22">
        <f t="shared" si="160"/>
        <v>223.92500000000001</v>
      </c>
      <c r="P2610" s="7">
        <f t="shared" si="161"/>
        <v>58.92763157894737</v>
      </c>
      <c r="Q2610" t="s">
        <v>8317</v>
      </c>
      <c r="R2610" s="8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 s="1" t="s">
        <v>0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22">
        <f t="shared" si="160"/>
        <v>303.80111428571428</v>
      </c>
      <c r="P2611" s="7">
        <f t="shared" si="161"/>
        <v>157.29347633136095</v>
      </c>
      <c r="Q2611" t="s">
        <v>8317</v>
      </c>
      <c r="R2611" s="8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 s="1" t="s">
        <v>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22">
        <f t="shared" si="160"/>
        <v>141.3251043268175</v>
      </c>
      <c r="P2612" s="7">
        <f t="shared" si="161"/>
        <v>55.758509532062391</v>
      </c>
      <c r="Q2612" t="s">
        <v>8317</v>
      </c>
      <c r="R2612" s="8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 s="1" t="s">
        <v>0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22">
        <f t="shared" si="160"/>
        <v>2790.6363636363635</v>
      </c>
      <c r="P2613" s="7">
        <f t="shared" si="161"/>
        <v>83.802893802893806</v>
      </c>
      <c r="Q2613" t="s">
        <v>8317</v>
      </c>
      <c r="R2613" s="8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 s="1" t="s">
        <v>0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22">
        <f t="shared" si="160"/>
        <v>171.76130000000001</v>
      </c>
      <c r="P2614" s="7">
        <f t="shared" si="161"/>
        <v>58.422210884353746</v>
      </c>
      <c r="Q2614" t="s">
        <v>8317</v>
      </c>
      <c r="R2614" s="8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 s="1" t="s">
        <v>0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22">
        <f t="shared" si="160"/>
        <v>101.01333333333334</v>
      </c>
      <c r="P2615" s="7">
        <f t="shared" si="161"/>
        <v>270.57142857142856</v>
      </c>
      <c r="Q2615" t="s">
        <v>8317</v>
      </c>
      <c r="R2615" s="8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 s="1" t="s">
        <v>0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22">
        <f t="shared" si="160"/>
        <v>102</v>
      </c>
      <c r="P2616" s="7">
        <f t="shared" si="161"/>
        <v>107.1</v>
      </c>
      <c r="Q2616" t="s">
        <v>8317</v>
      </c>
      <c r="R2616" s="8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 s="1" t="s">
        <v>0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22">
        <f t="shared" si="160"/>
        <v>169.76511744127936</v>
      </c>
      <c r="P2617" s="7">
        <f t="shared" si="161"/>
        <v>47.180555555555557</v>
      </c>
      <c r="Q2617" t="s">
        <v>8317</v>
      </c>
      <c r="R2617" s="8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 s="1" t="s">
        <v>0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22">
        <f t="shared" si="160"/>
        <v>114.53400000000001</v>
      </c>
      <c r="P2618" s="7">
        <f t="shared" si="161"/>
        <v>120.30882352941177</v>
      </c>
      <c r="Q2618" t="s">
        <v>8317</v>
      </c>
      <c r="R2618" s="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 s="1" t="s">
        <v>0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22">
        <f t="shared" si="160"/>
        <v>877.6</v>
      </c>
      <c r="P2619" s="7">
        <f t="shared" si="161"/>
        <v>27.59748427672956</v>
      </c>
      <c r="Q2619" t="s">
        <v>8317</v>
      </c>
      <c r="R2619" s="8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 s="1" t="s">
        <v>0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22">
        <f t="shared" si="160"/>
        <v>105.38666666666667</v>
      </c>
      <c r="P2620" s="7">
        <f t="shared" si="161"/>
        <v>205.2987012987013</v>
      </c>
      <c r="Q2620" t="s">
        <v>8317</v>
      </c>
      <c r="R2620" s="8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 s="1" t="s">
        <v>0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22">
        <f t="shared" si="160"/>
        <v>188.39999999999998</v>
      </c>
      <c r="P2621" s="7">
        <f t="shared" si="161"/>
        <v>35.547169811320757</v>
      </c>
      <c r="Q2621" t="s">
        <v>8317</v>
      </c>
      <c r="R2621" s="8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 s="1" t="s">
        <v>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22">
        <f t="shared" si="160"/>
        <v>143.65230769230772</v>
      </c>
      <c r="P2622" s="7">
        <f t="shared" si="161"/>
        <v>74.639488409272587</v>
      </c>
      <c r="Q2622" t="s">
        <v>8317</v>
      </c>
      <c r="R2622" s="8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 s="1" t="s">
        <v>0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22">
        <f t="shared" si="160"/>
        <v>145.88</v>
      </c>
      <c r="P2623" s="7">
        <f t="shared" si="161"/>
        <v>47.058064516129029</v>
      </c>
      <c r="Q2623" t="s">
        <v>8317</v>
      </c>
      <c r="R2623" s="8" t="s">
        <v>8353</v>
      </c>
      <c r="S2623" s="13">
        <f t="shared" si="162"/>
        <v>42115.747546296298</v>
      </c>
      <c r="T2623" s="13">
        <f t="shared" si="163"/>
        <v>42145.747546296298</v>
      </c>
    </row>
    <row r="2624" spans="1:20" ht="48" x14ac:dyDescent="0.2">
      <c r="A2624" s="1" t="s">
        <v>0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22">
        <f t="shared" si="160"/>
        <v>131.184</v>
      </c>
      <c r="P2624" s="7">
        <f t="shared" si="161"/>
        <v>26.591351351351353</v>
      </c>
      <c r="Q2624" t="s">
        <v>8317</v>
      </c>
      <c r="R2624" s="8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 s="1" t="s">
        <v>0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22">
        <f t="shared" si="160"/>
        <v>113.99999999999999</v>
      </c>
      <c r="P2625" s="7">
        <f t="shared" si="161"/>
        <v>36.774193548387096</v>
      </c>
      <c r="Q2625" t="s">
        <v>8317</v>
      </c>
      <c r="R2625" s="8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 s="1" t="s">
        <v>0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22">
        <f t="shared" si="160"/>
        <v>1379.4206249999997</v>
      </c>
      <c r="P2626" s="7">
        <f t="shared" si="161"/>
        <v>31.820544982698959</v>
      </c>
      <c r="Q2626" t="s">
        <v>8317</v>
      </c>
      <c r="R2626" s="8" t="s">
        <v>8353</v>
      </c>
      <c r="S2626" s="13">
        <f t="shared" si="162"/>
        <v>41144.421550925923</v>
      </c>
      <c r="T2626" s="13">
        <f t="shared" si="163"/>
        <v>41165.421550925923</v>
      </c>
    </row>
    <row r="2627" spans="1:20" ht="48" x14ac:dyDescent="0.2">
      <c r="A2627" s="1" t="s">
        <v>0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22">
        <f t="shared" ref="O2627:O2690" si="164">PRODUCT((E2627/D2627),100)</f>
        <v>956</v>
      </c>
      <c r="P2627" s="7">
        <f t="shared" ref="P2627:P2690" si="165">(IFERROR(E2627/L2627,""))</f>
        <v>27.576923076923077</v>
      </c>
      <c r="Q2627" t="s">
        <v>8317</v>
      </c>
      <c r="R2627" s="8" t="s">
        <v>8353</v>
      </c>
      <c r="S2627" s="13">
        <f t="shared" ref="S2627:S2690" si="166">J2627/86400+25569</f>
        <v>42658.810277777782</v>
      </c>
      <c r="T2627" s="13">
        <f t="shared" ref="T2627:T2690" si="167">I2627/86400+25569</f>
        <v>42683.851944444439</v>
      </c>
    </row>
    <row r="2628" spans="1:20" ht="48" x14ac:dyDescent="0.2">
      <c r="A2628" s="1" t="s">
        <v>0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22">
        <f t="shared" si="164"/>
        <v>112.00000000000001</v>
      </c>
      <c r="P2628" s="7">
        <f t="shared" si="165"/>
        <v>56</v>
      </c>
      <c r="Q2628" t="s">
        <v>8317</v>
      </c>
      <c r="R2628" s="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 s="1" t="s">
        <v>0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22">
        <f t="shared" si="164"/>
        <v>646.66666666666663</v>
      </c>
      <c r="P2629" s="7">
        <f t="shared" si="165"/>
        <v>21.555555555555557</v>
      </c>
      <c r="Q2629" t="s">
        <v>8317</v>
      </c>
      <c r="R2629" s="8" t="s">
        <v>8353</v>
      </c>
      <c r="S2629" s="13">
        <f t="shared" si="166"/>
        <v>42304.829409722224</v>
      </c>
      <c r="T2629" s="13">
        <f t="shared" si="167"/>
        <v>42334.871076388888</v>
      </c>
    </row>
    <row r="2630" spans="1:20" ht="32" x14ac:dyDescent="0.2">
      <c r="A2630" s="1" t="s">
        <v>0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22">
        <f t="shared" si="164"/>
        <v>110.36948748510132</v>
      </c>
      <c r="P2630" s="7">
        <f t="shared" si="165"/>
        <v>44.095238095238095</v>
      </c>
      <c r="Q2630" t="s">
        <v>8317</v>
      </c>
      <c r="R2630" s="8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 s="1" t="s">
        <v>0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22">
        <f t="shared" si="164"/>
        <v>127.74000000000001</v>
      </c>
      <c r="P2631" s="7">
        <f t="shared" si="165"/>
        <v>63.87</v>
      </c>
      <c r="Q2631" t="s">
        <v>8317</v>
      </c>
      <c r="R2631" s="8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 s="1" t="s">
        <v>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22">
        <f t="shared" si="164"/>
        <v>157.9</v>
      </c>
      <c r="P2632" s="7">
        <f t="shared" si="165"/>
        <v>38.987654320987652</v>
      </c>
      <c r="Q2632" t="s">
        <v>8317</v>
      </c>
      <c r="R2632" s="8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 s="1" t="s">
        <v>0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22">
        <f t="shared" si="164"/>
        <v>114.66525000000001</v>
      </c>
      <c r="P2633" s="7">
        <f t="shared" si="165"/>
        <v>80.185489510489504</v>
      </c>
      <c r="Q2633" t="s">
        <v>8317</v>
      </c>
      <c r="R2633" s="8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 s="1" t="s">
        <v>0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22">
        <f t="shared" si="164"/>
        <v>137.00934579439252</v>
      </c>
      <c r="P2634" s="7">
        <f t="shared" si="165"/>
        <v>34.904761904761905</v>
      </c>
      <c r="Q2634" t="s">
        <v>8317</v>
      </c>
      <c r="R2634" s="8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 s="1" t="s">
        <v>0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22">
        <f t="shared" si="164"/>
        <v>354.62</v>
      </c>
      <c r="P2635" s="7">
        <f t="shared" si="165"/>
        <v>89.100502512562812</v>
      </c>
      <c r="Q2635" t="s">
        <v>8317</v>
      </c>
      <c r="R2635" s="8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 s="1" t="s">
        <v>0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22">
        <f t="shared" si="164"/>
        <v>106.02150537634409</v>
      </c>
      <c r="P2636" s="7">
        <f t="shared" si="165"/>
        <v>39.44</v>
      </c>
      <c r="Q2636" t="s">
        <v>8317</v>
      </c>
      <c r="R2636" s="8" t="s">
        <v>8353</v>
      </c>
      <c r="S2636" s="13">
        <f t="shared" si="166"/>
        <v>42612.656493055554</v>
      </c>
      <c r="T2636" s="13">
        <f t="shared" si="167"/>
        <v>42642.656493055554</v>
      </c>
    </row>
    <row r="2637" spans="1:20" ht="48" x14ac:dyDescent="0.2">
      <c r="A2637" s="1" t="s">
        <v>0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22">
        <f t="shared" si="164"/>
        <v>100</v>
      </c>
      <c r="P2637" s="7">
        <f t="shared" si="165"/>
        <v>136.9047619047619</v>
      </c>
      <c r="Q2637" t="s">
        <v>8317</v>
      </c>
      <c r="R2637" s="8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 s="1" t="s">
        <v>0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22">
        <f t="shared" si="164"/>
        <v>187.3</v>
      </c>
      <c r="P2638" s="7">
        <f t="shared" si="165"/>
        <v>37.46</v>
      </c>
      <c r="Q2638" t="s">
        <v>8317</v>
      </c>
      <c r="R2638" s="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 s="1" t="s">
        <v>0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22">
        <f t="shared" si="164"/>
        <v>166.2</v>
      </c>
      <c r="P2639" s="7">
        <f t="shared" si="165"/>
        <v>31.96153846153846</v>
      </c>
      <c r="Q2639" t="s">
        <v>8317</v>
      </c>
      <c r="R2639" s="8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 s="1" t="s">
        <v>0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22">
        <f t="shared" si="164"/>
        <v>101.72910662824208</v>
      </c>
      <c r="P2640" s="7">
        <f t="shared" si="165"/>
        <v>25.214285714285715</v>
      </c>
      <c r="Q2640" t="s">
        <v>8317</v>
      </c>
      <c r="R2640" s="8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 s="1" t="s">
        <v>0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22">
        <f t="shared" si="164"/>
        <v>164</v>
      </c>
      <c r="P2641" s="7">
        <f t="shared" si="165"/>
        <v>10.040816326530612</v>
      </c>
      <c r="Q2641" t="s">
        <v>8317</v>
      </c>
      <c r="R2641" s="8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 s="1" t="s">
        <v>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22">
        <f t="shared" si="164"/>
        <v>105.66666666666666</v>
      </c>
      <c r="P2642" s="7">
        <f t="shared" si="165"/>
        <v>45.94202898550725</v>
      </c>
      <c r="Q2642" t="s">
        <v>8317</v>
      </c>
      <c r="R2642" s="8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 s="1" t="s">
        <v>0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22">
        <f t="shared" si="164"/>
        <v>1</v>
      </c>
      <c r="P2643" s="7">
        <f t="shared" si="165"/>
        <v>15</v>
      </c>
      <c r="Q2643" t="s">
        <v>8317</v>
      </c>
      <c r="R2643" s="8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 s="1" t="s">
        <v>0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22">
        <f t="shared" si="164"/>
        <v>0</v>
      </c>
      <c r="P2644" s="7" t="str">
        <f t="shared" si="165"/>
        <v/>
      </c>
      <c r="Q2644" t="s">
        <v>8317</v>
      </c>
      <c r="R2644" s="8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 s="1" t="s">
        <v>0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22">
        <f t="shared" si="164"/>
        <v>33.559730999999999</v>
      </c>
      <c r="P2645" s="7">
        <f t="shared" si="165"/>
        <v>223.58248500999335</v>
      </c>
      <c r="Q2645" t="s">
        <v>8317</v>
      </c>
      <c r="R2645" s="8" t="s">
        <v>8353</v>
      </c>
      <c r="S2645" s="13">
        <f t="shared" si="166"/>
        <v>42689.582349537042</v>
      </c>
      <c r="T2645" s="13">
        <f t="shared" si="167"/>
        <v>42725.332638888889</v>
      </c>
    </row>
    <row r="2646" spans="1:20" ht="48" x14ac:dyDescent="0.2">
      <c r="A2646" s="1" t="s">
        <v>0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22">
        <f t="shared" si="164"/>
        <v>2.0529999999999999</v>
      </c>
      <c r="P2646" s="7">
        <f t="shared" si="165"/>
        <v>39.480769230769234</v>
      </c>
      <c r="Q2646" t="s">
        <v>8317</v>
      </c>
      <c r="R2646" s="8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 s="1" t="s">
        <v>0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22">
        <f t="shared" si="164"/>
        <v>10.5</v>
      </c>
      <c r="P2647" s="7">
        <f t="shared" si="165"/>
        <v>91.304347826086953</v>
      </c>
      <c r="Q2647" t="s">
        <v>8317</v>
      </c>
      <c r="R2647" s="8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 s="1" t="s">
        <v>0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22">
        <f t="shared" si="164"/>
        <v>8.4172840000000004</v>
      </c>
      <c r="P2648" s="7">
        <f t="shared" si="165"/>
        <v>78.666205607476627</v>
      </c>
      <c r="Q2648" t="s">
        <v>8317</v>
      </c>
      <c r="R2648" s="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 s="1" t="s">
        <v>0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22">
        <f t="shared" si="164"/>
        <v>1.44</v>
      </c>
      <c r="P2649" s="7">
        <f t="shared" si="165"/>
        <v>12</v>
      </c>
      <c r="Q2649" t="s">
        <v>8317</v>
      </c>
      <c r="R2649" s="8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 s="1" t="s">
        <v>0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22">
        <f t="shared" si="164"/>
        <v>0.88333333333333341</v>
      </c>
      <c r="P2650" s="7">
        <f t="shared" si="165"/>
        <v>17.666666666666668</v>
      </c>
      <c r="Q2650" t="s">
        <v>8317</v>
      </c>
      <c r="R2650" s="8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 s="1" t="s">
        <v>0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22">
        <f t="shared" si="164"/>
        <v>9.920000000000001E-2</v>
      </c>
      <c r="P2651" s="7">
        <f t="shared" si="165"/>
        <v>41.333333333333336</v>
      </c>
      <c r="Q2651" t="s">
        <v>8317</v>
      </c>
      <c r="R2651" s="8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 s="1" t="s">
        <v>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22">
        <f t="shared" si="164"/>
        <v>0.59666666666666668</v>
      </c>
      <c r="P2652" s="7">
        <f t="shared" si="165"/>
        <v>71.599999999999994</v>
      </c>
      <c r="Q2652" t="s">
        <v>8317</v>
      </c>
      <c r="R2652" s="8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 s="1" t="s">
        <v>0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22">
        <f t="shared" si="164"/>
        <v>1.8689285714285715</v>
      </c>
      <c r="P2653" s="7">
        <f t="shared" si="165"/>
        <v>307.8235294117647</v>
      </c>
      <c r="Q2653" t="s">
        <v>8317</v>
      </c>
      <c r="R2653" s="8" t="s">
        <v>8353</v>
      </c>
      <c r="S2653" s="13">
        <f t="shared" si="166"/>
        <v>42327.805659722224</v>
      </c>
      <c r="T2653" s="13">
        <f t="shared" si="167"/>
        <v>42355.805659722224</v>
      </c>
    </row>
    <row r="2654" spans="1:20" ht="48" x14ac:dyDescent="0.2">
      <c r="A2654" s="1" t="s">
        <v>0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22">
        <f t="shared" si="164"/>
        <v>0.88500000000000001</v>
      </c>
      <c r="P2654" s="7">
        <f t="shared" si="165"/>
        <v>80.454545454545453</v>
      </c>
      <c r="Q2654" t="s">
        <v>8317</v>
      </c>
      <c r="R2654" s="8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 s="1" t="s">
        <v>0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22">
        <f t="shared" si="164"/>
        <v>11.52156862745098</v>
      </c>
      <c r="P2655" s="7">
        <f t="shared" si="165"/>
        <v>83.942857142857136</v>
      </c>
      <c r="Q2655" t="s">
        <v>8317</v>
      </c>
      <c r="R2655" s="8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 s="1" t="s">
        <v>0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22">
        <f t="shared" si="164"/>
        <v>5.1000000000000004E-2</v>
      </c>
      <c r="P2656" s="7">
        <f t="shared" si="165"/>
        <v>8.5</v>
      </c>
      <c r="Q2656" t="s">
        <v>8317</v>
      </c>
      <c r="R2656" s="8" t="s">
        <v>8353</v>
      </c>
      <c r="S2656" s="13">
        <f t="shared" si="166"/>
        <v>42055.600995370369</v>
      </c>
      <c r="T2656" s="13">
        <f t="shared" si="167"/>
        <v>42115.559328703705</v>
      </c>
    </row>
    <row r="2657" spans="1:20" ht="16" x14ac:dyDescent="0.2">
      <c r="A2657" s="1" t="s">
        <v>0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22">
        <f t="shared" si="164"/>
        <v>21.033333333333335</v>
      </c>
      <c r="P2657" s="7">
        <f t="shared" si="165"/>
        <v>73.372093023255815</v>
      </c>
      <c r="Q2657" t="s">
        <v>8317</v>
      </c>
      <c r="R2657" s="8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 s="1" t="s">
        <v>0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22">
        <f t="shared" si="164"/>
        <v>11.436666666666667</v>
      </c>
      <c r="P2658" s="7">
        <f t="shared" si="165"/>
        <v>112.86184210526316</v>
      </c>
      <c r="Q2658" t="s">
        <v>8317</v>
      </c>
      <c r="R2658" s="8" t="s">
        <v>8353</v>
      </c>
      <c r="S2658" s="13">
        <f t="shared" si="166"/>
        <v>42767.688518518524</v>
      </c>
      <c r="T2658" s="13">
        <f t="shared" si="167"/>
        <v>42806.791666666672</v>
      </c>
    </row>
    <row r="2659" spans="1:20" ht="48" x14ac:dyDescent="0.2">
      <c r="A2659" s="1" t="s">
        <v>0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22">
        <f t="shared" si="164"/>
        <v>18.737933333333334</v>
      </c>
      <c r="P2659" s="7">
        <f t="shared" si="165"/>
        <v>95.277627118644077</v>
      </c>
      <c r="Q2659" t="s">
        <v>8317</v>
      </c>
      <c r="R2659" s="8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 s="1" t="s">
        <v>0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22">
        <f t="shared" si="164"/>
        <v>9.285714285714286E-2</v>
      </c>
      <c r="P2660" s="7">
        <f t="shared" si="165"/>
        <v>22.75</v>
      </c>
      <c r="Q2660" t="s">
        <v>8317</v>
      </c>
      <c r="R2660" s="8" t="s">
        <v>8353</v>
      </c>
      <c r="S2660" s="13">
        <f t="shared" si="166"/>
        <v>42551.884189814809</v>
      </c>
      <c r="T2660" s="13">
        <f t="shared" si="167"/>
        <v>42581.884189814809</v>
      </c>
    </row>
    <row r="2661" spans="1:20" ht="16" x14ac:dyDescent="0.2">
      <c r="A2661" s="1" t="s">
        <v>0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22">
        <f t="shared" si="164"/>
        <v>2.7204081632653061</v>
      </c>
      <c r="P2661" s="7">
        <f t="shared" si="165"/>
        <v>133.30000000000001</v>
      </c>
      <c r="Q2661" t="s">
        <v>8317</v>
      </c>
      <c r="R2661" s="8" t="s">
        <v>8353</v>
      </c>
      <c r="S2661" s="13">
        <f t="shared" si="166"/>
        <v>42082.069560185184</v>
      </c>
      <c r="T2661" s="13">
        <f t="shared" si="167"/>
        <v>42112.069560185184</v>
      </c>
    </row>
    <row r="2662" spans="1:20" ht="48" x14ac:dyDescent="0.2">
      <c r="A2662" s="1" t="s">
        <v>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22">
        <f t="shared" si="164"/>
        <v>9.5000000000000001E-2</v>
      </c>
      <c r="P2662" s="7">
        <f t="shared" si="165"/>
        <v>3.8</v>
      </c>
      <c r="Q2662" t="s">
        <v>8317</v>
      </c>
      <c r="R2662" s="8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 s="1" t="s">
        <v>0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22">
        <f t="shared" si="164"/>
        <v>102.89999999999999</v>
      </c>
      <c r="P2663" s="7">
        <f t="shared" si="165"/>
        <v>85.75</v>
      </c>
      <c r="Q2663" t="s">
        <v>8317</v>
      </c>
      <c r="R2663" s="8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 s="1" t="s">
        <v>0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22">
        <f t="shared" si="164"/>
        <v>106.80000000000001</v>
      </c>
      <c r="P2664" s="7">
        <f t="shared" si="165"/>
        <v>267</v>
      </c>
      <c r="Q2664" t="s">
        <v>8317</v>
      </c>
      <c r="R2664" s="8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 s="1" t="s">
        <v>0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22">
        <f t="shared" si="164"/>
        <v>104.59625</v>
      </c>
      <c r="P2665" s="7">
        <f t="shared" si="165"/>
        <v>373.55803571428572</v>
      </c>
      <c r="Q2665" t="s">
        <v>8317</v>
      </c>
      <c r="R2665" s="8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 s="1" t="s">
        <v>0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22">
        <f t="shared" si="164"/>
        <v>103.42857142857143</v>
      </c>
      <c r="P2666" s="7">
        <f t="shared" si="165"/>
        <v>174.03846153846155</v>
      </c>
      <c r="Q2666" t="s">
        <v>8317</v>
      </c>
      <c r="R2666" s="8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 s="1" t="s">
        <v>0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22">
        <f t="shared" si="164"/>
        <v>123.14285714285715</v>
      </c>
      <c r="P2667" s="7">
        <f t="shared" si="165"/>
        <v>93.695652173913047</v>
      </c>
      <c r="Q2667" t="s">
        <v>8317</v>
      </c>
      <c r="R2667" s="8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 s="1" t="s">
        <v>0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22">
        <f t="shared" si="164"/>
        <v>159.29509999999999</v>
      </c>
      <c r="P2668" s="7">
        <f t="shared" si="165"/>
        <v>77.327718446601949</v>
      </c>
      <c r="Q2668" t="s">
        <v>8317</v>
      </c>
      <c r="R2668" s="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 s="1" t="s">
        <v>0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22">
        <f t="shared" si="164"/>
        <v>110.66666666666667</v>
      </c>
      <c r="P2669" s="7">
        <f t="shared" si="165"/>
        <v>92.222222222222229</v>
      </c>
      <c r="Q2669" t="s">
        <v>8317</v>
      </c>
      <c r="R2669" s="8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 s="1" t="s">
        <v>0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22">
        <f t="shared" si="164"/>
        <v>170.70000000000002</v>
      </c>
      <c r="P2670" s="7">
        <f t="shared" si="165"/>
        <v>60.964285714285715</v>
      </c>
      <c r="Q2670" t="s">
        <v>8317</v>
      </c>
      <c r="R2670" s="8" t="s">
        <v>8354</v>
      </c>
      <c r="S2670" s="13">
        <f t="shared" si="166"/>
        <v>42275.58871527778</v>
      </c>
      <c r="T2670" s="13">
        <f t="shared" si="167"/>
        <v>42317.60555555555</v>
      </c>
    </row>
    <row r="2671" spans="1:20" ht="48" x14ac:dyDescent="0.2">
      <c r="A2671" s="1" t="s">
        <v>0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22">
        <f t="shared" si="164"/>
        <v>125.125</v>
      </c>
      <c r="P2671" s="7">
        <f t="shared" si="165"/>
        <v>91</v>
      </c>
      <c r="Q2671" t="s">
        <v>8317</v>
      </c>
      <c r="R2671" s="8" t="s">
        <v>8354</v>
      </c>
      <c r="S2671" s="13">
        <f t="shared" si="166"/>
        <v>42319.035833333328</v>
      </c>
      <c r="T2671" s="13">
        <f t="shared" si="167"/>
        <v>42379.035833333328</v>
      </c>
    </row>
    <row r="2672" spans="1:20" ht="48" x14ac:dyDescent="0.2">
      <c r="A2672" s="1" t="s">
        <v>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22">
        <f t="shared" si="164"/>
        <v>6.4158609339642041</v>
      </c>
      <c r="P2672" s="7">
        <f t="shared" si="165"/>
        <v>41.583333333333336</v>
      </c>
      <c r="Q2672" t="s">
        <v>8317</v>
      </c>
      <c r="R2672" s="8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 s="1" t="s">
        <v>0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22">
        <f t="shared" si="164"/>
        <v>11.343999999999999</v>
      </c>
      <c r="P2673" s="7">
        <f t="shared" si="165"/>
        <v>33.761904761904759</v>
      </c>
      <c r="Q2673" t="s">
        <v>8317</v>
      </c>
      <c r="R2673" s="8" t="s">
        <v>8354</v>
      </c>
      <c r="S2673" s="13">
        <f t="shared" si="166"/>
        <v>41962.749027777776</v>
      </c>
      <c r="T2673" s="13">
        <f t="shared" si="167"/>
        <v>41992.818055555559</v>
      </c>
    </row>
    <row r="2674" spans="1:20" ht="48" x14ac:dyDescent="0.2">
      <c r="A2674" s="1" t="s">
        <v>0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22">
        <f t="shared" si="164"/>
        <v>33.19</v>
      </c>
      <c r="P2674" s="7">
        <f t="shared" si="165"/>
        <v>70.61702127659575</v>
      </c>
      <c r="Q2674" t="s">
        <v>8317</v>
      </c>
      <c r="R2674" s="8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 s="1" t="s">
        <v>0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22">
        <f t="shared" si="164"/>
        <v>27.58</v>
      </c>
      <c r="P2675" s="7">
        <f t="shared" si="165"/>
        <v>167.15151515151516</v>
      </c>
      <c r="Q2675" t="s">
        <v>8317</v>
      </c>
      <c r="R2675" s="8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 s="1" t="s">
        <v>0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22">
        <f t="shared" si="164"/>
        <v>62.839999999999996</v>
      </c>
      <c r="P2676" s="7">
        <f t="shared" si="165"/>
        <v>128.61988304093566</v>
      </c>
      <c r="Q2676" t="s">
        <v>8317</v>
      </c>
      <c r="R2676" s="8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 s="1" t="s">
        <v>0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22">
        <f t="shared" si="164"/>
        <v>7.5880000000000001</v>
      </c>
      <c r="P2677" s="7">
        <f t="shared" si="165"/>
        <v>65.41379310344827</v>
      </c>
      <c r="Q2677" t="s">
        <v>8317</v>
      </c>
      <c r="R2677" s="8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 s="1" t="s">
        <v>0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22">
        <f t="shared" si="164"/>
        <v>50.38095238095238</v>
      </c>
      <c r="P2678" s="7">
        <f t="shared" si="165"/>
        <v>117.55555555555556</v>
      </c>
      <c r="Q2678" t="s">
        <v>8317</v>
      </c>
      <c r="R2678" s="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 s="1" t="s">
        <v>0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22">
        <f t="shared" si="164"/>
        <v>17.512820512820511</v>
      </c>
      <c r="P2679" s="7">
        <f t="shared" si="165"/>
        <v>126.48148148148148</v>
      </c>
      <c r="Q2679" t="s">
        <v>8317</v>
      </c>
      <c r="R2679" s="8" t="s">
        <v>8354</v>
      </c>
      <c r="S2679" s="13">
        <f t="shared" si="166"/>
        <v>41793.029432870375</v>
      </c>
      <c r="T2679" s="13">
        <f t="shared" si="167"/>
        <v>41823.029432870375</v>
      </c>
    </row>
    <row r="2680" spans="1:20" ht="48" x14ac:dyDescent="0.2">
      <c r="A2680" s="1" t="s">
        <v>0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22">
        <f t="shared" si="164"/>
        <v>1.375E-2</v>
      </c>
      <c r="P2680" s="7">
        <f t="shared" si="165"/>
        <v>550</v>
      </c>
      <c r="Q2680" t="s">
        <v>8317</v>
      </c>
      <c r="R2680" s="8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 s="1" t="s">
        <v>0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22">
        <f t="shared" si="164"/>
        <v>0.33</v>
      </c>
      <c r="P2681" s="7">
        <f t="shared" si="165"/>
        <v>44</v>
      </c>
      <c r="Q2681" t="s">
        <v>8317</v>
      </c>
      <c r="R2681" s="8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 s="1" t="s">
        <v>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22">
        <f t="shared" si="164"/>
        <v>0.86250000000000004</v>
      </c>
      <c r="P2682" s="7">
        <f t="shared" si="165"/>
        <v>69</v>
      </c>
      <c r="Q2682" t="s">
        <v>8317</v>
      </c>
      <c r="R2682" s="8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 s="1" t="s">
        <v>0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22">
        <f t="shared" si="164"/>
        <v>0.6875</v>
      </c>
      <c r="P2683" s="7">
        <f t="shared" si="165"/>
        <v>27.5</v>
      </c>
      <c r="Q2683" t="s">
        <v>8334</v>
      </c>
      <c r="R2683" s="8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 s="1" t="s">
        <v>0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22">
        <f t="shared" si="164"/>
        <v>28.299999999999997</v>
      </c>
      <c r="P2684" s="7">
        <f t="shared" si="165"/>
        <v>84.9</v>
      </c>
      <c r="Q2684" t="s">
        <v>8334</v>
      </c>
      <c r="R2684" s="8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 s="1" t="s">
        <v>0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22">
        <f t="shared" si="164"/>
        <v>0.24</v>
      </c>
      <c r="P2685" s="7">
        <f t="shared" si="165"/>
        <v>12</v>
      </c>
      <c r="Q2685" t="s">
        <v>8334</v>
      </c>
      <c r="R2685" s="8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 s="1" t="s">
        <v>0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22">
        <f t="shared" si="164"/>
        <v>1.1428571428571428</v>
      </c>
      <c r="P2686" s="7">
        <f t="shared" si="165"/>
        <v>200</v>
      </c>
      <c r="Q2686" t="s">
        <v>8334</v>
      </c>
      <c r="R2686" s="8" t="s">
        <v>8335</v>
      </c>
      <c r="S2686" s="13">
        <f t="shared" si="166"/>
        <v>41820.914641203708</v>
      </c>
      <c r="T2686" s="13">
        <f t="shared" si="167"/>
        <v>41860.914641203708</v>
      </c>
    </row>
    <row r="2687" spans="1:20" ht="48" x14ac:dyDescent="0.2">
      <c r="A2687" s="1" t="s">
        <v>0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22">
        <f t="shared" si="164"/>
        <v>0.02</v>
      </c>
      <c r="P2687" s="7">
        <f t="shared" si="165"/>
        <v>10</v>
      </c>
      <c r="Q2687" t="s">
        <v>8334</v>
      </c>
      <c r="R2687" s="8" t="s">
        <v>8335</v>
      </c>
      <c r="S2687" s="13">
        <f t="shared" si="166"/>
        <v>42061.69594907407</v>
      </c>
      <c r="T2687" s="13">
        <f t="shared" si="167"/>
        <v>42121.654282407406</v>
      </c>
    </row>
    <row r="2688" spans="1:20" ht="48" x14ac:dyDescent="0.2">
      <c r="A2688" s="1" t="s">
        <v>0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22">
        <f t="shared" si="164"/>
        <v>0</v>
      </c>
      <c r="P2688" s="7" t="str">
        <f t="shared" si="165"/>
        <v/>
      </c>
      <c r="Q2688" t="s">
        <v>8334</v>
      </c>
      <c r="R2688" s="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 s="1" t="s">
        <v>0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22">
        <f t="shared" si="164"/>
        <v>0</v>
      </c>
      <c r="P2689" s="7" t="str">
        <f t="shared" si="165"/>
        <v/>
      </c>
      <c r="Q2689" t="s">
        <v>8334</v>
      </c>
      <c r="R2689" s="8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 s="1" t="s">
        <v>0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22">
        <f t="shared" si="164"/>
        <v>0.14799999999999999</v>
      </c>
      <c r="P2690" s="7">
        <f t="shared" si="165"/>
        <v>5.2857142857142856</v>
      </c>
      <c r="Q2690" t="s">
        <v>8334</v>
      </c>
      <c r="R2690" s="8" t="s">
        <v>8335</v>
      </c>
      <c r="S2690" s="13">
        <f t="shared" si="166"/>
        <v>42028.11886574074</v>
      </c>
      <c r="T2690" s="13">
        <f t="shared" si="167"/>
        <v>42059.125</v>
      </c>
    </row>
    <row r="2691" spans="1:20" ht="48" x14ac:dyDescent="0.2">
      <c r="A2691" s="1" t="s">
        <v>0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22">
        <f t="shared" ref="O2691:O2754" si="168">PRODUCT((E2691/D2691),100)</f>
        <v>2.8571428571428571E-3</v>
      </c>
      <c r="P2691" s="7">
        <f t="shared" ref="P2691:P2754" si="169">(IFERROR(E2691/L2691,""))</f>
        <v>1</v>
      </c>
      <c r="Q2691" t="s">
        <v>8334</v>
      </c>
      <c r="R2691" s="8" t="s">
        <v>8335</v>
      </c>
      <c r="S2691" s="13">
        <f t="shared" ref="S2691:S2754" si="170">J2691/86400+25569</f>
        <v>42551.961689814816</v>
      </c>
      <c r="T2691" s="13">
        <f t="shared" ref="T2691:T2754" si="171">I2691/86400+25569</f>
        <v>42581.961689814816</v>
      </c>
    </row>
    <row r="2692" spans="1:20" ht="48" x14ac:dyDescent="0.2">
      <c r="A2692" s="1" t="s">
        <v>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22">
        <f t="shared" si="168"/>
        <v>10.7325</v>
      </c>
      <c r="P2692" s="7">
        <f t="shared" si="169"/>
        <v>72.762711864406782</v>
      </c>
      <c r="Q2692" t="s">
        <v>8334</v>
      </c>
      <c r="R2692" s="8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 s="1" t="s">
        <v>0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22">
        <f t="shared" si="168"/>
        <v>5.3846153846153842E-2</v>
      </c>
      <c r="P2693" s="7">
        <f t="shared" si="169"/>
        <v>17.5</v>
      </c>
      <c r="Q2693" t="s">
        <v>8334</v>
      </c>
      <c r="R2693" s="8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 s="1" t="s">
        <v>0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22">
        <f t="shared" si="168"/>
        <v>0.7142857142857143</v>
      </c>
      <c r="P2694" s="7">
        <f t="shared" si="169"/>
        <v>25</v>
      </c>
      <c r="Q2694" t="s">
        <v>8334</v>
      </c>
      <c r="R2694" s="8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 s="1" t="s">
        <v>0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22">
        <f t="shared" si="168"/>
        <v>0.8</v>
      </c>
      <c r="P2695" s="7">
        <f t="shared" si="169"/>
        <v>13.333333333333334</v>
      </c>
      <c r="Q2695" t="s">
        <v>8334</v>
      </c>
      <c r="R2695" s="8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 s="1" t="s">
        <v>0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22">
        <f t="shared" si="168"/>
        <v>3.3333333333333335E-3</v>
      </c>
      <c r="P2696" s="7">
        <f t="shared" si="169"/>
        <v>1</v>
      </c>
      <c r="Q2696" t="s">
        <v>8334</v>
      </c>
      <c r="R2696" s="8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 s="1" t="s">
        <v>0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22">
        <f t="shared" si="168"/>
        <v>0.47333333333333333</v>
      </c>
      <c r="P2697" s="7">
        <f t="shared" si="169"/>
        <v>23.666666666666668</v>
      </c>
      <c r="Q2697" t="s">
        <v>8334</v>
      </c>
      <c r="R2697" s="8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 s="1" t="s">
        <v>0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22">
        <f t="shared" si="168"/>
        <v>5.65</v>
      </c>
      <c r="P2698" s="7">
        <f t="shared" si="169"/>
        <v>89.21052631578948</v>
      </c>
      <c r="Q2698" t="s">
        <v>8334</v>
      </c>
      <c r="R2698" s="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 s="1" t="s">
        <v>0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22">
        <f t="shared" si="168"/>
        <v>26.35217391304348</v>
      </c>
      <c r="P2699" s="7">
        <f t="shared" si="169"/>
        <v>116.55769230769231</v>
      </c>
      <c r="Q2699" t="s">
        <v>8334</v>
      </c>
      <c r="R2699" s="8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 s="1" t="s">
        <v>0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22">
        <f t="shared" si="168"/>
        <v>0.325125</v>
      </c>
      <c r="P2700" s="7">
        <f t="shared" si="169"/>
        <v>13.005000000000001</v>
      </c>
      <c r="Q2700" t="s">
        <v>8334</v>
      </c>
      <c r="R2700" s="8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 s="1" t="s">
        <v>0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22">
        <f t="shared" si="168"/>
        <v>0</v>
      </c>
      <c r="P2701" s="7" t="str">
        <f t="shared" si="169"/>
        <v/>
      </c>
      <c r="Q2701" t="s">
        <v>8334</v>
      </c>
      <c r="R2701" s="8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 s="1" t="s">
        <v>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22">
        <f t="shared" si="168"/>
        <v>0.7000700070007001</v>
      </c>
      <c r="P2702" s="7">
        <f t="shared" si="169"/>
        <v>17.5</v>
      </c>
      <c r="Q2702" t="s">
        <v>8334</v>
      </c>
      <c r="R2702" s="8" t="s">
        <v>8335</v>
      </c>
      <c r="S2702" s="13">
        <f t="shared" si="170"/>
        <v>41870.874675925923</v>
      </c>
      <c r="T2702" s="13">
        <f t="shared" si="171"/>
        <v>41900.874675925923</v>
      </c>
    </row>
    <row r="2703" spans="1:20" ht="48" x14ac:dyDescent="0.2">
      <c r="A2703" s="1" t="s">
        <v>0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22">
        <f t="shared" si="168"/>
        <v>46.176470588235297</v>
      </c>
      <c r="P2703" s="7">
        <f t="shared" si="169"/>
        <v>34.130434782608695</v>
      </c>
      <c r="Q2703" t="s">
        <v>8315</v>
      </c>
      <c r="R2703" s="8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 s="1" t="s">
        <v>0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22">
        <f t="shared" si="168"/>
        <v>34.410000000000004</v>
      </c>
      <c r="P2704" s="7">
        <f t="shared" si="169"/>
        <v>132.34615384615384</v>
      </c>
      <c r="Q2704" t="s">
        <v>8315</v>
      </c>
      <c r="R2704" s="8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 s="1" t="s">
        <v>0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22">
        <f t="shared" si="168"/>
        <v>103.75000000000001</v>
      </c>
      <c r="P2705" s="7">
        <f t="shared" si="169"/>
        <v>922.22222222222217</v>
      </c>
      <c r="Q2705" t="s">
        <v>8315</v>
      </c>
      <c r="R2705" s="8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 s="1" t="s">
        <v>0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22">
        <f t="shared" si="168"/>
        <v>6.0263157894736841</v>
      </c>
      <c r="P2706" s="7">
        <f t="shared" si="169"/>
        <v>163.57142857142858</v>
      </c>
      <c r="Q2706" t="s">
        <v>8315</v>
      </c>
      <c r="R2706" s="8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 s="1" t="s">
        <v>0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22">
        <f t="shared" si="168"/>
        <v>10.539393939393939</v>
      </c>
      <c r="P2707" s="7">
        <f t="shared" si="169"/>
        <v>217.375</v>
      </c>
      <c r="Q2707" t="s">
        <v>8315</v>
      </c>
      <c r="R2707" s="8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 s="1" t="s">
        <v>0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22">
        <f t="shared" si="168"/>
        <v>112.29714285714284</v>
      </c>
      <c r="P2708" s="7">
        <f t="shared" si="169"/>
        <v>149.44486692015209</v>
      </c>
      <c r="Q2708" t="s">
        <v>8315</v>
      </c>
      <c r="R2708" s="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 s="1" t="s">
        <v>0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22">
        <f t="shared" si="168"/>
        <v>350.84462500000001</v>
      </c>
      <c r="P2709" s="7">
        <f t="shared" si="169"/>
        <v>71.237487309644663</v>
      </c>
      <c r="Q2709" t="s">
        <v>8315</v>
      </c>
      <c r="R2709" s="8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 s="1" t="s">
        <v>0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22">
        <f t="shared" si="168"/>
        <v>233.21535</v>
      </c>
      <c r="P2710" s="7">
        <f t="shared" si="169"/>
        <v>44.464318398474738</v>
      </c>
      <c r="Q2710" t="s">
        <v>8315</v>
      </c>
      <c r="R2710" s="8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 s="1" t="s">
        <v>0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22">
        <f t="shared" si="168"/>
        <v>101.60599999999999</v>
      </c>
      <c r="P2711" s="7">
        <f t="shared" si="169"/>
        <v>164.94480519480518</v>
      </c>
      <c r="Q2711" t="s">
        <v>8315</v>
      </c>
      <c r="R2711" s="8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 s="1" t="s">
        <v>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22">
        <f t="shared" si="168"/>
        <v>153.90035000000003</v>
      </c>
      <c r="P2712" s="7">
        <f t="shared" si="169"/>
        <v>84.871516544117654</v>
      </c>
      <c r="Q2712" t="s">
        <v>8315</v>
      </c>
      <c r="R2712" s="8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 s="1" t="s">
        <v>0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22">
        <f t="shared" si="168"/>
        <v>100.7161125319693</v>
      </c>
      <c r="P2713" s="7">
        <f t="shared" si="169"/>
        <v>53.945205479452056</v>
      </c>
      <c r="Q2713" t="s">
        <v>8315</v>
      </c>
      <c r="R2713" s="8" t="s">
        <v>8355</v>
      </c>
      <c r="S2713" s="13">
        <f t="shared" si="170"/>
        <v>41780.745254629626</v>
      </c>
      <c r="T2713" s="13">
        <f t="shared" si="171"/>
        <v>41810.917361111111</v>
      </c>
    </row>
    <row r="2714" spans="1:20" ht="48" x14ac:dyDescent="0.2">
      <c r="A2714" s="1" t="s">
        <v>0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22">
        <f t="shared" si="168"/>
        <v>131.38181818181818</v>
      </c>
      <c r="P2714" s="7">
        <f t="shared" si="169"/>
        <v>50.531468531468533</v>
      </c>
      <c r="Q2714" t="s">
        <v>8315</v>
      </c>
      <c r="R2714" s="8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 s="1" t="s">
        <v>0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22">
        <f t="shared" si="168"/>
        <v>102.24133333333334</v>
      </c>
      <c r="P2715" s="7">
        <f t="shared" si="169"/>
        <v>108.00140845070422</v>
      </c>
      <c r="Q2715" t="s">
        <v>8315</v>
      </c>
      <c r="R2715" s="8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 s="1" t="s">
        <v>0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22">
        <f t="shared" si="168"/>
        <v>116.35599999999999</v>
      </c>
      <c r="P2716" s="7">
        <f t="shared" si="169"/>
        <v>95.373770491803285</v>
      </c>
      <c r="Q2716" t="s">
        <v>8315</v>
      </c>
      <c r="R2716" s="8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 s="1" t="s">
        <v>0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22">
        <f t="shared" si="168"/>
        <v>264.62241666666665</v>
      </c>
      <c r="P2717" s="7">
        <f t="shared" si="169"/>
        <v>57.631016333938291</v>
      </c>
      <c r="Q2717" t="s">
        <v>8315</v>
      </c>
      <c r="R2717" s="8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 s="1" t="s">
        <v>0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22">
        <f t="shared" si="168"/>
        <v>119.98010000000001</v>
      </c>
      <c r="P2718" s="7">
        <f t="shared" si="169"/>
        <v>64.160481283422456</v>
      </c>
      <c r="Q2718" t="s">
        <v>8315</v>
      </c>
      <c r="R2718" s="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 s="1" t="s">
        <v>0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22">
        <f t="shared" si="168"/>
        <v>120.10400000000001</v>
      </c>
      <c r="P2719" s="7">
        <f t="shared" si="169"/>
        <v>92.387692307692305</v>
      </c>
      <c r="Q2719" t="s">
        <v>8315</v>
      </c>
      <c r="R2719" s="8" t="s">
        <v>8355</v>
      </c>
      <c r="S2719" s="13">
        <f t="shared" si="170"/>
        <v>41934.914918981478</v>
      </c>
      <c r="T2719" s="13">
        <f t="shared" si="171"/>
        <v>41979.956585648149</v>
      </c>
    </row>
    <row r="2720" spans="1:20" ht="48" x14ac:dyDescent="0.2">
      <c r="A2720" s="1" t="s">
        <v>0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22">
        <f t="shared" si="168"/>
        <v>103.58333333333334</v>
      </c>
      <c r="P2720" s="7">
        <f t="shared" si="169"/>
        <v>125.97972972972973</v>
      </c>
      <c r="Q2720" t="s">
        <v>8315</v>
      </c>
      <c r="R2720" s="8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 s="1" t="s">
        <v>0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22">
        <f t="shared" si="168"/>
        <v>108.83333333333334</v>
      </c>
      <c r="P2721" s="7">
        <f t="shared" si="169"/>
        <v>94.637681159420296</v>
      </c>
      <c r="Q2721" t="s">
        <v>8315</v>
      </c>
      <c r="R2721" s="8" t="s">
        <v>8355</v>
      </c>
      <c r="S2721" s="13">
        <f t="shared" si="170"/>
        <v>42418.031180555554</v>
      </c>
      <c r="T2721" s="13">
        <f t="shared" si="171"/>
        <v>42477.98951388889</v>
      </c>
    </row>
    <row r="2722" spans="1:20" ht="48" x14ac:dyDescent="0.2">
      <c r="A2722" s="1" t="s">
        <v>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22">
        <f t="shared" si="168"/>
        <v>118.12400000000001</v>
      </c>
      <c r="P2722" s="7">
        <f t="shared" si="169"/>
        <v>170.69942196531792</v>
      </c>
      <c r="Q2722" t="s">
        <v>8315</v>
      </c>
      <c r="R2722" s="8" t="s">
        <v>8355</v>
      </c>
      <c r="S2722" s="13">
        <f t="shared" si="170"/>
        <v>42655.465891203705</v>
      </c>
      <c r="T2722" s="13">
        <f t="shared" si="171"/>
        <v>42685.507557870369</v>
      </c>
    </row>
    <row r="2723" spans="1:20" ht="48" x14ac:dyDescent="0.2">
      <c r="A2723" s="1" t="s">
        <v>0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22">
        <f t="shared" si="168"/>
        <v>1462</v>
      </c>
      <c r="P2723" s="7">
        <f t="shared" si="169"/>
        <v>40.762081784386616</v>
      </c>
      <c r="Q2723" t="s">
        <v>8317</v>
      </c>
      <c r="R2723" s="8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 s="1" t="s">
        <v>0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22">
        <f t="shared" si="168"/>
        <v>252.54</v>
      </c>
      <c r="P2724" s="7">
        <f t="shared" si="169"/>
        <v>68.254054054054052</v>
      </c>
      <c r="Q2724" t="s">
        <v>8317</v>
      </c>
      <c r="R2724" s="8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 s="1" t="s">
        <v>0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22">
        <f t="shared" si="168"/>
        <v>140.05000000000001</v>
      </c>
      <c r="P2725" s="7">
        <f t="shared" si="169"/>
        <v>95.48863636363636</v>
      </c>
      <c r="Q2725" t="s">
        <v>8317</v>
      </c>
      <c r="R2725" s="8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 s="1" t="s">
        <v>0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22">
        <f t="shared" si="168"/>
        <v>296.87520259319291</v>
      </c>
      <c r="P2726" s="7">
        <f t="shared" si="169"/>
        <v>7.1902649656526005</v>
      </c>
      <c r="Q2726" t="s">
        <v>8317</v>
      </c>
      <c r="R2726" s="8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 s="1" t="s">
        <v>0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22">
        <f t="shared" si="168"/>
        <v>144.54249999999999</v>
      </c>
      <c r="P2727" s="7">
        <f t="shared" si="169"/>
        <v>511.65486725663715</v>
      </c>
      <c r="Q2727" t="s">
        <v>8317</v>
      </c>
      <c r="R2727" s="8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 s="1" t="s">
        <v>0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22">
        <f t="shared" si="168"/>
        <v>105.745</v>
      </c>
      <c r="P2728" s="7">
        <f t="shared" si="169"/>
        <v>261.74504950495049</v>
      </c>
      <c r="Q2728" t="s">
        <v>8317</v>
      </c>
      <c r="R2728" s="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 s="1" t="s">
        <v>0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22">
        <f t="shared" si="168"/>
        <v>493.21000000000004</v>
      </c>
      <c r="P2729" s="7">
        <f t="shared" si="169"/>
        <v>69.760961810466767</v>
      </c>
      <c r="Q2729" t="s">
        <v>8317</v>
      </c>
      <c r="R2729" s="8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 s="1" t="s">
        <v>0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22">
        <f t="shared" si="168"/>
        <v>201.82666666666668</v>
      </c>
      <c r="P2730" s="7">
        <f t="shared" si="169"/>
        <v>77.229591836734699</v>
      </c>
      <c r="Q2730" t="s">
        <v>8317</v>
      </c>
      <c r="R2730" s="8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 s="1" t="s">
        <v>0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22">
        <f t="shared" si="168"/>
        <v>104.44</v>
      </c>
      <c r="P2731" s="7">
        <f t="shared" si="169"/>
        <v>340.56521739130437</v>
      </c>
      <c r="Q2731" t="s">
        <v>8317</v>
      </c>
      <c r="R2731" s="8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 s="1" t="s">
        <v>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22">
        <f t="shared" si="168"/>
        <v>170.29262962962963</v>
      </c>
      <c r="P2732" s="7">
        <f t="shared" si="169"/>
        <v>67.417903225806455</v>
      </c>
      <c r="Q2732" t="s">
        <v>8317</v>
      </c>
      <c r="R2732" s="8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 s="1" t="s">
        <v>0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22">
        <f t="shared" si="168"/>
        <v>104.30333333333333</v>
      </c>
      <c r="P2733" s="7">
        <f t="shared" si="169"/>
        <v>845.70270270270271</v>
      </c>
      <c r="Q2733" t="s">
        <v>8317</v>
      </c>
      <c r="R2733" s="8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 s="1" t="s">
        <v>0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22">
        <f t="shared" si="168"/>
        <v>118.25000000000001</v>
      </c>
      <c r="P2734" s="7">
        <f t="shared" si="169"/>
        <v>97.191780821917803</v>
      </c>
      <c r="Q2734" t="s">
        <v>8317</v>
      </c>
      <c r="R2734" s="8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 s="1" t="s">
        <v>0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22">
        <f t="shared" si="168"/>
        <v>107.538</v>
      </c>
      <c r="P2735" s="7">
        <f t="shared" si="169"/>
        <v>451.84033613445376</v>
      </c>
      <c r="Q2735" t="s">
        <v>8317</v>
      </c>
      <c r="R2735" s="8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 s="1" t="s">
        <v>0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22">
        <f t="shared" si="168"/>
        <v>2260300</v>
      </c>
      <c r="P2736" s="7">
        <f t="shared" si="169"/>
        <v>138.66871165644173</v>
      </c>
      <c r="Q2736" t="s">
        <v>8317</v>
      </c>
      <c r="R2736" s="8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 s="1" t="s">
        <v>0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22">
        <f t="shared" si="168"/>
        <v>978.13466666666682</v>
      </c>
      <c r="P2737" s="7">
        <f t="shared" si="169"/>
        <v>21.640147492625371</v>
      </c>
      <c r="Q2737" t="s">
        <v>8317</v>
      </c>
      <c r="R2737" s="8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 s="1" t="s">
        <v>0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22">
        <f t="shared" si="168"/>
        <v>122.9</v>
      </c>
      <c r="P2738" s="7">
        <f t="shared" si="169"/>
        <v>169.51724137931035</v>
      </c>
      <c r="Q2738" t="s">
        <v>8317</v>
      </c>
      <c r="R2738" s="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 s="1" t="s">
        <v>0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22">
        <f t="shared" si="168"/>
        <v>246.0608</v>
      </c>
      <c r="P2739" s="7">
        <f t="shared" si="169"/>
        <v>161.88210526315791</v>
      </c>
      <c r="Q2739" t="s">
        <v>8317</v>
      </c>
      <c r="R2739" s="8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 s="1" t="s">
        <v>0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22">
        <f t="shared" si="168"/>
        <v>147.94</v>
      </c>
      <c r="P2740" s="7">
        <f t="shared" si="169"/>
        <v>493.13333333333333</v>
      </c>
      <c r="Q2740" t="s">
        <v>8317</v>
      </c>
      <c r="R2740" s="8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 s="1" t="s">
        <v>0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22">
        <f t="shared" si="168"/>
        <v>384.09090909090907</v>
      </c>
      <c r="P2741" s="7">
        <f t="shared" si="169"/>
        <v>22.120418848167539</v>
      </c>
      <c r="Q2741" t="s">
        <v>8317</v>
      </c>
      <c r="R2741" s="8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 s="1" t="s">
        <v>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22">
        <f t="shared" si="168"/>
        <v>103.33333333333334</v>
      </c>
      <c r="P2742" s="7">
        <f t="shared" si="169"/>
        <v>18.235294117647058</v>
      </c>
      <c r="Q2742" t="s">
        <v>8317</v>
      </c>
      <c r="R2742" s="8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 s="1" t="s">
        <v>0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22">
        <f t="shared" si="168"/>
        <v>0.43750000000000006</v>
      </c>
      <c r="P2743" s="7">
        <f t="shared" si="169"/>
        <v>8.75</v>
      </c>
      <c r="Q2743" t="s">
        <v>8320</v>
      </c>
      <c r="R2743" s="8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 s="1" t="s">
        <v>0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22">
        <f t="shared" si="168"/>
        <v>29.24</v>
      </c>
      <c r="P2744" s="7">
        <f t="shared" si="169"/>
        <v>40.611111111111114</v>
      </c>
      <c r="Q2744" t="s">
        <v>8320</v>
      </c>
      <c r="R2744" s="8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 s="1" t="s">
        <v>0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22">
        <f t="shared" si="168"/>
        <v>0</v>
      </c>
      <c r="P2745" s="7" t="str">
        <f t="shared" si="169"/>
        <v/>
      </c>
      <c r="Q2745" t="s">
        <v>8320</v>
      </c>
      <c r="R2745" s="8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 s="1" t="s">
        <v>0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22">
        <f t="shared" si="168"/>
        <v>5.21875</v>
      </c>
      <c r="P2746" s="7">
        <f t="shared" si="169"/>
        <v>37.954545454545453</v>
      </c>
      <c r="Q2746" t="s">
        <v>8320</v>
      </c>
      <c r="R2746" s="8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 s="1" t="s">
        <v>0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22">
        <f t="shared" si="168"/>
        <v>21.887499999999999</v>
      </c>
      <c r="P2747" s="7">
        <f t="shared" si="169"/>
        <v>35.734693877551024</v>
      </c>
      <c r="Q2747" t="s">
        <v>8320</v>
      </c>
      <c r="R2747" s="8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 s="1" t="s">
        <v>0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22">
        <f t="shared" si="168"/>
        <v>26.700000000000003</v>
      </c>
      <c r="P2748" s="7">
        <f t="shared" si="169"/>
        <v>42.157894736842103</v>
      </c>
      <c r="Q2748" t="s">
        <v>8320</v>
      </c>
      <c r="R2748" s="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 s="1" t="s">
        <v>0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22">
        <f t="shared" si="168"/>
        <v>28.000000000000004</v>
      </c>
      <c r="P2749" s="7">
        <f t="shared" si="169"/>
        <v>35</v>
      </c>
      <c r="Q2749" t="s">
        <v>8320</v>
      </c>
      <c r="R2749" s="8" t="s">
        <v>8356</v>
      </c>
      <c r="S2749" s="13">
        <f t="shared" si="170"/>
        <v>41044.648113425923</v>
      </c>
      <c r="T2749" s="13">
        <f t="shared" si="171"/>
        <v>41076.131944444445</v>
      </c>
    </row>
    <row r="2750" spans="1:20" ht="32" x14ac:dyDescent="0.2">
      <c r="A2750" s="1" t="s">
        <v>0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22">
        <f t="shared" si="168"/>
        <v>1.06</v>
      </c>
      <c r="P2750" s="7">
        <f t="shared" si="169"/>
        <v>13.25</v>
      </c>
      <c r="Q2750" t="s">
        <v>8320</v>
      </c>
      <c r="R2750" s="8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 s="1" t="s">
        <v>0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22">
        <f t="shared" si="168"/>
        <v>1.0999999999999999</v>
      </c>
      <c r="P2751" s="7">
        <f t="shared" si="169"/>
        <v>55</v>
      </c>
      <c r="Q2751" t="s">
        <v>8320</v>
      </c>
      <c r="R2751" s="8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 s="1" t="s">
        <v>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22">
        <f t="shared" si="168"/>
        <v>0</v>
      </c>
      <c r="P2752" s="7" t="str">
        <f t="shared" si="169"/>
        <v/>
      </c>
      <c r="Q2752" t="s">
        <v>8320</v>
      </c>
      <c r="R2752" s="8" t="s">
        <v>8356</v>
      </c>
      <c r="S2752" s="13">
        <f t="shared" si="170"/>
        <v>41078.899826388893</v>
      </c>
      <c r="T2752" s="13">
        <f t="shared" si="171"/>
        <v>41090.833333333336</v>
      </c>
    </row>
    <row r="2753" spans="1:20" ht="48" x14ac:dyDescent="0.2">
      <c r="A2753" s="1" t="s">
        <v>0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22">
        <f t="shared" si="168"/>
        <v>0</v>
      </c>
      <c r="P2753" s="7" t="str">
        <f t="shared" si="169"/>
        <v/>
      </c>
      <c r="Q2753" t="s">
        <v>8320</v>
      </c>
      <c r="R2753" s="8" t="s">
        <v>8356</v>
      </c>
      <c r="S2753" s="13">
        <f t="shared" si="170"/>
        <v>41747.887060185181</v>
      </c>
      <c r="T2753" s="13">
        <f t="shared" si="171"/>
        <v>41807.887060185181</v>
      </c>
    </row>
    <row r="2754" spans="1:20" ht="48" x14ac:dyDescent="0.2">
      <c r="A2754" s="1" t="s">
        <v>0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22">
        <f t="shared" si="168"/>
        <v>11.458333333333332</v>
      </c>
      <c r="P2754" s="7">
        <f t="shared" si="169"/>
        <v>39.285714285714285</v>
      </c>
      <c r="Q2754" t="s">
        <v>8320</v>
      </c>
      <c r="R2754" s="8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 s="1" t="s">
        <v>0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22">
        <f t="shared" ref="O2755:O2818" si="172">PRODUCT((E2755/D2755),100)</f>
        <v>19</v>
      </c>
      <c r="P2755" s="7">
        <f t="shared" ref="P2755:P2818" si="173">(IFERROR(E2755/L2755,""))</f>
        <v>47.5</v>
      </c>
      <c r="Q2755" t="s">
        <v>8320</v>
      </c>
      <c r="R2755" s="8" t="s">
        <v>8356</v>
      </c>
      <c r="S2755" s="13">
        <f t="shared" ref="S2755:S2818" si="174">J2755/86400+25569</f>
        <v>41117.900729166664</v>
      </c>
      <c r="T2755" s="13">
        <f t="shared" ref="T2755:T2818" si="175">I2755/86400+25569</f>
        <v>41147.900729166664</v>
      </c>
    </row>
    <row r="2756" spans="1:20" ht="48" x14ac:dyDescent="0.2">
      <c r="A2756" s="1" t="s">
        <v>0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22">
        <f t="shared" si="172"/>
        <v>0</v>
      </c>
      <c r="P2756" s="7" t="str">
        <f t="shared" si="173"/>
        <v/>
      </c>
      <c r="Q2756" t="s">
        <v>8320</v>
      </c>
      <c r="R2756" s="8" t="s">
        <v>8356</v>
      </c>
      <c r="S2756" s="13">
        <f t="shared" si="174"/>
        <v>41863.636006944442</v>
      </c>
      <c r="T2756" s="13">
        <f t="shared" si="175"/>
        <v>41893.636006944442</v>
      </c>
    </row>
    <row r="2757" spans="1:20" ht="32" x14ac:dyDescent="0.2">
      <c r="A2757" s="1" t="s">
        <v>0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22">
        <f t="shared" si="172"/>
        <v>52</v>
      </c>
      <c r="P2757" s="7">
        <f t="shared" si="173"/>
        <v>17.333333333333332</v>
      </c>
      <c r="Q2757" t="s">
        <v>8320</v>
      </c>
      <c r="R2757" s="8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 s="1" t="s">
        <v>0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22">
        <f t="shared" si="172"/>
        <v>10.48</v>
      </c>
      <c r="P2758" s="7">
        <f t="shared" si="173"/>
        <v>31.757575757575758</v>
      </c>
      <c r="Q2758" t="s">
        <v>8320</v>
      </c>
      <c r="R2758" s="8" t="s">
        <v>8356</v>
      </c>
      <c r="S2758" s="13">
        <f t="shared" si="174"/>
        <v>41620.900474537033</v>
      </c>
      <c r="T2758" s="13">
        <f t="shared" si="175"/>
        <v>41650.900474537033</v>
      </c>
    </row>
    <row r="2759" spans="1:20" ht="32" x14ac:dyDescent="0.2">
      <c r="A2759" s="1" t="s">
        <v>0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22">
        <f t="shared" si="172"/>
        <v>0.66666666666666674</v>
      </c>
      <c r="P2759" s="7">
        <f t="shared" si="173"/>
        <v>5</v>
      </c>
      <c r="Q2759" t="s">
        <v>8320</v>
      </c>
      <c r="R2759" s="8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 s="1" t="s">
        <v>0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22">
        <f t="shared" si="172"/>
        <v>11.700000000000001</v>
      </c>
      <c r="P2760" s="7">
        <f t="shared" si="173"/>
        <v>39</v>
      </c>
      <c r="Q2760" t="s">
        <v>8320</v>
      </c>
      <c r="R2760" s="8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 s="1" t="s">
        <v>0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22">
        <f t="shared" si="172"/>
        <v>10.5</v>
      </c>
      <c r="P2761" s="7">
        <f t="shared" si="173"/>
        <v>52.5</v>
      </c>
      <c r="Q2761" t="s">
        <v>8320</v>
      </c>
      <c r="R2761" s="8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 s="1" t="s">
        <v>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22">
        <f t="shared" si="172"/>
        <v>0</v>
      </c>
      <c r="P2762" s="7" t="str">
        <f t="shared" si="173"/>
        <v/>
      </c>
      <c r="Q2762" t="s">
        <v>8320</v>
      </c>
      <c r="R2762" s="8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 s="1" t="s">
        <v>0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22">
        <f t="shared" si="172"/>
        <v>0.72</v>
      </c>
      <c r="P2763" s="7">
        <f t="shared" si="173"/>
        <v>9</v>
      </c>
      <c r="Q2763" t="s">
        <v>8320</v>
      </c>
      <c r="R2763" s="8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 s="1" t="s">
        <v>0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22">
        <f t="shared" si="172"/>
        <v>0.76923076923076927</v>
      </c>
      <c r="P2764" s="7">
        <f t="shared" si="173"/>
        <v>25</v>
      </c>
      <c r="Q2764" t="s">
        <v>8320</v>
      </c>
      <c r="R2764" s="8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 s="1" t="s">
        <v>0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22">
        <f t="shared" si="172"/>
        <v>0.22842639593908631</v>
      </c>
      <c r="P2765" s="7">
        <f t="shared" si="173"/>
        <v>30</v>
      </c>
      <c r="Q2765" t="s">
        <v>8320</v>
      </c>
      <c r="R2765" s="8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 s="1" t="s">
        <v>0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22">
        <f t="shared" si="172"/>
        <v>1.125</v>
      </c>
      <c r="P2766" s="7">
        <f t="shared" si="173"/>
        <v>11.25</v>
      </c>
      <c r="Q2766" t="s">
        <v>8320</v>
      </c>
      <c r="R2766" s="8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 s="1" t="s">
        <v>0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22">
        <f t="shared" si="172"/>
        <v>0</v>
      </c>
      <c r="P2767" s="7" t="str">
        <f t="shared" si="173"/>
        <v/>
      </c>
      <c r="Q2767" t="s">
        <v>8320</v>
      </c>
      <c r="R2767" s="8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 s="1" t="s">
        <v>0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22">
        <f t="shared" si="172"/>
        <v>2</v>
      </c>
      <c r="P2768" s="7">
        <f t="shared" si="173"/>
        <v>25</v>
      </c>
      <c r="Q2768" t="s">
        <v>8320</v>
      </c>
      <c r="R2768" s="8" t="s">
        <v>8356</v>
      </c>
      <c r="S2768" s="13">
        <f t="shared" si="174"/>
        <v>40736.668032407411</v>
      </c>
      <c r="T2768" s="13">
        <f t="shared" si="175"/>
        <v>40766.668032407411</v>
      </c>
    </row>
    <row r="2769" spans="1:20" ht="48" x14ac:dyDescent="0.2">
      <c r="A2769" s="1" t="s">
        <v>0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22">
        <f t="shared" si="172"/>
        <v>0.85000000000000009</v>
      </c>
      <c r="P2769" s="7">
        <f t="shared" si="173"/>
        <v>11.333333333333334</v>
      </c>
      <c r="Q2769" t="s">
        <v>8320</v>
      </c>
      <c r="R2769" s="8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 s="1" t="s">
        <v>0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22">
        <f t="shared" si="172"/>
        <v>14.314285714285715</v>
      </c>
      <c r="P2770" s="7">
        <f t="shared" si="173"/>
        <v>29.470588235294116</v>
      </c>
      <c r="Q2770" t="s">
        <v>8320</v>
      </c>
      <c r="R2770" s="8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 s="1" t="s">
        <v>0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22">
        <f t="shared" si="172"/>
        <v>0.25</v>
      </c>
      <c r="P2771" s="7">
        <f t="shared" si="173"/>
        <v>1</v>
      </c>
      <c r="Q2771" t="s">
        <v>8320</v>
      </c>
      <c r="R2771" s="8" t="s">
        <v>8356</v>
      </c>
      <c r="S2771" s="13">
        <f t="shared" si="174"/>
        <v>41745.826273148152</v>
      </c>
      <c r="T2771" s="13">
        <f t="shared" si="175"/>
        <v>41795.826273148152</v>
      </c>
    </row>
    <row r="2772" spans="1:20" ht="48" x14ac:dyDescent="0.2">
      <c r="A2772" s="1" t="s">
        <v>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22">
        <f t="shared" si="172"/>
        <v>10.411249999999999</v>
      </c>
      <c r="P2772" s="7">
        <f t="shared" si="173"/>
        <v>63.098484848484851</v>
      </c>
      <c r="Q2772" t="s">
        <v>8320</v>
      </c>
      <c r="R2772" s="8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 s="1" t="s">
        <v>0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22">
        <f t="shared" si="172"/>
        <v>0</v>
      </c>
      <c r="P2773" s="7" t="str">
        <f t="shared" si="173"/>
        <v/>
      </c>
      <c r="Q2773" t="s">
        <v>8320</v>
      </c>
      <c r="R2773" s="8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 s="1" t="s">
        <v>0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22">
        <f t="shared" si="172"/>
        <v>0</v>
      </c>
      <c r="P2774" s="7" t="str">
        <f t="shared" si="173"/>
        <v/>
      </c>
      <c r="Q2774" t="s">
        <v>8320</v>
      </c>
      <c r="R2774" s="8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 s="1" t="s">
        <v>0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22">
        <f t="shared" si="172"/>
        <v>0.18867924528301888</v>
      </c>
      <c r="P2775" s="7">
        <f t="shared" si="173"/>
        <v>1</v>
      </c>
      <c r="Q2775" t="s">
        <v>8320</v>
      </c>
      <c r="R2775" s="8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 s="1" t="s">
        <v>0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22">
        <f t="shared" si="172"/>
        <v>14.249999999999998</v>
      </c>
      <c r="P2776" s="7">
        <f t="shared" si="173"/>
        <v>43.846153846153847</v>
      </c>
      <c r="Q2776" t="s">
        <v>8320</v>
      </c>
      <c r="R2776" s="8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 s="1" t="s">
        <v>0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22">
        <f t="shared" si="172"/>
        <v>3</v>
      </c>
      <c r="P2777" s="7">
        <f t="shared" si="173"/>
        <v>75</v>
      </c>
      <c r="Q2777" t="s">
        <v>8320</v>
      </c>
      <c r="R2777" s="8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 s="1" t="s">
        <v>0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22">
        <f t="shared" si="172"/>
        <v>7.8809523809523814</v>
      </c>
      <c r="P2778" s="7">
        <f t="shared" si="173"/>
        <v>45.972222222222221</v>
      </c>
      <c r="Q2778" t="s">
        <v>8320</v>
      </c>
      <c r="R2778" s="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 s="1" t="s">
        <v>0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22">
        <f t="shared" si="172"/>
        <v>0.33333333333333337</v>
      </c>
      <c r="P2779" s="7">
        <f t="shared" si="173"/>
        <v>10</v>
      </c>
      <c r="Q2779" t="s">
        <v>8320</v>
      </c>
      <c r="R2779" s="8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 s="1" t="s">
        <v>0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22">
        <f t="shared" si="172"/>
        <v>25.545454545454543</v>
      </c>
      <c r="P2780" s="7">
        <f t="shared" si="173"/>
        <v>93.666666666666671</v>
      </c>
      <c r="Q2780" t="s">
        <v>8320</v>
      </c>
      <c r="R2780" s="8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 s="1" t="s">
        <v>0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22">
        <f t="shared" si="172"/>
        <v>2.12</v>
      </c>
      <c r="P2781" s="7">
        <f t="shared" si="173"/>
        <v>53</v>
      </c>
      <c r="Q2781" t="s">
        <v>8320</v>
      </c>
      <c r="R2781" s="8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 s="1" t="s">
        <v>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22">
        <f t="shared" si="172"/>
        <v>0</v>
      </c>
      <c r="P2782" s="7" t="str">
        <f t="shared" si="173"/>
        <v/>
      </c>
      <c r="Q2782" t="s">
        <v>8320</v>
      </c>
      <c r="R2782" s="8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 s="1" t="s">
        <v>0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22">
        <f t="shared" si="172"/>
        <v>105.28</v>
      </c>
      <c r="P2783" s="7">
        <f t="shared" si="173"/>
        <v>47</v>
      </c>
      <c r="Q2783" t="s">
        <v>8315</v>
      </c>
      <c r="R2783" s="8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 s="1" t="s">
        <v>0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22">
        <f t="shared" si="172"/>
        <v>120</v>
      </c>
      <c r="P2784" s="7">
        <f t="shared" si="173"/>
        <v>66.666666666666671</v>
      </c>
      <c r="Q2784" t="s">
        <v>8315</v>
      </c>
      <c r="R2784" s="8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 s="1" t="s">
        <v>0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22">
        <f t="shared" si="172"/>
        <v>114.5</v>
      </c>
      <c r="P2785" s="7">
        <f t="shared" si="173"/>
        <v>18.770491803278688</v>
      </c>
      <c r="Q2785" t="s">
        <v>8315</v>
      </c>
      <c r="R2785" s="8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 s="1" t="s">
        <v>0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22">
        <f t="shared" si="172"/>
        <v>119</v>
      </c>
      <c r="P2786" s="7">
        <f t="shared" si="173"/>
        <v>66.111111111111114</v>
      </c>
      <c r="Q2786" t="s">
        <v>8315</v>
      </c>
      <c r="R2786" s="8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 s="1" t="s">
        <v>0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22">
        <f t="shared" si="172"/>
        <v>104.67999999999999</v>
      </c>
      <c r="P2787" s="7">
        <f t="shared" si="173"/>
        <v>36.859154929577464</v>
      </c>
      <c r="Q2787" t="s">
        <v>8315</v>
      </c>
      <c r="R2787" s="8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 s="1" t="s">
        <v>0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22">
        <f t="shared" si="172"/>
        <v>117.83999999999999</v>
      </c>
      <c r="P2788" s="7">
        <f t="shared" si="173"/>
        <v>39.810810810810814</v>
      </c>
      <c r="Q2788" t="s">
        <v>8315</v>
      </c>
      <c r="R2788" s="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 s="1" t="s">
        <v>0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22">
        <f t="shared" si="172"/>
        <v>119.7</v>
      </c>
      <c r="P2789" s="7">
        <f t="shared" si="173"/>
        <v>31.5</v>
      </c>
      <c r="Q2789" t="s">
        <v>8315</v>
      </c>
      <c r="R2789" s="8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 s="1" t="s">
        <v>0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22">
        <f t="shared" si="172"/>
        <v>102.49999999999999</v>
      </c>
      <c r="P2790" s="7">
        <f t="shared" si="173"/>
        <v>102.5</v>
      </c>
      <c r="Q2790" t="s">
        <v>8315</v>
      </c>
      <c r="R2790" s="8" t="s">
        <v>8316</v>
      </c>
      <c r="S2790" s="13">
        <f t="shared" si="174"/>
        <v>42550.701886574076</v>
      </c>
      <c r="T2790" s="13">
        <f t="shared" si="175"/>
        <v>42580.701886574076</v>
      </c>
    </row>
    <row r="2791" spans="1:20" ht="32" x14ac:dyDescent="0.2">
      <c r="A2791" s="1" t="s">
        <v>0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22">
        <f t="shared" si="172"/>
        <v>101.16666666666667</v>
      </c>
      <c r="P2791" s="7">
        <f t="shared" si="173"/>
        <v>126.45833333333333</v>
      </c>
      <c r="Q2791" t="s">
        <v>8315</v>
      </c>
      <c r="R2791" s="8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 s="1" t="s">
        <v>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22">
        <f t="shared" si="172"/>
        <v>105.33333333333333</v>
      </c>
      <c r="P2792" s="7">
        <f t="shared" si="173"/>
        <v>47.878787878787875</v>
      </c>
      <c r="Q2792" t="s">
        <v>8315</v>
      </c>
      <c r="R2792" s="8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 s="1" t="s">
        <v>0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22">
        <f t="shared" si="172"/>
        <v>102.49999999999999</v>
      </c>
      <c r="P2793" s="7">
        <f t="shared" si="173"/>
        <v>73.214285714285708</v>
      </c>
      <c r="Q2793" t="s">
        <v>8315</v>
      </c>
      <c r="R2793" s="8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 s="1" t="s">
        <v>0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22">
        <f t="shared" si="172"/>
        <v>107.60000000000001</v>
      </c>
      <c r="P2794" s="7">
        <f t="shared" si="173"/>
        <v>89.666666666666671</v>
      </c>
      <c r="Q2794" t="s">
        <v>8315</v>
      </c>
      <c r="R2794" s="8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 s="1" t="s">
        <v>0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22">
        <f t="shared" si="172"/>
        <v>110.5675</v>
      </c>
      <c r="P2795" s="7">
        <f t="shared" si="173"/>
        <v>151.4623287671233</v>
      </c>
      <c r="Q2795" t="s">
        <v>8315</v>
      </c>
      <c r="R2795" s="8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 s="1" t="s">
        <v>0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22">
        <f t="shared" si="172"/>
        <v>150</v>
      </c>
      <c r="P2796" s="7">
        <f t="shared" si="173"/>
        <v>25</v>
      </c>
      <c r="Q2796" t="s">
        <v>8315</v>
      </c>
      <c r="R2796" s="8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 s="1" t="s">
        <v>0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22">
        <f t="shared" si="172"/>
        <v>104.28571428571429</v>
      </c>
      <c r="P2797" s="7">
        <f t="shared" si="173"/>
        <v>36.5</v>
      </c>
      <c r="Q2797" t="s">
        <v>8315</v>
      </c>
      <c r="R2797" s="8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 s="1" t="s">
        <v>0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22">
        <f t="shared" si="172"/>
        <v>115.5</v>
      </c>
      <c r="P2798" s="7">
        <f t="shared" si="173"/>
        <v>44</v>
      </c>
      <c r="Q2798" t="s">
        <v>8315</v>
      </c>
      <c r="R2798" s="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 s="1" t="s">
        <v>0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22">
        <f t="shared" si="172"/>
        <v>102.64512500000001</v>
      </c>
      <c r="P2799" s="7">
        <f t="shared" si="173"/>
        <v>87.357553191489373</v>
      </c>
      <c r="Q2799" t="s">
        <v>8315</v>
      </c>
      <c r="R2799" s="8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 s="1" t="s">
        <v>0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22">
        <f t="shared" si="172"/>
        <v>101.4</v>
      </c>
      <c r="P2800" s="7">
        <f t="shared" si="173"/>
        <v>36.474820143884891</v>
      </c>
      <c r="Q2800" t="s">
        <v>8315</v>
      </c>
      <c r="R2800" s="8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 s="1" t="s">
        <v>0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22">
        <f t="shared" si="172"/>
        <v>116.6348</v>
      </c>
      <c r="P2801" s="7">
        <f t="shared" si="173"/>
        <v>44.859538461538463</v>
      </c>
      <c r="Q2801" t="s">
        <v>8315</v>
      </c>
      <c r="R2801" s="8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 s="1" t="s">
        <v>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22">
        <f t="shared" si="172"/>
        <v>133</v>
      </c>
      <c r="P2802" s="7">
        <f t="shared" si="173"/>
        <v>42.903225806451616</v>
      </c>
      <c r="Q2802" t="s">
        <v>8315</v>
      </c>
      <c r="R2802" s="8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 s="1" t="s">
        <v>0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22">
        <f t="shared" si="172"/>
        <v>133.20000000000002</v>
      </c>
      <c r="P2803" s="7">
        <f t="shared" si="173"/>
        <v>51.230769230769234</v>
      </c>
      <c r="Q2803" t="s">
        <v>8315</v>
      </c>
      <c r="R2803" s="8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 s="1" t="s">
        <v>0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22">
        <f t="shared" si="172"/>
        <v>101.83333333333333</v>
      </c>
      <c r="P2804" s="7">
        <f t="shared" si="173"/>
        <v>33.944444444444443</v>
      </c>
      <c r="Q2804" t="s">
        <v>8315</v>
      </c>
      <c r="R2804" s="8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 s="1" t="s">
        <v>0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22">
        <f t="shared" si="172"/>
        <v>127.95</v>
      </c>
      <c r="P2805" s="7">
        <f t="shared" si="173"/>
        <v>90.744680851063833</v>
      </c>
      <c r="Q2805" t="s">
        <v>8315</v>
      </c>
      <c r="R2805" s="8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 s="1" t="s">
        <v>0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22">
        <f t="shared" si="172"/>
        <v>114.99999999999999</v>
      </c>
      <c r="P2806" s="7">
        <f t="shared" si="173"/>
        <v>50</v>
      </c>
      <c r="Q2806" t="s">
        <v>8315</v>
      </c>
      <c r="R2806" s="8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 s="1" t="s">
        <v>0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22">
        <f t="shared" si="172"/>
        <v>110.00000000000001</v>
      </c>
      <c r="P2807" s="7">
        <f t="shared" si="173"/>
        <v>24.444444444444443</v>
      </c>
      <c r="Q2807" t="s">
        <v>8315</v>
      </c>
      <c r="R2807" s="8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 s="1" t="s">
        <v>0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22">
        <f t="shared" si="172"/>
        <v>112.1</v>
      </c>
      <c r="P2808" s="7">
        <f t="shared" si="173"/>
        <v>44.25</v>
      </c>
      <c r="Q2808" t="s">
        <v>8315</v>
      </c>
      <c r="R2808" s="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 s="1" t="s">
        <v>0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22">
        <f t="shared" si="172"/>
        <v>126</v>
      </c>
      <c r="P2809" s="7">
        <f t="shared" si="173"/>
        <v>67.741935483870961</v>
      </c>
      <c r="Q2809" t="s">
        <v>8315</v>
      </c>
      <c r="R2809" s="8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 s="1" t="s">
        <v>0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22">
        <f t="shared" si="172"/>
        <v>100.24444444444444</v>
      </c>
      <c r="P2810" s="7">
        <f t="shared" si="173"/>
        <v>65.376811594202906</v>
      </c>
      <c r="Q2810" t="s">
        <v>8315</v>
      </c>
      <c r="R2810" s="8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 s="1" t="s">
        <v>0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22">
        <f t="shared" si="172"/>
        <v>102.4</v>
      </c>
      <c r="P2811" s="7">
        <f t="shared" si="173"/>
        <v>121.9047619047619</v>
      </c>
      <c r="Q2811" t="s">
        <v>8315</v>
      </c>
      <c r="R2811" s="8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 s="1" t="s">
        <v>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22">
        <f t="shared" si="172"/>
        <v>108.2</v>
      </c>
      <c r="P2812" s="7">
        <f t="shared" si="173"/>
        <v>47.456140350877192</v>
      </c>
      <c r="Q2812" t="s">
        <v>8315</v>
      </c>
      <c r="R2812" s="8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 s="1" t="s">
        <v>0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22">
        <f t="shared" si="172"/>
        <v>100.27</v>
      </c>
      <c r="P2813" s="7">
        <f t="shared" si="173"/>
        <v>92.842592592592595</v>
      </c>
      <c r="Q2813" t="s">
        <v>8315</v>
      </c>
      <c r="R2813" s="8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 s="1" t="s">
        <v>0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22">
        <f t="shared" si="172"/>
        <v>113.3</v>
      </c>
      <c r="P2814" s="7">
        <f t="shared" si="173"/>
        <v>68.253012048192772</v>
      </c>
      <c r="Q2814" t="s">
        <v>8315</v>
      </c>
      <c r="R2814" s="8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 s="1" t="s">
        <v>0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22">
        <f t="shared" si="172"/>
        <v>127.57571428571428</v>
      </c>
      <c r="P2815" s="7">
        <f t="shared" si="173"/>
        <v>37.209583333333335</v>
      </c>
      <c r="Q2815" t="s">
        <v>8315</v>
      </c>
      <c r="R2815" s="8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 s="1" t="s">
        <v>0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22">
        <f t="shared" si="172"/>
        <v>107.73333333333332</v>
      </c>
      <c r="P2816" s="7">
        <f t="shared" si="173"/>
        <v>25.25</v>
      </c>
      <c r="Q2816" t="s">
        <v>8315</v>
      </c>
      <c r="R2816" s="8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 s="1" t="s">
        <v>0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22">
        <f t="shared" si="172"/>
        <v>242</v>
      </c>
      <c r="P2817" s="7">
        <f t="shared" si="173"/>
        <v>43.214285714285715</v>
      </c>
      <c r="Q2817" t="s">
        <v>8315</v>
      </c>
      <c r="R2817" s="8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 s="1" t="s">
        <v>0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22">
        <f t="shared" si="172"/>
        <v>141.56666666666666</v>
      </c>
      <c r="P2818" s="7">
        <f t="shared" si="173"/>
        <v>25.130177514792898</v>
      </c>
      <c r="Q2818" t="s">
        <v>8315</v>
      </c>
      <c r="R2818" s="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 s="1" t="s">
        <v>0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22">
        <f t="shared" ref="O2819:O2882" si="176">PRODUCT((E2819/D2819),100)</f>
        <v>130</v>
      </c>
      <c r="P2819" s="7">
        <f t="shared" ref="P2819:P2882" si="177">(IFERROR(E2819/L2819,""))</f>
        <v>23.636363636363637</v>
      </c>
      <c r="Q2819" t="s">
        <v>8315</v>
      </c>
      <c r="R2819" s="8" t="s">
        <v>8316</v>
      </c>
      <c r="S2819" s="13">
        <f t="shared" ref="S2819:S2882" si="178">J2819/86400+25569</f>
        <v>42023.634976851856</v>
      </c>
      <c r="T2819" s="13">
        <f t="shared" ref="T2819:T2882" si="179">I2819/86400+25569</f>
        <v>42063.634976851856</v>
      </c>
    </row>
    <row r="2820" spans="1:20" ht="48" x14ac:dyDescent="0.2">
      <c r="A2820" s="1" t="s">
        <v>0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22">
        <f t="shared" si="176"/>
        <v>106.03</v>
      </c>
      <c r="P2820" s="7">
        <f t="shared" si="177"/>
        <v>103.95098039215686</v>
      </c>
      <c r="Q2820" t="s">
        <v>8315</v>
      </c>
      <c r="R2820" s="8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 s="1" t="s">
        <v>0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22">
        <f t="shared" si="176"/>
        <v>104.80000000000001</v>
      </c>
      <c r="P2821" s="7">
        <f t="shared" si="177"/>
        <v>50.384615384615387</v>
      </c>
      <c r="Q2821" t="s">
        <v>8315</v>
      </c>
      <c r="R2821" s="8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 s="1" t="s">
        <v>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22">
        <f t="shared" si="176"/>
        <v>136</v>
      </c>
      <c r="P2822" s="7">
        <f t="shared" si="177"/>
        <v>13.6</v>
      </c>
      <c r="Q2822" t="s">
        <v>8315</v>
      </c>
      <c r="R2822" s="8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 s="1" t="s">
        <v>0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22">
        <f t="shared" si="176"/>
        <v>100</v>
      </c>
      <c r="P2823" s="7">
        <f t="shared" si="177"/>
        <v>28.571428571428573</v>
      </c>
      <c r="Q2823" t="s">
        <v>8315</v>
      </c>
      <c r="R2823" s="8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 s="1" t="s">
        <v>0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22">
        <f t="shared" si="176"/>
        <v>100</v>
      </c>
      <c r="P2824" s="7">
        <f t="shared" si="177"/>
        <v>63.829787234042556</v>
      </c>
      <c r="Q2824" t="s">
        <v>8315</v>
      </c>
      <c r="R2824" s="8" t="s">
        <v>8316</v>
      </c>
      <c r="S2824" s="13">
        <f t="shared" si="178"/>
        <v>42060.683935185181</v>
      </c>
      <c r="T2824" s="13">
        <f t="shared" si="179"/>
        <v>42090.642268518517</v>
      </c>
    </row>
    <row r="2825" spans="1:20" ht="48" x14ac:dyDescent="0.2">
      <c r="A2825" s="1" t="s">
        <v>0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22">
        <f t="shared" si="176"/>
        <v>124</v>
      </c>
      <c r="P2825" s="7">
        <f t="shared" si="177"/>
        <v>8.8571428571428577</v>
      </c>
      <c r="Q2825" t="s">
        <v>8315</v>
      </c>
      <c r="R2825" s="8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 s="1" t="s">
        <v>0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22">
        <f t="shared" si="176"/>
        <v>116.92307692307693</v>
      </c>
      <c r="P2826" s="7">
        <f t="shared" si="177"/>
        <v>50.666666666666664</v>
      </c>
      <c r="Q2826" t="s">
        <v>8315</v>
      </c>
      <c r="R2826" s="8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 s="1" t="s">
        <v>0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22">
        <f t="shared" si="176"/>
        <v>103.33333333333334</v>
      </c>
      <c r="P2827" s="7">
        <f t="shared" si="177"/>
        <v>60.784313725490193</v>
      </c>
      <c r="Q2827" t="s">
        <v>8315</v>
      </c>
      <c r="R2827" s="8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 s="1" t="s">
        <v>0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22">
        <f t="shared" si="176"/>
        <v>107.74999999999999</v>
      </c>
      <c r="P2828" s="7">
        <f t="shared" si="177"/>
        <v>113.42105263157895</v>
      </c>
      <c r="Q2828" t="s">
        <v>8315</v>
      </c>
      <c r="R2828" s="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 s="1" t="s">
        <v>0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22">
        <f t="shared" si="176"/>
        <v>120.24999999999999</v>
      </c>
      <c r="P2829" s="7">
        <f t="shared" si="177"/>
        <v>104.56521739130434</v>
      </c>
      <c r="Q2829" t="s">
        <v>8315</v>
      </c>
      <c r="R2829" s="8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 s="1" t="s">
        <v>0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22">
        <f t="shared" si="176"/>
        <v>100.37894736842105</v>
      </c>
      <c r="P2830" s="7">
        <f t="shared" si="177"/>
        <v>98.30927835051547</v>
      </c>
      <c r="Q2830" t="s">
        <v>8315</v>
      </c>
      <c r="R2830" s="8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 s="1" t="s">
        <v>0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22">
        <f t="shared" si="176"/>
        <v>106.52</v>
      </c>
      <c r="P2831" s="7">
        <f t="shared" si="177"/>
        <v>35.039473684210527</v>
      </c>
      <c r="Q2831" t="s">
        <v>8315</v>
      </c>
      <c r="R2831" s="8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 s="1" t="s">
        <v>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22">
        <f t="shared" si="176"/>
        <v>100</v>
      </c>
      <c r="P2832" s="7">
        <f t="shared" si="177"/>
        <v>272.72727272727275</v>
      </c>
      <c r="Q2832" t="s">
        <v>8315</v>
      </c>
      <c r="R2832" s="8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 s="1" t="s">
        <v>0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22">
        <f t="shared" si="176"/>
        <v>110.66666666666667</v>
      </c>
      <c r="P2833" s="7">
        <f t="shared" si="177"/>
        <v>63.846153846153847</v>
      </c>
      <c r="Q2833" t="s">
        <v>8315</v>
      </c>
      <c r="R2833" s="8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 s="1" t="s">
        <v>0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22">
        <f t="shared" si="176"/>
        <v>114.71959999999999</v>
      </c>
      <c r="P2834" s="7">
        <f t="shared" si="177"/>
        <v>30.189368421052631</v>
      </c>
      <c r="Q2834" t="s">
        <v>8315</v>
      </c>
      <c r="R2834" s="8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 s="1" t="s">
        <v>0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22">
        <f t="shared" si="176"/>
        <v>108.25925925925925</v>
      </c>
      <c r="P2835" s="7">
        <f t="shared" si="177"/>
        <v>83.51428571428572</v>
      </c>
      <c r="Q2835" t="s">
        <v>8315</v>
      </c>
      <c r="R2835" s="8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 s="1" t="s">
        <v>0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22">
        <f t="shared" si="176"/>
        <v>170</v>
      </c>
      <c r="P2836" s="7">
        <f t="shared" si="177"/>
        <v>64.761904761904759</v>
      </c>
      <c r="Q2836" t="s">
        <v>8315</v>
      </c>
      <c r="R2836" s="8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 s="1" t="s">
        <v>0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22">
        <f t="shared" si="176"/>
        <v>187.09899999999999</v>
      </c>
      <c r="P2837" s="7">
        <f t="shared" si="177"/>
        <v>20.118172043010752</v>
      </c>
      <c r="Q2837" t="s">
        <v>8315</v>
      </c>
      <c r="R2837" s="8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 s="1" t="s">
        <v>0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22">
        <f t="shared" si="176"/>
        <v>107.77777777777777</v>
      </c>
      <c r="P2838" s="7">
        <f t="shared" si="177"/>
        <v>44.090909090909093</v>
      </c>
      <c r="Q2838" t="s">
        <v>8315</v>
      </c>
      <c r="R2838" s="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 s="1" t="s">
        <v>0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22">
        <f t="shared" si="176"/>
        <v>100</v>
      </c>
      <c r="P2839" s="7">
        <f t="shared" si="177"/>
        <v>40.476190476190474</v>
      </c>
      <c r="Q2839" t="s">
        <v>8315</v>
      </c>
      <c r="R2839" s="8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 s="1" t="s">
        <v>0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22">
        <f t="shared" si="176"/>
        <v>120.24999999999999</v>
      </c>
      <c r="P2840" s="7">
        <f t="shared" si="177"/>
        <v>44.537037037037038</v>
      </c>
      <c r="Q2840" t="s">
        <v>8315</v>
      </c>
      <c r="R2840" s="8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 s="1" t="s">
        <v>0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22">
        <f t="shared" si="176"/>
        <v>111.42857142857143</v>
      </c>
      <c r="P2841" s="7">
        <f t="shared" si="177"/>
        <v>125.80645161290323</v>
      </c>
      <c r="Q2841" t="s">
        <v>8315</v>
      </c>
      <c r="R2841" s="8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 s="1" t="s">
        <v>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22">
        <f t="shared" si="176"/>
        <v>104</v>
      </c>
      <c r="P2842" s="7">
        <f t="shared" si="177"/>
        <v>19.696969696969695</v>
      </c>
      <c r="Q2842" t="s">
        <v>8315</v>
      </c>
      <c r="R2842" s="8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 s="1" t="s">
        <v>0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22">
        <f t="shared" si="176"/>
        <v>1</v>
      </c>
      <c r="P2843" s="7">
        <f t="shared" si="177"/>
        <v>10</v>
      </c>
      <c r="Q2843" t="s">
        <v>8315</v>
      </c>
      <c r="R2843" s="8" t="s">
        <v>8316</v>
      </c>
      <c r="S2843" s="13">
        <f t="shared" si="178"/>
        <v>42291.739548611113</v>
      </c>
      <c r="T2843" s="13">
        <f t="shared" si="179"/>
        <v>42351.781215277777</v>
      </c>
    </row>
    <row r="2844" spans="1:20" ht="48" x14ac:dyDescent="0.2">
      <c r="A2844" s="1" t="s">
        <v>0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22">
        <f t="shared" si="176"/>
        <v>0</v>
      </c>
      <c r="P2844" s="7" t="str">
        <f t="shared" si="177"/>
        <v/>
      </c>
      <c r="Q2844" t="s">
        <v>8315</v>
      </c>
      <c r="R2844" s="8" t="s">
        <v>8316</v>
      </c>
      <c r="S2844" s="13">
        <f t="shared" si="178"/>
        <v>41784.95248842593</v>
      </c>
      <c r="T2844" s="13">
        <f t="shared" si="179"/>
        <v>41811.458333333336</v>
      </c>
    </row>
    <row r="2845" spans="1:20" ht="48" x14ac:dyDescent="0.2">
      <c r="A2845" s="1" t="s">
        <v>0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22">
        <f t="shared" si="176"/>
        <v>0</v>
      </c>
      <c r="P2845" s="7" t="str">
        <f t="shared" si="177"/>
        <v/>
      </c>
      <c r="Q2845" t="s">
        <v>8315</v>
      </c>
      <c r="R2845" s="8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 s="1" t="s">
        <v>0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22">
        <f t="shared" si="176"/>
        <v>5.4545454545454541</v>
      </c>
      <c r="P2846" s="7">
        <f t="shared" si="177"/>
        <v>30</v>
      </c>
      <c r="Q2846" t="s">
        <v>8315</v>
      </c>
      <c r="R2846" s="8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 s="1" t="s">
        <v>0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22">
        <f t="shared" si="176"/>
        <v>31.546666666666667</v>
      </c>
      <c r="P2847" s="7">
        <f t="shared" si="177"/>
        <v>60.666666666666664</v>
      </c>
      <c r="Q2847" t="s">
        <v>8315</v>
      </c>
      <c r="R2847" s="8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 s="1" t="s">
        <v>0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22">
        <f t="shared" si="176"/>
        <v>0</v>
      </c>
      <c r="P2848" s="7" t="str">
        <f t="shared" si="177"/>
        <v/>
      </c>
      <c r="Q2848" t="s">
        <v>8315</v>
      </c>
      <c r="R2848" s="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 s="1" t="s">
        <v>0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22">
        <f t="shared" si="176"/>
        <v>0</v>
      </c>
      <c r="P2849" s="7" t="str">
        <f t="shared" si="177"/>
        <v/>
      </c>
      <c r="Q2849" t="s">
        <v>8315</v>
      </c>
      <c r="R2849" s="8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 s="1" t="s">
        <v>0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22">
        <f t="shared" si="176"/>
        <v>0.2</v>
      </c>
      <c r="P2850" s="7">
        <f t="shared" si="177"/>
        <v>23.333333333333332</v>
      </c>
      <c r="Q2850" t="s">
        <v>8315</v>
      </c>
      <c r="R2850" s="8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 s="1" t="s">
        <v>0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22">
        <f t="shared" si="176"/>
        <v>1</v>
      </c>
      <c r="P2851" s="7">
        <f t="shared" si="177"/>
        <v>5</v>
      </c>
      <c r="Q2851" t="s">
        <v>8315</v>
      </c>
      <c r="R2851" s="8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 s="1" t="s">
        <v>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22">
        <f t="shared" si="176"/>
        <v>3.8875000000000002</v>
      </c>
      <c r="P2852" s="7">
        <f t="shared" si="177"/>
        <v>23.923076923076923</v>
      </c>
      <c r="Q2852" t="s">
        <v>8315</v>
      </c>
      <c r="R2852" s="8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 s="1" t="s">
        <v>0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22">
        <f t="shared" si="176"/>
        <v>0</v>
      </c>
      <c r="P2853" s="7" t="str">
        <f t="shared" si="177"/>
        <v/>
      </c>
      <c r="Q2853" t="s">
        <v>8315</v>
      </c>
      <c r="R2853" s="8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 s="1" t="s">
        <v>0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22">
        <f t="shared" si="176"/>
        <v>1.9</v>
      </c>
      <c r="P2854" s="7">
        <f t="shared" si="177"/>
        <v>15.833333333333334</v>
      </c>
      <c r="Q2854" t="s">
        <v>8315</v>
      </c>
      <c r="R2854" s="8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 s="1" t="s">
        <v>0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22">
        <f t="shared" si="176"/>
        <v>0</v>
      </c>
      <c r="P2855" s="7" t="str">
        <f t="shared" si="177"/>
        <v/>
      </c>
      <c r="Q2855" t="s">
        <v>8315</v>
      </c>
      <c r="R2855" s="8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 s="1" t="s">
        <v>0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22">
        <f t="shared" si="176"/>
        <v>41.699999999999996</v>
      </c>
      <c r="P2856" s="7">
        <f t="shared" si="177"/>
        <v>29.785714285714285</v>
      </c>
      <c r="Q2856" t="s">
        <v>8315</v>
      </c>
      <c r="R2856" s="8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 s="1" t="s">
        <v>0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22">
        <f t="shared" si="176"/>
        <v>50</v>
      </c>
      <c r="P2857" s="7">
        <f t="shared" si="177"/>
        <v>60</v>
      </c>
      <c r="Q2857" t="s">
        <v>8315</v>
      </c>
      <c r="R2857" s="8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 s="1" t="s">
        <v>0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22">
        <f t="shared" si="176"/>
        <v>4.8666666666666663</v>
      </c>
      <c r="P2858" s="7">
        <f t="shared" si="177"/>
        <v>24.333333333333332</v>
      </c>
      <c r="Q2858" t="s">
        <v>8315</v>
      </c>
      <c r="R2858" s="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 s="1" t="s">
        <v>0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22">
        <f t="shared" si="176"/>
        <v>19.736842105263158</v>
      </c>
      <c r="P2859" s="7">
        <f t="shared" si="177"/>
        <v>500</v>
      </c>
      <c r="Q2859" t="s">
        <v>8315</v>
      </c>
      <c r="R2859" s="8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 s="1" t="s">
        <v>0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22">
        <f t="shared" si="176"/>
        <v>0</v>
      </c>
      <c r="P2860" s="7" t="str">
        <f t="shared" si="177"/>
        <v/>
      </c>
      <c r="Q2860" t="s">
        <v>8315</v>
      </c>
      <c r="R2860" s="8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 s="1" t="s">
        <v>0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22">
        <f t="shared" si="176"/>
        <v>1.7500000000000002</v>
      </c>
      <c r="P2861" s="7">
        <f t="shared" si="177"/>
        <v>35</v>
      </c>
      <c r="Q2861" t="s">
        <v>8315</v>
      </c>
      <c r="R2861" s="8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 s="1" t="s">
        <v>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22">
        <f t="shared" si="176"/>
        <v>6.65</v>
      </c>
      <c r="P2862" s="7">
        <f t="shared" si="177"/>
        <v>29.555555555555557</v>
      </c>
      <c r="Q2862" t="s">
        <v>8315</v>
      </c>
      <c r="R2862" s="8" t="s">
        <v>8316</v>
      </c>
      <c r="S2862" s="13">
        <f t="shared" si="178"/>
        <v>42480.80064814815</v>
      </c>
      <c r="T2862" s="13">
        <f t="shared" si="179"/>
        <v>42540.80064814815</v>
      </c>
    </row>
    <row r="2863" spans="1:20" ht="48" x14ac:dyDescent="0.2">
      <c r="A2863" s="1" t="s">
        <v>0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22">
        <f t="shared" si="176"/>
        <v>32</v>
      </c>
      <c r="P2863" s="7">
        <f t="shared" si="177"/>
        <v>26.666666666666668</v>
      </c>
      <c r="Q2863" t="s">
        <v>8315</v>
      </c>
      <c r="R2863" s="8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 s="1" t="s">
        <v>0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22">
        <f t="shared" si="176"/>
        <v>0.43307086614173229</v>
      </c>
      <c r="P2864" s="7">
        <f t="shared" si="177"/>
        <v>18.333333333333332</v>
      </c>
      <c r="Q2864" t="s">
        <v>8315</v>
      </c>
      <c r="R2864" s="8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 s="1" t="s">
        <v>0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22">
        <f t="shared" si="176"/>
        <v>0.04</v>
      </c>
      <c r="P2865" s="7">
        <f t="shared" si="177"/>
        <v>20</v>
      </c>
      <c r="Q2865" t="s">
        <v>8315</v>
      </c>
      <c r="R2865" s="8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 s="1" t="s">
        <v>0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22">
        <f t="shared" si="176"/>
        <v>1.6</v>
      </c>
      <c r="P2866" s="7">
        <f t="shared" si="177"/>
        <v>13.333333333333334</v>
      </c>
      <c r="Q2866" t="s">
        <v>8315</v>
      </c>
      <c r="R2866" s="8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 s="1" t="s">
        <v>0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22">
        <f t="shared" si="176"/>
        <v>0</v>
      </c>
      <c r="P2867" s="7" t="str">
        <f t="shared" si="177"/>
        <v/>
      </c>
      <c r="Q2867" t="s">
        <v>8315</v>
      </c>
      <c r="R2867" s="8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 s="1" t="s">
        <v>0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22">
        <f t="shared" si="176"/>
        <v>0.89999999999999991</v>
      </c>
      <c r="P2868" s="7">
        <f t="shared" si="177"/>
        <v>22.5</v>
      </c>
      <c r="Q2868" t="s">
        <v>8315</v>
      </c>
      <c r="R2868" s="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 s="1" t="s">
        <v>0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22">
        <f t="shared" si="176"/>
        <v>20.16</v>
      </c>
      <c r="P2869" s="7">
        <f t="shared" si="177"/>
        <v>50.4</v>
      </c>
      <c r="Q2869" t="s">
        <v>8315</v>
      </c>
      <c r="R2869" s="8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 s="1" t="s">
        <v>0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22">
        <f t="shared" si="176"/>
        <v>42.011733333333332</v>
      </c>
      <c r="P2870" s="7">
        <f t="shared" si="177"/>
        <v>105.02933333333334</v>
      </c>
      <c r="Q2870" t="s">
        <v>8315</v>
      </c>
      <c r="R2870" s="8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 s="1" t="s">
        <v>0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22">
        <f t="shared" si="176"/>
        <v>0.88500000000000001</v>
      </c>
      <c r="P2871" s="7">
        <f t="shared" si="177"/>
        <v>35.4</v>
      </c>
      <c r="Q2871" t="s">
        <v>8315</v>
      </c>
      <c r="R2871" s="8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 s="1" t="s">
        <v>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22">
        <f t="shared" si="176"/>
        <v>15</v>
      </c>
      <c r="P2872" s="7">
        <f t="shared" si="177"/>
        <v>83.333333333333329</v>
      </c>
      <c r="Q2872" t="s">
        <v>8315</v>
      </c>
      <c r="R2872" s="8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 s="1" t="s">
        <v>0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22">
        <f t="shared" si="176"/>
        <v>4.67</v>
      </c>
      <c r="P2873" s="7">
        <f t="shared" si="177"/>
        <v>35.92307692307692</v>
      </c>
      <c r="Q2873" t="s">
        <v>8315</v>
      </c>
      <c r="R2873" s="8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 s="1" t="s">
        <v>0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22">
        <f t="shared" si="176"/>
        <v>0</v>
      </c>
      <c r="P2874" s="7" t="str">
        <f t="shared" si="177"/>
        <v/>
      </c>
      <c r="Q2874" t="s">
        <v>8315</v>
      </c>
      <c r="R2874" s="8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 s="1" t="s">
        <v>0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22">
        <f t="shared" si="176"/>
        <v>38.119999999999997</v>
      </c>
      <c r="P2875" s="7">
        <f t="shared" si="177"/>
        <v>119.125</v>
      </c>
      <c r="Q2875" t="s">
        <v>8315</v>
      </c>
      <c r="R2875" s="8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 s="1" t="s">
        <v>0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22">
        <f t="shared" si="176"/>
        <v>5.42</v>
      </c>
      <c r="P2876" s="7">
        <f t="shared" si="177"/>
        <v>90.333333333333329</v>
      </c>
      <c r="Q2876" t="s">
        <v>8315</v>
      </c>
      <c r="R2876" s="8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 s="1" t="s">
        <v>0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22">
        <f t="shared" si="176"/>
        <v>3.4999999999999996E-2</v>
      </c>
      <c r="P2877" s="7">
        <f t="shared" si="177"/>
        <v>2.3333333333333335</v>
      </c>
      <c r="Q2877" t="s">
        <v>8315</v>
      </c>
      <c r="R2877" s="8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 s="1" t="s">
        <v>0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22">
        <f t="shared" si="176"/>
        <v>0</v>
      </c>
      <c r="P2878" s="7" t="str">
        <f t="shared" si="177"/>
        <v/>
      </c>
      <c r="Q2878" t="s">
        <v>8315</v>
      </c>
      <c r="R2878" s="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 s="1" t="s">
        <v>0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22">
        <f t="shared" si="176"/>
        <v>10.833333333333334</v>
      </c>
      <c r="P2879" s="7">
        <f t="shared" si="177"/>
        <v>108.33333333333333</v>
      </c>
      <c r="Q2879" t="s">
        <v>8315</v>
      </c>
      <c r="R2879" s="8" t="s">
        <v>8316</v>
      </c>
      <c r="S2879" s="13">
        <f t="shared" si="178"/>
        <v>42672.955138888894</v>
      </c>
      <c r="T2879" s="13">
        <f t="shared" si="179"/>
        <v>42704.708333333328</v>
      </c>
    </row>
    <row r="2880" spans="1:20" ht="48" x14ac:dyDescent="0.2">
      <c r="A2880" s="1" t="s">
        <v>0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22">
        <f t="shared" si="176"/>
        <v>2.1</v>
      </c>
      <c r="P2880" s="7">
        <f t="shared" si="177"/>
        <v>15.75</v>
      </c>
      <c r="Q2880" t="s">
        <v>8315</v>
      </c>
      <c r="R2880" s="8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 s="1" t="s">
        <v>0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22">
        <f t="shared" si="176"/>
        <v>0.2589285714285714</v>
      </c>
      <c r="P2881" s="7">
        <f t="shared" si="177"/>
        <v>29</v>
      </c>
      <c r="Q2881" t="s">
        <v>8315</v>
      </c>
      <c r="R2881" s="8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 s="1" t="s">
        <v>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22">
        <f t="shared" si="176"/>
        <v>23.333333333333332</v>
      </c>
      <c r="P2882" s="7">
        <f t="shared" si="177"/>
        <v>96.551724137931032</v>
      </c>
      <c r="Q2882" t="s">
        <v>8315</v>
      </c>
      <c r="R2882" s="8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 s="1" t="s">
        <v>0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22">
        <f t="shared" ref="O2883:O2946" si="180">PRODUCT((E2883/D2883),100)</f>
        <v>0</v>
      </c>
      <c r="P2883" s="7" t="str">
        <f t="shared" ref="P2883:P2946" si="181">(IFERROR(E2883/L2883,""))</f>
        <v/>
      </c>
      <c r="Q2883" t="s">
        <v>8315</v>
      </c>
      <c r="R2883" s="8" t="s">
        <v>8316</v>
      </c>
      <c r="S2883" s="13">
        <f t="shared" ref="S2883:S2946" si="182">J2883/86400+25569</f>
        <v>41916.597638888888</v>
      </c>
      <c r="T2883" s="13">
        <f t="shared" ref="T2883:T2946" si="183">I2883/86400+25569</f>
        <v>41976.639305555553</v>
      </c>
    </row>
    <row r="2884" spans="1:20" ht="48" x14ac:dyDescent="0.2">
      <c r="A2884" s="1" t="s">
        <v>0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22">
        <f t="shared" si="180"/>
        <v>33.6</v>
      </c>
      <c r="P2884" s="7">
        <f t="shared" si="181"/>
        <v>63</v>
      </c>
      <c r="Q2884" t="s">
        <v>8315</v>
      </c>
      <c r="R2884" s="8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 s="1" t="s">
        <v>0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22">
        <f t="shared" si="180"/>
        <v>19.079999999999998</v>
      </c>
      <c r="P2885" s="7">
        <f t="shared" si="181"/>
        <v>381.6</v>
      </c>
      <c r="Q2885" t="s">
        <v>8315</v>
      </c>
      <c r="R2885" s="8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 s="1" t="s">
        <v>0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22">
        <f t="shared" si="180"/>
        <v>0.41111111111111115</v>
      </c>
      <c r="P2886" s="7">
        <f t="shared" si="181"/>
        <v>46.25</v>
      </c>
      <c r="Q2886" t="s">
        <v>8315</v>
      </c>
      <c r="R2886" s="8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 s="1" t="s">
        <v>0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22">
        <f t="shared" si="180"/>
        <v>32.5</v>
      </c>
      <c r="P2887" s="7">
        <f t="shared" si="181"/>
        <v>26</v>
      </c>
      <c r="Q2887" t="s">
        <v>8315</v>
      </c>
      <c r="R2887" s="8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 s="1" t="s">
        <v>0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22">
        <f t="shared" si="180"/>
        <v>5</v>
      </c>
      <c r="P2888" s="7">
        <f t="shared" si="181"/>
        <v>10</v>
      </c>
      <c r="Q2888" t="s">
        <v>8315</v>
      </c>
      <c r="R2888" s="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 s="1" t="s">
        <v>0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22">
        <f t="shared" si="180"/>
        <v>0.16666666666666669</v>
      </c>
      <c r="P2889" s="7">
        <f t="shared" si="181"/>
        <v>5</v>
      </c>
      <c r="Q2889" t="s">
        <v>8315</v>
      </c>
      <c r="R2889" s="8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 s="1" t="s">
        <v>0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22">
        <f t="shared" si="180"/>
        <v>0</v>
      </c>
      <c r="P2890" s="7" t="str">
        <f t="shared" si="181"/>
        <v/>
      </c>
      <c r="Q2890" t="s">
        <v>8315</v>
      </c>
      <c r="R2890" s="8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 s="1" t="s">
        <v>0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22">
        <f t="shared" si="180"/>
        <v>38.066666666666663</v>
      </c>
      <c r="P2891" s="7">
        <f t="shared" si="181"/>
        <v>81.571428571428569</v>
      </c>
      <c r="Q2891" t="s">
        <v>8315</v>
      </c>
      <c r="R2891" s="8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 s="1" t="s">
        <v>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22">
        <f t="shared" si="180"/>
        <v>1.05</v>
      </c>
      <c r="P2892" s="7">
        <f t="shared" si="181"/>
        <v>7</v>
      </c>
      <c r="Q2892" t="s">
        <v>8315</v>
      </c>
      <c r="R2892" s="8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 s="1" t="s">
        <v>0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22">
        <f t="shared" si="180"/>
        <v>2.73</v>
      </c>
      <c r="P2893" s="7">
        <f t="shared" si="181"/>
        <v>27.3</v>
      </c>
      <c r="Q2893" t="s">
        <v>8315</v>
      </c>
      <c r="R2893" s="8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 s="1" t="s">
        <v>0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22">
        <f t="shared" si="180"/>
        <v>9.0909090909090917</v>
      </c>
      <c r="P2894" s="7">
        <f t="shared" si="181"/>
        <v>29.411764705882351</v>
      </c>
      <c r="Q2894" t="s">
        <v>8315</v>
      </c>
      <c r="R2894" s="8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 s="1" t="s">
        <v>0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22">
        <f t="shared" si="180"/>
        <v>0.5</v>
      </c>
      <c r="P2895" s="7">
        <f t="shared" si="181"/>
        <v>12.5</v>
      </c>
      <c r="Q2895" t="s">
        <v>8315</v>
      </c>
      <c r="R2895" s="8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 s="1" t="s">
        <v>0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22">
        <f t="shared" si="180"/>
        <v>0</v>
      </c>
      <c r="P2896" s="7" t="str">
        <f t="shared" si="181"/>
        <v/>
      </c>
      <c r="Q2896" t="s">
        <v>8315</v>
      </c>
      <c r="R2896" s="8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 s="1" t="s">
        <v>0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22">
        <f t="shared" si="180"/>
        <v>4.5999999999999996</v>
      </c>
      <c r="P2897" s="7">
        <f t="shared" si="181"/>
        <v>5.75</v>
      </c>
      <c r="Q2897" t="s">
        <v>8315</v>
      </c>
      <c r="R2897" s="8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 s="1" t="s">
        <v>0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22">
        <f t="shared" si="180"/>
        <v>20.833333333333336</v>
      </c>
      <c r="P2898" s="7">
        <f t="shared" si="181"/>
        <v>52.083333333333336</v>
      </c>
      <c r="Q2898" t="s">
        <v>8315</v>
      </c>
      <c r="R2898" s="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 s="1" t="s">
        <v>0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22">
        <f t="shared" si="180"/>
        <v>4.583333333333333</v>
      </c>
      <c r="P2899" s="7">
        <f t="shared" si="181"/>
        <v>183.33333333333334</v>
      </c>
      <c r="Q2899" t="s">
        <v>8315</v>
      </c>
      <c r="R2899" s="8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 s="1" t="s">
        <v>0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22">
        <f t="shared" si="180"/>
        <v>4.2133333333333338</v>
      </c>
      <c r="P2900" s="7">
        <f t="shared" si="181"/>
        <v>26.333333333333332</v>
      </c>
      <c r="Q2900" t="s">
        <v>8315</v>
      </c>
      <c r="R2900" s="8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 s="1" t="s">
        <v>0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22">
        <f t="shared" si="180"/>
        <v>0</v>
      </c>
      <c r="P2901" s="7" t="str">
        <f t="shared" si="181"/>
        <v/>
      </c>
      <c r="Q2901" t="s">
        <v>8315</v>
      </c>
      <c r="R2901" s="8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 s="1" t="s">
        <v>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22">
        <f t="shared" si="180"/>
        <v>61.909090909090914</v>
      </c>
      <c r="P2902" s="7">
        <f t="shared" si="181"/>
        <v>486.42857142857144</v>
      </c>
      <c r="Q2902" t="s">
        <v>8315</v>
      </c>
      <c r="R2902" s="8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 s="1" t="s">
        <v>0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22">
        <f t="shared" si="180"/>
        <v>0.8</v>
      </c>
      <c r="P2903" s="7">
        <f t="shared" si="181"/>
        <v>3</v>
      </c>
      <c r="Q2903" t="s">
        <v>8315</v>
      </c>
      <c r="R2903" s="8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 s="1" t="s">
        <v>0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22">
        <f t="shared" si="180"/>
        <v>1.6666666666666666E-2</v>
      </c>
      <c r="P2904" s="7">
        <f t="shared" si="181"/>
        <v>25</v>
      </c>
      <c r="Q2904" t="s">
        <v>8315</v>
      </c>
      <c r="R2904" s="8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 s="1" t="s">
        <v>0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22">
        <f t="shared" si="180"/>
        <v>0.77999999999999992</v>
      </c>
      <c r="P2905" s="7">
        <f t="shared" si="181"/>
        <v>9.75</v>
      </c>
      <c r="Q2905" t="s">
        <v>8315</v>
      </c>
      <c r="R2905" s="8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 s="1" t="s">
        <v>0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22">
        <f t="shared" si="180"/>
        <v>5</v>
      </c>
      <c r="P2906" s="7">
        <f t="shared" si="181"/>
        <v>18.75</v>
      </c>
      <c r="Q2906" t="s">
        <v>8315</v>
      </c>
      <c r="R2906" s="8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 s="1" t="s">
        <v>0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22">
        <f t="shared" si="180"/>
        <v>17.771428571428572</v>
      </c>
      <c r="P2907" s="7">
        <f t="shared" si="181"/>
        <v>36.588235294117645</v>
      </c>
      <c r="Q2907" t="s">
        <v>8315</v>
      </c>
      <c r="R2907" s="8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 s="1" t="s">
        <v>0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22">
        <f t="shared" si="180"/>
        <v>9.4166666666666661</v>
      </c>
      <c r="P2908" s="7">
        <f t="shared" si="181"/>
        <v>80.714285714285708</v>
      </c>
      <c r="Q2908" t="s">
        <v>8315</v>
      </c>
      <c r="R2908" s="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 s="1" t="s">
        <v>0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22">
        <f t="shared" si="180"/>
        <v>0.08</v>
      </c>
      <c r="P2909" s="7">
        <f t="shared" si="181"/>
        <v>1</v>
      </c>
      <c r="Q2909" t="s">
        <v>8315</v>
      </c>
      <c r="R2909" s="8" t="s">
        <v>8316</v>
      </c>
      <c r="S2909" s="13">
        <f t="shared" si="182"/>
        <v>42444.877743055556</v>
      </c>
      <c r="T2909" s="13">
        <f t="shared" si="183"/>
        <v>42504.877743055556</v>
      </c>
    </row>
    <row r="2910" spans="1:20" ht="64" x14ac:dyDescent="0.2">
      <c r="A2910" s="1" t="s">
        <v>0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22">
        <f t="shared" si="180"/>
        <v>2.75</v>
      </c>
      <c r="P2910" s="7">
        <f t="shared" si="181"/>
        <v>52.8</v>
      </c>
      <c r="Q2910" t="s">
        <v>8315</v>
      </c>
      <c r="R2910" s="8" t="s">
        <v>8316</v>
      </c>
      <c r="S2910" s="13">
        <f t="shared" si="182"/>
        <v>42499.73170138889</v>
      </c>
      <c r="T2910" s="13">
        <f t="shared" si="183"/>
        <v>42529.73170138889</v>
      </c>
    </row>
    <row r="2911" spans="1:20" ht="48" x14ac:dyDescent="0.2">
      <c r="A2911" s="1" t="s">
        <v>0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22">
        <f t="shared" si="180"/>
        <v>1.1111111111111112E-2</v>
      </c>
      <c r="P2911" s="7">
        <f t="shared" si="181"/>
        <v>20</v>
      </c>
      <c r="Q2911" t="s">
        <v>8315</v>
      </c>
      <c r="R2911" s="8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 s="1" t="s">
        <v>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22">
        <f t="shared" si="180"/>
        <v>3.3333333333333335E-3</v>
      </c>
      <c r="P2912" s="7">
        <f t="shared" si="181"/>
        <v>1</v>
      </c>
      <c r="Q2912" t="s">
        <v>8315</v>
      </c>
      <c r="R2912" s="8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 s="1" t="s">
        <v>0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22">
        <f t="shared" si="180"/>
        <v>36.5</v>
      </c>
      <c r="P2913" s="7">
        <f t="shared" si="181"/>
        <v>46.928571428571431</v>
      </c>
      <c r="Q2913" t="s">
        <v>8315</v>
      </c>
      <c r="R2913" s="8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 s="1" t="s">
        <v>0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22">
        <f t="shared" si="180"/>
        <v>14.058171745152354</v>
      </c>
      <c r="P2914" s="7">
        <f t="shared" si="181"/>
        <v>78.07692307692308</v>
      </c>
      <c r="Q2914" t="s">
        <v>8315</v>
      </c>
      <c r="R2914" s="8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 s="1" t="s">
        <v>0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22">
        <f t="shared" si="180"/>
        <v>0.02</v>
      </c>
      <c r="P2915" s="7">
        <f t="shared" si="181"/>
        <v>1</v>
      </c>
      <c r="Q2915" t="s">
        <v>8315</v>
      </c>
      <c r="R2915" s="8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 s="1" t="s">
        <v>0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22">
        <f t="shared" si="180"/>
        <v>4.0000000000000001E-3</v>
      </c>
      <c r="P2916" s="7">
        <f t="shared" si="181"/>
        <v>1</v>
      </c>
      <c r="Q2916" t="s">
        <v>8315</v>
      </c>
      <c r="R2916" s="8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 s="1" t="s">
        <v>0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22">
        <f t="shared" si="180"/>
        <v>61.1</v>
      </c>
      <c r="P2917" s="7">
        <f t="shared" si="181"/>
        <v>203.66666666666666</v>
      </c>
      <c r="Q2917" t="s">
        <v>8315</v>
      </c>
      <c r="R2917" s="8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 s="1" t="s">
        <v>0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22">
        <f t="shared" si="180"/>
        <v>7.8378378378378386</v>
      </c>
      <c r="P2918" s="7">
        <f t="shared" si="181"/>
        <v>20.714285714285715</v>
      </c>
      <c r="Q2918" t="s">
        <v>8315</v>
      </c>
      <c r="R2918" s="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 s="1" t="s">
        <v>0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22">
        <f t="shared" si="180"/>
        <v>21.85</v>
      </c>
      <c r="P2919" s="7">
        <f t="shared" si="181"/>
        <v>48.555555555555557</v>
      </c>
      <c r="Q2919" t="s">
        <v>8315</v>
      </c>
      <c r="R2919" s="8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 s="1" t="s">
        <v>0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22">
        <f t="shared" si="180"/>
        <v>27.24</v>
      </c>
      <c r="P2920" s="7">
        <f t="shared" si="181"/>
        <v>68.099999999999994</v>
      </c>
      <c r="Q2920" t="s">
        <v>8315</v>
      </c>
      <c r="R2920" s="8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 s="1" t="s">
        <v>0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22">
        <f t="shared" si="180"/>
        <v>8.5</v>
      </c>
      <c r="P2921" s="7">
        <f t="shared" si="181"/>
        <v>8.5</v>
      </c>
      <c r="Q2921" t="s">
        <v>8315</v>
      </c>
      <c r="R2921" s="8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 s="1" t="s">
        <v>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22">
        <f t="shared" si="180"/>
        <v>26.840000000000003</v>
      </c>
      <c r="P2922" s="7">
        <f t="shared" si="181"/>
        <v>51.615384615384613</v>
      </c>
      <c r="Q2922" t="s">
        <v>8315</v>
      </c>
      <c r="R2922" s="8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 s="1" t="s">
        <v>0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22">
        <f t="shared" si="180"/>
        <v>129</v>
      </c>
      <c r="P2923" s="7">
        <f t="shared" si="181"/>
        <v>43</v>
      </c>
      <c r="Q2923" t="s">
        <v>8315</v>
      </c>
      <c r="R2923" s="8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 s="1" t="s">
        <v>0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22">
        <f t="shared" si="180"/>
        <v>100</v>
      </c>
      <c r="P2924" s="7">
        <f t="shared" si="181"/>
        <v>83.333333333333329</v>
      </c>
      <c r="Q2924" t="s">
        <v>8315</v>
      </c>
      <c r="R2924" s="8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 s="1" t="s">
        <v>0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22">
        <f t="shared" si="180"/>
        <v>100</v>
      </c>
      <c r="P2925" s="7">
        <f t="shared" si="181"/>
        <v>30</v>
      </c>
      <c r="Q2925" t="s">
        <v>8315</v>
      </c>
      <c r="R2925" s="8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 s="1" t="s">
        <v>0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22">
        <f t="shared" si="180"/>
        <v>103.2</v>
      </c>
      <c r="P2926" s="7">
        <f t="shared" si="181"/>
        <v>175.51020408163265</v>
      </c>
      <c r="Q2926" t="s">
        <v>8315</v>
      </c>
      <c r="R2926" s="8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 s="1" t="s">
        <v>0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22">
        <f t="shared" si="180"/>
        <v>102.44597777777777</v>
      </c>
      <c r="P2927" s="7">
        <f t="shared" si="181"/>
        <v>231.66175879396985</v>
      </c>
      <c r="Q2927" t="s">
        <v>8315</v>
      </c>
      <c r="R2927" s="8" t="s">
        <v>8357</v>
      </c>
      <c r="S2927" s="13">
        <f t="shared" si="182"/>
        <v>41863.584120370375</v>
      </c>
      <c r="T2927" s="13">
        <f t="shared" si="183"/>
        <v>41893.584120370375</v>
      </c>
    </row>
    <row r="2928" spans="1:20" ht="48" x14ac:dyDescent="0.2">
      <c r="A2928" s="1" t="s">
        <v>0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22">
        <f t="shared" si="180"/>
        <v>125</v>
      </c>
      <c r="P2928" s="7">
        <f t="shared" si="181"/>
        <v>75</v>
      </c>
      <c r="Q2928" t="s">
        <v>8315</v>
      </c>
      <c r="R2928" s="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 s="1" t="s">
        <v>0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22">
        <f t="shared" si="180"/>
        <v>130.83333333333334</v>
      </c>
      <c r="P2929" s="7">
        <f t="shared" si="181"/>
        <v>112.14285714285714</v>
      </c>
      <c r="Q2929" t="s">
        <v>8315</v>
      </c>
      <c r="R2929" s="8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 s="1" t="s">
        <v>0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22">
        <f t="shared" si="180"/>
        <v>100</v>
      </c>
      <c r="P2930" s="7">
        <f t="shared" si="181"/>
        <v>41.666666666666664</v>
      </c>
      <c r="Q2930" t="s">
        <v>8315</v>
      </c>
      <c r="R2930" s="8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 s="1" t="s">
        <v>0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22">
        <f t="shared" si="180"/>
        <v>102.06937499999999</v>
      </c>
      <c r="P2931" s="7">
        <f t="shared" si="181"/>
        <v>255.17343750000001</v>
      </c>
      <c r="Q2931" t="s">
        <v>8315</v>
      </c>
      <c r="R2931" s="8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 s="1" t="s">
        <v>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22">
        <f t="shared" si="180"/>
        <v>100.92000000000002</v>
      </c>
      <c r="P2932" s="7">
        <f t="shared" si="181"/>
        <v>162.7741935483871</v>
      </c>
      <c r="Q2932" t="s">
        <v>8315</v>
      </c>
      <c r="R2932" s="8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 s="1" t="s">
        <v>0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22">
        <f t="shared" si="180"/>
        <v>106</v>
      </c>
      <c r="P2933" s="7">
        <f t="shared" si="181"/>
        <v>88.333333333333329</v>
      </c>
      <c r="Q2933" t="s">
        <v>8315</v>
      </c>
      <c r="R2933" s="8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 s="1" t="s">
        <v>0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22">
        <f t="shared" si="180"/>
        <v>105.0967741935484</v>
      </c>
      <c r="P2934" s="7">
        <f t="shared" si="181"/>
        <v>85.736842105263165</v>
      </c>
      <c r="Q2934" t="s">
        <v>8315</v>
      </c>
      <c r="R2934" s="8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 s="1" t="s">
        <v>0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22">
        <f t="shared" si="180"/>
        <v>102.76</v>
      </c>
      <c r="P2935" s="7">
        <f t="shared" si="181"/>
        <v>47.574074074074076</v>
      </c>
      <c r="Q2935" t="s">
        <v>8315</v>
      </c>
      <c r="R2935" s="8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 s="1" t="s">
        <v>0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22">
        <f t="shared" si="180"/>
        <v>108</v>
      </c>
      <c r="P2936" s="7">
        <f t="shared" si="181"/>
        <v>72.972972972972968</v>
      </c>
      <c r="Q2936" t="s">
        <v>8315</v>
      </c>
      <c r="R2936" s="8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 s="1" t="s">
        <v>0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22">
        <f t="shared" si="180"/>
        <v>100.88571428571429</v>
      </c>
      <c r="P2937" s="7">
        <f t="shared" si="181"/>
        <v>90.538461538461533</v>
      </c>
      <c r="Q2937" t="s">
        <v>8315</v>
      </c>
      <c r="R2937" s="8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 s="1" t="s">
        <v>0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22">
        <f t="shared" si="180"/>
        <v>128</v>
      </c>
      <c r="P2938" s="7">
        <f t="shared" si="181"/>
        <v>37.647058823529413</v>
      </c>
      <c r="Q2938" t="s">
        <v>8315</v>
      </c>
      <c r="R2938" s="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 s="1" t="s">
        <v>0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22">
        <f t="shared" si="180"/>
        <v>133.33333333333331</v>
      </c>
      <c r="P2939" s="7">
        <f t="shared" si="181"/>
        <v>36.363636363636367</v>
      </c>
      <c r="Q2939" t="s">
        <v>8315</v>
      </c>
      <c r="R2939" s="8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 s="1" t="s">
        <v>0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22">
        <f t="shared" si="180"/>
        <v>101.375</v>
      </c>
      <c r="P2940" s="7">
        <f t="shared" si="181"/>
        <v>126.71875</v>
      </c>
      <c r="Q2940" t="s">
        <v>8315</v>
      </c>
      <c r="R2940" s="8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 s="1" t="s">
        <v>0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22">
        <f t="shared" si="180"/>
        <v>102.875</v>
      </c>
      <c r="P2941" s="7">
        <f t="shared" si="181"/>
        <v>329.2</v>
      </c>
      <c r="Q2941" t="s">
        <v>8315</v>
      </c>
      <c r="R2941" s="8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 s="1" t="s">
        <v>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22">
        <f t="shared" si="180"/>
        <v>107.24000000000001</v>
      </c>
      <c r="P2942" s="7">
        <f t="shared" si="181"/>
        <v>81.242424242424249</v>
      </c>
      <c r="Q2942" t="s">
        <v>8315</v>
      </c>
      <c r="R2942" s="8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 s="1" t="s">
        <v>0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22">
        <f t="shared" si="180"/>
        <v>4.0000000000000001E-3</v>
      </c>
      <c r="P2943" s="7">
        <f t="shared" si="181"/>
        <v>1</v>
      </c>
      <c r="Q2943" t="s">
        <v>8315</v>
      </c>
      <c r="R2943" s="8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 s="1" t="s">
        <v>0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22">
        <f t="shared" si="180"/>
        <v>20.424999999999997</v>
      </c>
      <c r="P2944" s="7">
        <f t="shared" si="181"/>
        <v>202.22772277227722</v>
      </c>
      <c r="Q2944" t="s">
        <v>8315</v>
      </c>
      <c r="R2944" s="8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 s="1" t="s">
        <v>0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22">
        <f t="shared" si="180"/>
        <v>0</v>
      </c>
      <c r="P2945" s="7" t="str">
        <f t="shared" si="181"/>
        <v/>
      </c>
      <c r="Q2945" t="s">
        <v>8315</v>
      </c>
      <c r="R2945" s="8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 s="1" t="s">
        <v>0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22">
        <f t="shared" si="180"/>
        <v>1</v>
      </c>
      <c r="P2946" s="7">
        <f t="shared" si="181"/>
        <v>100</v>
      </c>
      <c r="Q2946" t="s">
        <v>8315</v>
      </c>
      <c r="R2946" s="8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 s="1" t="s">
        <v>0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22">
        <f t="shared" ref="O2947:O3010" si="184">PRODUCT((E2947/D2947),100)</f>
        <v>0</v>
      </c>
      <c r="P2947" s="7" t="str">
        <f t="shared" ref="P2947:P3010" si="185">(IFERROR(E2947/L2947,""))</f>
        <v/>
      </c>
      <c r="Q2947" t="s">
        <v>8315</v>
      </c>
      <c r="R2947" s="8" t="s">
        <v>8355</v>
      </c>
      <c r="S2947" s="13">
        <f t="shared" ref="S2947:S3010" si="186">J2947/86400+25569</f>
        <v>42118.139583333337</v>
      </c>
      <c r="T2947" s="13">
        <f t="shared" ref="T2947:T3010" si="187">I2947/86400+25569</f>
        <v>42148.139583333337</v>
      </c>
    </row>
    <row r="2948" spans="1:20" ht="48" x14ac:dyDescent="0.2">
      <c r="A2948" s="1" t="s">
        <v>0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22">
        <f t="shared" si="184"/>
        <v>0.1</v>
      </c>
      <c r="P2948" s="7">
        <f t="shared" si="185"/>
        <v>1</v>
      </c>
      <c r="Q2948" t="s">
        <v>8315</v>
      </c>
      <c r="R2948" s="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 s="1" t="s">
        <v>0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22">
        <f t="shared" si="184"/>
        <v>4.2880000000000003</v>
      </c>
      <c r="P2949" s="7">
        <f t="shared" si="185"/>
        <v>82.461538461538467</v>
      </c>
      <c r="Q2949" t="s">
        <v>8315</v>
      </c>
      <c r="R2949" s="8" t="s">
        <v>8355</v>
      </c>
      <c r="S2949" s="13">
        <f t="shared" si="186"/>
        <v>42649.562118055561</v>
      </c>
      <c r="T2949" s="13">
        <f t="shared" si="187"/>
        <v>42698.71597222222</v>
      </c>
    </row>
    <row r="2950" spans="1:20" ht="48" x14ac:dyDescent="0.2">
      <c r="A2950" s="1" t="s">
        <v>0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22">
        <f t="shared" si="184"/>
        <v>4.8000000000000004E-3</v>
      </c>
      <c r="P2950" s="7">
        <f t="shared" si="185"/>
        <v>2.6666666666666665</v>
      </c>
      <c r="Q2950" t="s">
        <v>8315</v>
      </c>
      <c r="R2950" s="8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 s="1" t="s">
        <v>0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22">
        <f t="shared" si="184"/>
        <v>2.5</v>
      </c>
      <c r="P2951" s="7">
        <f t="shared" si="185"/>
        <v>12.5</v>
      </c>
      <c r="Q2951" t="s">
        <v>8315</v>
      </c>
      <c r="R2951" s="8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 s="1" t="s">
        <v>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22">
        <f t="shared" si="184"/>
        <v>0</v>
      </c>
      <c r="P2952" s="7" t="str">
        <f t="shared" si="185"/>
        <v/>
      </c>
      <c r="Q2952" t="s">
        <v>8315</v>
      </c>
      <c r="R2952" s="8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 s="1" t="s">
        <v>0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22">
        <f t="shared" si="184"/>
        <v>2.1919999999999997</v>
      </c>
      <c r="P2953" s="7">
        <f t="shared" si="185"/>
        <v>18.896551724137932</v>
      </c>
      <c r="Q2953" t="s">
        <v>8315</v>
      </c>
      <c r="R2953" s="8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 s="1" t="s">
        <v>0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22">
        <f t="shared" si="184"/>
        <v>8.0250000000000004</v>
      </c>
      <c r="P2954" s="7">
        <f t="shared" si="185"/>
        <v>200.625</v>
      </c>
      <c r="Q2954" t="s">
        <v>8315</v>
      </c>
      <c r="R2954" s="8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 s="1" t="s">
        <v>0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22">
        <f t="shared" si="184"/>
        <v>0.15125</v>
      </c>
      <c r="P2955" s="7">
        <f t="shared" si="185"/>
        <v>201.66666666666666</v>
      </c>
      <c r="Q2955" t="s">
        <v>8315</v>
      </c>
      <c r="R2955" s="8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 s="1" t="s">
        <v>0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22">
        <f t="shared" si="184"/>
        <v>0</v>
      </c>
      <c r="P2956" s="7" t="str">
        <f t="shared" si="185"/>
        <v/>
      </c>
      <c r="Q2956" t="s">
        <v>8315</v>
      </c>
      <c r="R2956" s="8" t="s">
        <v>8355</v>
      </c>
      <c r="S2956" s="13">
        <f t="shared" si="186"/>
        <v>42790.583368055552</v>
      </c>
      <c r="T2956" s="13">
        <f t="shared" si="187"/>
        <v>42810.541701388887</v>
      </c>
    </row>
    <row r="2957" spans="1:20" ht="32" x14ac:dyDescent="0.2">
      <c r="A2957" s="1" t="s">
        <v>0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22">
        <f t="shared" si="184"/>
        <v>59.583333333333336</v>
      </c>
      <c r="P2957" s="7">
        <f t="shared" si="185"/>
        <v>65</v>
      </c>
      <c r="Q2957" t="s">
        <v>8315</v>
      </c>
      <c r="R2957" s="8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 s="1" t="s">
        <v>0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22">
        <f t="shared" si="184"/>
        <v>16.734177215189874</v>
      </c>
      <c r="P2958" s="7">
        <f t="shared" si="185"/>
        <v>66.099999999999994</v>
      </c>
      <c r="Q2958" t="s">
        <v>8315</v>
      </c>
      <c r="R2958" s="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 s="1" t="s">
        <v>0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22">
        <f t="shared" si="184"/>
        <v>1.8666666666666669</v>
      </c>
      <c r="P2959" s="7">
        <f t="shared" si="185"/>
        <v>93.333333333333329</v>
      </c>
      <c r="Q2959" t="s">
        <v>8315</v>
      </c>
      <c r="R2959" s="8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 s="1" t="s">
        <v>0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22">
        <f t="shared" si="184"/>
        <v>0</v>
      </c>
      <c r="P2960" s="7" t="str">
        <f t="shared" si="185"/>
        <v/>
      </c>
      <c r="Q2960" t="s">
        <v>8315</v>
      </c>
      <c r="R2960" s="8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 s="1" t="s">
        <v>0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22">
        <f t="shared" si="184"/>
        <v>0</v>
      </c>
      <c r="P2961" s="7" t="str">
        <f t="shared" si="185"/>
        <v/>
      </c>
      <c r="Q2961" t="s">
        <v>8315</v>
      </c>
      <c r="R2961" s="8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 s="1" t="s">
        <v>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22">
        <f t="shared" si="184"/>
        <v>0</v>
      </c>
      <c r="P2962" s="7" t="str">
        <f t="shared" si="185"/>
        <v/>
      </c>
      <c r="Q2962" t="s">
        <v>8315</v>
      </c>
      <c r="R2962" s="8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 s="1" t="s">
        <v>0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22">
        <f t="shared" si="184"/>
        <v>109.62</v>
      </c>
      <c r="P2963" s="7">
        <f t="shared" si="185"/>
        <v>50.75</v>
      </c>
      <c r="Q2963" t="s">
        <v>8315</v>
      </c>
      <c r="R2963" s="8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 s="1" t="s">
        <v>0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22">
        <f t="shared" si="184"/>
        <v>121.8</v>
      </c>
      <c r="P2964" s="7">
        <f t="shared" si="185"/>
        <v>60.9</v>
      </c>
      <c r="Q2964" t="s">
        <v>8315</v>
      </c>
      <c r="R2964" s="8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 s="1" t="s">
        <v>0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22">
        <f t="shared" si="184"/>
        <v>106.85</v>
      </c>
      <c r="P2965" s="7">
        <f t="shared" si="185"/>
        <v>109.03061224489795</v>
      </c>
      <c r="Q2965" t="s">
        <v>8315</v>
      </c>
      <c r="R2965" s="8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 s="1" t="s">
        <v>0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22">
        <f t="shared" si="184"/>
        <v>100.71379999999999</v>
      </c>
      <c r="P2966" s="7">
        <f t="shared" si="185"/>
        <v>25.692295918367346</v>
      </c>
      <c r="Q2966" t="s">
        <v>8315</v>
      </c>
      <c r="R2966" s="8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 s="1" t="s">
        <v>0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22">
        <f t="shared" si="184"/>
        <v>109.00000000000001</v>
      </c>
      <c r="P2967" s="7">
        <f t="shared" si="185"/>
        <v>41.92307692307692</v>
      </c>
      <c r="Q2967" t="s">
        <v>8315</v>
      </c>
      <c r="R2967" s="8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 s="1" t="s">
        <v>0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22">
        <f t="shared" si="184"/>
        <v>113.63000000000001</v>
      </c>
      <c r="P2968" s="7">
        <f t="shared" si="185"/>
        <v>88.7734375</v>
      </c>
      <c r="Q2968" t="s">
        <v>8315</v>
      </c>
      <c r="R2968" s="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 s="1" t="s">
        <v>0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22">
        <f t="shared" si="184"/>
        <v>113.92</v>
      </c>
      <c r="P2969" s="7">
        <f t="shared" si="185"/>
        <v>80.225352112676063</v>
      </c>
      <c r="Q2969" t="s">
        <v>8315</v>
      </c>
      <c r="R2969" s="8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 s="1" t="s">
        <v>0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22">
        <f t="shared" si="184"/>
        <v>106</v>
      </c>
      <c r="P2970" s="7">
        <f t="shared" si="185"/>
        <v>78.936170212765958</v>
      </c>
      <c r="Q2970" t="s">
        <v>8315</v>
      </c>
      <c r="R2970" s="8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 s="1" t="s">
        <v>0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22">
        <f t="shared" si="184"/>
        <v>162.5</v>
      </c>
      <c r="P2971" s="7">
        <f t="shared" si="185"/>
        <v>95.588235294117652</v>
      </c>
      <c r="Q2971" t="s">
        <v>8315</v>
      </c>
      <c r="R2971" s="8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 s="1" t="s">
        <v>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22">
        <f t="shared" si="184"/>
        <v>106</v>
      </c>
      <c r="P2972" s="7">
        <f t="shared" si="185"/>
        <v>69.890109890109883</v>
      </c>
      <c r="Q2972" t="s">
        <v>8315</v>
      </c>
      <c r="R2972" s="8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 s="1" t="s">
        <v>0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22">
        <f t="shared" si="184"/>
        <v>100.15624999999999</v>
      </c>
      <c r="P2973" s="7">
        <f t="shared" si="185"/>
        <v>74.534883720930239</v>
      </c>
      <c r="Q2973" t="s">
        <v>8315</v>
      </c>
      <c r="R2973" s="8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 s="1" t="s">
        <v>0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22">
        <f t="shared" si="184"/>
        <v>105.35000000000001</v>
      </c>
      <c r="P2974" s="7">
        <f t="shared" si="185"/>
        <v>123.94117647058823</v>
      </c>
      <c r="Q2974" t="s">
        <v>8315</v>
      </c>
      <c r="R2974" s="8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 s="1" t="s">
        <v>0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22">
        <f t="shared" si="184"/>
        <v>174.8</v>
      </c>
      <c r="P2975" s="7">
        <f t="shared" si="185"/>
        <v>264.84848484848487</v>
      </c>
      <c r="Q2975" t="s">
        <v>8315</v>
      </c>
      <c r="R2975" s="8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 s="1" t="s">
        <v>0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22">
        <f t="shared" si="184"/>
        <v>102</v>
      </c>
      <c r="P2976" s="7">
        <f t="shared" si="185"/>
        <v>58.620689655172413</v>
      </c>
      <c r="Q2976" t="s">
        <v>8315</v>
      </c>
      <c r="R2976" s="8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 s="1" t="s">
        <v>0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22">
        <f t="shared" si="184"/>
        <v>100.125</v>
      </c>
      <c r="P2977" s="7">
        <f t="shared" si="185"/>
        <v>70.884955752212392</v>
      </c>
      <c r="Q2977" t="s">
        <v>8315</v>
      </c>
      <c r="R2977" s="8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 s="1" t="s">
        <v>0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22">
        <f t="shared" si="184"/>
        <v>171.42857142857142</v>
      </c>
      <c r="P2978" s="7">
        <f t="shared" si="185"/>
        <v>8.5714285714285712</v>
      </c>
      <c r="Q2978" t="s">
        <v>8315</v>
      </c>
      <c r="R2978" s="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 s="1" t="s">
        <v>0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22">
        <f t="shared" si="184"/>
        <v>113.56666666666666</v>
      </c>
      <c r="P2979" s="7">
        <f t="shared" si="185"/>
        <v>113.56666666666666</v>
      </c>
      <c r="Q2979" t="s">
        <v>8315</v>
      </c>
      <c r="R2979" s="8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 s="1" t="s">
        <v>0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22">
        <f t="shared" si="184"/>
        <v>129.46666666666667</v>
      </c>
      <c r="P2980" s="7">
        <f t="shared" si="185"/>
        <v>60.6875</v>
      </c>
      <c r="Q2980" t="s">
        <v>8315</v>
      </c>
      <c r="R2980" s="8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 s="1" t="s">
        <v>0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22">
        <f t="shared" si="184"/>
        <v>101.4</v>
      </c>
      <c r="P2981" s="7">
        <f t="shared" si="185"/>
        <v>110.21739130434783</v>
      </c>
      <c r="Q2981" t="s">
        <v>8315</v>
      </c>
      <c r="R2981" s="8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 s="1" t="s">
        <v>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22">
        <f t="shared" si="184"/>
        <v>109.16666666666666</v>
      </c>
      <c r="P2982" s="7">
        <f t="shared" si="185"/>
        <v>136.45833333333334</v>
      </c>
      <c r="Q2982" t="s">
        <v>8315</v>
      </c>
      <c r="R2982" s="8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 s="1" t="s">
        <v>0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22">
        <f t="shared" si="184"/>
        <v>128.92500000000001</v>
      </c>
      <c r="P2983" s="7">
        <f t="shared" si="185"/>
        <v>53.164948453608247</v>
      </c>
      <c r="Q2983" t="s">
        <v>8315</v>
      </c>
      <c r="R2983" s="8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 s="1" t="s">
        <v>0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22">
        <f t="shared" si="184"/>
        <v>102.06</v>
      </c>
      <c r="P2984" s="7">
        <f t="shared" si="185"/>
        <v>86.491525423728817</v>
      </c>
      <c r="Q2984" t="s">
        <v>8315</v>
      </c>
      <c r="R2984" s="8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 s="1" t="s">
        <v>0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22">
        <f t="shared" si="184"/>
        <v>146.53957758620692</v>
      </c>
      <c r="P2985" s="7">
        <f t="shared" si="185"/>
        <v>155.23827397260274</v>
      </c>
      <c r="Q2985" t="s">
        <v>8315</v>
      </c>
      <c r="R2985" s="8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 s="1" t="s">
        <v>0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22">
        <f t="shared" si="184"/>
        <v>100.352</v>
      </c>
      <c r="P2986" s="7">
        <f t="shared" si="185"/>
        <v>115.08256880733946</v>
      </c>
      <c r="Q2986" t="s">
        <v>8315</v>
      </c>
      <c r="R2986" s="8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 s="1" t="s">
        <v>0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22">
        <f t="shared" si="184"/>
        <v>121.64999999999999</v>
      </c>
      <c r="P2987" s="7">
        <f t="shared" si="185"/>
        <v>109.5945945945946</v>
      </c>
      <c r="Q2987" t="s">
        <v>8315</v>
      </c>
      <c r="R2987" s="8" t="s">
        <v>8355</v>
      </c>
      <c r="S2987" s="13">
        <f t="shared" si="186"/>
        <v>42654.973703703705</v>
      </c>
      <c r="T2987" s="13">
        <f t="shared" si="187"/>
        <v>42674.166666666672</v>
      </c>
    </row>
    <row r="2988" spans="1:20" ht="48" x14ac:dyDescent="0.2">
      <c r="A2988" s="1" t="s">
        <v>0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22">
        <f t="shared" si="184"/>
        <v>105.5</v>
      </c>
      <c r="P2988" s="7">
        <f t="shared" si="185"/>
        <v>45.214285714285715</v>
      </c>
      <c r="Q2988" t="s">
        <v>8315</v>
      </c>
      <c r="R2988" s="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 s="1" t="s">
        <v>0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22">
        <f t="shared" si="184"/>
        <v>110.4008</v>
      </c>
      <c r="P2989" s="7">
        <f t="shared" si="185"/>
        <v>104.15169811320754</v>
      </c>
      <c r="Q2989" t="s">
        <v>8315</v>
      </c>
      <c r="R2989" s="8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 s="1" t="s">
        <v>0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22">
        <f t="shared" si="184"/>
        <v>100</v>
      </c>
      <c r="P2990" s="7">
        <f t="shared" si="185"/>
        <v>35.714285714285715</v>
      </c>
      <c r="Q2990" t="s">
        <v>8315</v>
      </c>
      <c r="R2990" s="8" t="s">
        <v>8355</v>
      </c>
      <c r="S2990" s="13">
        <f t="shared" si="186"/>
        <v>42511.36204861111</v>
      </c>
      <c r="T2990" s="13">
        <f t="shared" si="187"/>
        <v>42541.36204861111</v>
      </c>
    </row>
    <row r="2991" spans="1:20" ht="16" x14ac:dyDescent="0.2">
      <c r="A2991" s="1" t="s">
        <v>0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22">
        <f t="shared" si="184"/>
        <v>176.535</v>
      </c>
      <c r="P2991" s="7">
        <f t="shared" si="185"/>
        <v>96.997252747252745</v>
      </c>
      <c r="Q2991" t="s">
        <v>8315</v>
      </c>
      <c r="R2991" s="8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 s="1" t="s">
        <v>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22">
        <f t="shared" si="184"/>
        <v>100</v>
      </c>
      <c r="P2992" s="7">
        <f t="shared" si="185"/>
        <v>370.37037037037038</v>
      </c>
      <c r="Q2992" t="s">
        <v>8315</v>
      </c>
      <c r="R2992" s="8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 s="1" t="s">
        <v>0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22">
        <f t="shared" si="184"/>
        <v>103.29411764705883</v>
      </c>
      <c r="P2993" s="7">
        <f t="shared" si="185"/>
        <v>94.408602150537632</v>
      </c>
      <c r="Q2993" t="s">
        <v>8315</v>
      </c>
      <c r="R2993" s="8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 s="1" t="s">
        <v>0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22">
        <f t="shared" si="184"/>
        <v>104.5</v>
      </c>
      <c r="P2994" s="7">
        <f t="shared" si="185"/>
        <v>48.984375</v>
      </c>
      <c r="Q2994" t="s">
        <v>8315</v>
      </c>
      <c r="R2994" s="8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 s="1" t="s">
        <v>0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22">
        <f t="shared" si="184"/>
        <v>100.29999999999998</v>
      </c>
      <c r="P2995" s="7">
        <f t="shared" si="185"/>
        <v>45.590909090909093</v>
      </c>
      <c r="Q2995" t="s">
        <v>8315</v>
      </c>
      <c r="R2995" s="8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 s="1" t="s">
        <v>0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22">
        <f t="shared" si="184"/>
        <v>457.74666666666673</v>
      </c>
      <c r="P2996" s="7">
        <f t="shared" si="185"/>
        <v>23.275254237288134</v>
      </c>
      <c r="Q2996" t="s">
        <v>8315</v>
      </c>
      <c r="R2996" s="8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 s="1" t="s">
        <v>0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22">
        <f t="shared" si="184"/>
        <v>104.96000000000001</v>
      </c>
      <c r="P2997" s="7">
        <f t="shared" si="185"/>
        <v>63.2289156626506</v>
      </c>
      <c r="Q2997" t="s">
        <v>8315</v>
      </c>
      <c r="R2997" s="8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 s="1" t="s">
        <v>0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22">
        <f t="shared" si="184"/>
        <v>171.94285714285715</v>
      </c>
      <c r="P2998" s="7">
        <f t="shared" si="185"/>
        <v>153.5204081632653</v>
      </c>
      <c r="Q2998" t="s">
        <v>8315</v>
      </c>
      <c r="R2998" s="8" t="s">
        <v>8355</v>
      </c>
      <c r="S2998" s="13">
        <f t="shared" si="186"/>
        <v>42090.912499999999</v>
      </c>
      <c r="T2998" s="13">
        <f t="shared" si="187"/>
        <v>42150.912499999999</v>
      </c>
    </row>
    <row r="2999" spans="1:20" ht="48" x14ac:dyDescent="0.2">
      <c r="A2999" s="1" t="s">
        <v>0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22">
        <f t="shared" si="184"/>
        <v>103.73000000000002</v>
      </c>
      <c r="P2999" s="7">
        <f t="shared" si="185"/>
        <v>90.2</v>
      </c>
      <c r="Q2999" t="s">
        <v>8315</v>
      </c>
      <c r="R2999" s="8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 s="1" t="s">
        <v>0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22">
        <f t="shared" si="184"/>
        <v>103.029</v>
      </c>
      <c r="P3000" s="7">
        <f t="shared" si="185"/>
        <v>118.97113163972287</v>
      </c>
      <c r="Q3000" t="s">
        <v>8315</v>
      </c>
      <c r="R3000" s="8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 s="1" t="s">
        <v>0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22">
        <f t="shared" si="184"/>
        <v>118.88888888888889</v>
      </c>
      <c r="P3001" s="7">
        <f t="shared" si="185"/>
        <v>80.25</v>
      </c>
      <c r="Q3001" t="s">
        <v>8315</v>
      </c>
      <c r="R3001" s="8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 s="1" t="s">
        <v>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22">
        <f t="shared" si="184"/>
        <v>100</v>
      </c>
      <c r="P3002" s="7">
        <f t="shared" si="185"/>
        <v>62.5</v>
      </c>
      <c r="Q3002" t="s">
        <v>8315</v>
      </c>
      <c r="R3002" s="8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 s="1" t="s">
        <v>0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22">
        <f t="shared" si="184"/>
        <v>318.69988910451895</v>
      </c>
      <c r="P3003" s="7">
        <f t="shared" si="185"/>
        <v>131.37719999999999</v>
      </c>
      <c r="Q3003" t="s">
        <v>8315</v>
      </c>
      <c r="R3003" s="8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 s="1" t="s">
        <v>0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22">
        <f t="shared" si="184"/>
        <v>108.50614285714286</v>
      </c>
      <c r="P3004" s="7">
        <f t="shared" si="185"/>
        <v>73.032980769230775</v>
      </c>
      <c r="Q3004" t="s">
        <v>8315</v>
      </c>
      <c r="R3004" s="8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 s="1" t="s">
        <v>0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22">
        <f t="shared" si="184"/>
        <v>101.16666666666667</v>
      </c>
      <c r="P3005" s="7">
        <f t="shared" si="185"/>
        <v>178.52941176470588</v>
      </c>
      <c r="Q3005" t="s">
        <v>8315</v>
      </c>
      <c r="R3005" s="8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 s="1" t="s">
        <v>0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22">
        <f t="shared" si="184"/>
        <v>112.815</v>
      </c>
      <c r="P3006" s="7">
        <f t="shared" si="185"/>
        <v>162.90974729241879</v>
      </c>
      <c r="Q3006" t="s">
        <v>8315</v>
      </c>
      <c r="R3006" s="8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 s="1" t="s">
        <v>0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22">
        <f t="shared" si="184"/>
        <v>120.49622641509434</v>
      </c>
      <c r="P3007" s="7">
        <f t="shared" si="185"/>
        <v>108.24237288135593</v>
      </c>
      <c r="Q3007" t="s">
        <v>8315</v>
      </c>
      <c r="R3007" s="8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 s="1" t="s">
        <v>0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22">
        <f t="shared" si="184"/>
        <v>107.74999999999999</v>
      </c>
      <c r="P3008" s="7">
        <f t="shared" si="185"/>
        <v>88.865979381443296</v>
      </c>
      <c r="Q3008" t="s">
        <v>8315</v>
      </c>
      <c r="R3008" s="8" t="s">
        <v>8355</v>
      </c>
      <c r="S3008" s="13">
        <f t="shared" si="186"/>
        <v>41957.756840277776</v>
      </c>
      <c r="T3008" s="13">
        <f t="shared" si="187"/>
        <v>41987.756840277776</v>
      </c>
    </row>
    <row r="3009" spans="1:20" ht="32" x14ac:dyDescent="0.2">
      <c r="A3009" s="1" t="s">
        <v>0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22">
        <f t="shared" si="184"/>
        <v>180</v>
      </c>
      <c r="P3009" s="7">
        <f t="shared" si="185"/>
        <v>54</v>
      </c>
      <c r="Q3009" t="s">
        <v>8315</v>
      </c>
      <c r="R3009" s="8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 s="1" t="s">
        <v>0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22">
        <f t="shared" si="184"/>
        <v>101.16666666666667</v>
      </c>
      <c r="P3010" s="7">
        <f t="shared" si="185"/>
        <v>116.73076923076923</v>
      </c>
      <c r="Q3010" t="s">
        <v>8315</v>
      </c>
      <c r="R3010" s="8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 s="1" t="s">
        <v>0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22">
        <f t="shared" ref="O3011:O3074" si="188">PRODUCT((E3011/D3011),100)</f>
        <v>119.756</v>
      </c>
      <c r="P3011" s="7">
        <f t="shared" ref="P3011:P3074" si="189">(IFERROR(E3011/L3011,""))</f>
        <v>233.8984375</v>
      </c>
      <c r="Q3011" t="s">
        <v>8315</v>
      </c>
      <c r="R3011" s="8" t="s">
        <v>8355</v>
      </c>
      <c r="S3011" s="13">
        <f t="shared" ref="S3011:S3074" si="190">J3011/86400+25569</f>
        <v>41939.569907407407</v>
      </c>
      <c r="T3011" s="13">
        <f t="shared" ref="T3011:T3074" si="191">I3011/86400+25569</f>
        <v>41969.611574074079</v>
      </c>
    </row>
    <row r="3012" spans="1:20" ht="48" x14ac:dyDescent="0.2">
      <c r="A3012" s="1" t="s">
        <v>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22">
        <f t="shared" si="188"/>
        <v>158</v>
      </c>
      <c r="P3012" s="7">
        <f t="shared" si="189"/>
        <v>158</v>
      </c>
      <c r="Q3012" t="s">
        <v>8315</v>
      </c>
      <c r="R3012" s="8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 s="1" t="s">
        <v>0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22">
        <f t="shared" si="188"/>
        <v>123.66666666666666</v>
      </c>
      <c r="P3013" s="7">
        <f t="shared" si="189"/>
        <v>14.84</v>
      </c>
      <c r="Q3013" t="s">
        <v>8315</v>
      </c>
      <c r="R3013" s="8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 s="1" t="s">
        <v>0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22">
        <f t="shared" si="188"/>
        <v>117.12499999999999</v>
      </c>
      <c r="P3014" s="7">
        <f t="shared" si="189"/>
        <v>85.181818181818187</v>
      </c>
      <c r="Q3014" t="s">
        <v>8315</v>
      </c>
      <c r="R3014" s="8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 s="1" t="s">
        <v>0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22">
        <f t="shared" si="188"/>
        <v>156.96</v>
      </c>
      <c r="P3015" s="7">
        <f t="shared" si="189"/>
        <v>146.69158878504672</v>
      </c>
      <c r="Q3015" t="s">
        <v>8315</v>
      </c>
      <c r="R3015" s="8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 s="1" t="s">
        <v>0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22">
        <f t="shared" si="188"/>
        <v>113.104</v>
      </c>
      <c r="P3016" s="7">
        <f t="shared" si="189"/>
        <v>50.764811490125673</v>
      </c>
      <c r="Q3016" t="s">
        <v>8315</v>
      </c>
      <c r="R3016" s="8" t="s">
        <v>8355</v>
      </c>
      <c r="S3016" s="13">
        <f t="shared" si="190"/>
        <v>41920.123611111107</v>
      </c>
      <c r="T3016" s="13">
        <f t="shared" si="191"/>
        <v>41948.208333333336</v>
      </c>
    </row>
    <row r="3017" spans="1:20" ht="48" x14ac:dyDescent="0.2">
      <c r="A3017" s="1" t="s">
        <v>0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22">
        <f t="shared" si="188"/>
        <v>103.17647058823529</v>
      </c>
      <c r="P3017" s="7">
        <f t="shared" si="189"/>
        <v>87.7</v>
      </c>
      <c r="Q3017" t="s">
        <v>8315</v>
      </c>
      <c r="R3017" s="8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 s="1" t="s">
        <v>0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22">
        <f t="shared" si="188"/>
        <v>102.61176470588236</v>
      </c>
      <c r="P3018" s="7">
        <f t="shared" si="189"/>
        <v>242.27777777777777</v>
      </c>
      <c r="Q3018" t="s">
        <v>8315</v>
      </c>
      <c r="R3018" s="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 s="1" t="s">
        <v>0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22">
        <f t="shared" si="188"/>
        <v>105.84090909090908</v>
      </c>
      <c r="P3019" s="7">
        <f t="shared" si="189"/>
        <v>146.44654088050314</v>
      </c>
      <c r="Q3019" t="s">
        <v>8315</v>
      </c>
      <c r="R3019" s="8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 s="1" t="s">
        <v>0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22">
        <f t="shared" si="188"/>
        <v>100.71428571428571</v>
      </c>
      <c r="P3020" s="7">
        <f t="shared" si="189"/>
        <v>103.17073170731707</v>
      </c>
      <c r="Q3020" t="s">
        <v>8315</v>
      </c>
      <c r="R3020" s="8" t="s">
        <v>8355</v>
      </c>
      <c r="S3020" s="13">
        <f t="shared" si="190"/>
        <v>42163.298333333332</v>
      </c>
      <c r="T3020" s="13">
        <f t="shared" si="191"/>
        <v>42205.916666666672</v>
      </c>
    </row>
    <row r="3021" spans="1:20" ht="48" x14ac:dyDescent="0.2">
      <c r="A3021" s="1" t="s">
        <v>0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22">
        <f t="shared" si="188"/>
        <v>121.23333333333332</v>
      </c>
      <c r="P3021" s="7">
        <f t="shared" si="189"/>
        <v>80.464601769911511</v>
      </c>
      <c r="Q3021" t="s">
        <v>8315</v>
      </c>
      <c r="R3021" s="8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 s="1" t="s">
        <v>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22">
        <f t="shared" si="188"/>
        <v>100.57142857142858</v>
      </c>
      <c r="P3022" s="7">
        <f t="shared" si="189"/>
        <v>234.66666666666666</v>
      </c>
      <c r="Q3022" t="s">
        <v>8315</v>
      </c>
      <c r="R3022" s="8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 s="1" t="s">
        <v>0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22">
        <f t="shared" si="188"/>
        <v>116.02222222222223</v>
      </c>
      <c r="P3023" s="7">
        <f t="shared" si="189"/>
        <v>50.689320388349515</v>
      </c>
      <c r="Q3023" t="s">
        <v>8315</v>
      </c>
      <c r="R3023" s="8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 s="1" t="s">
        <v>0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22">
        <f t="shared" si="188"/>
        <v>100.88</v>
      </c>
      <c r="P3024" s="7">
        <f t="shared" si="189"/>
        <v>162.70967741935485</v>
      </c>
      <c r="Q3024" t="s">
        <v>8315</v>
      </c>
      <c r="R3024" s="8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 s="1" t="s">
        <v>0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22">
        <f t="shared" si="188"/>
        <v>103</v>
      </c>
      <c r="P3025" s="7">
        <f t="shared" si="189"/>
        <v>120.16666666666667</v>
      </c>
      <c r="Q3025" t="s">
        <v>8315</v>
      </c>
      <c r="R3025" s="8" t="s">
        <v>8355</v>
      </c>
      <c r="S3025" s="13">
        <f t="shared" si="190"/>
        <v>42121.675763888888</v>
      </c>
      <c r="T3025" s="13">
        <f t="shared" si="191"/>
        <v>42166.675763888888</v>
      </c>
    </row>
    <row r="3026" spans="1:20" ht="48" x14ac:dyDescent="0.2">
      <c r="A3026" s="1" t="s">
        <v>0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22">
        <f t="shared" si="188"/>
        <v>246.42</v>
      </c>
      <c r="P3026" s="7">
        <f t="shared" si="189"/>
        <v>67.697802197802204</v>
      </c>
      <c r="Q3026" t="s">
        <v>8315</v>
      </c>
      <c r="R3026" s="8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 s="1" t="s">
        <v>0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22">
        <f t="shared" si="188"/>
        <v>302.2</v>
      </c>
      <c r="P3027" s="7">
        <f t="shared" si="189"/>
        <v>52.103448275862071</v>
      </c>
      <c r="Q3027" t="s">
        <v>8315</v>
      </c>
      <c r="R3027" s="8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 s="1" t="s">
        <v>0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22">
        <f t="shared" si="188"/>
        <v>143.33333333333334</v>
      </c>
      <c r="P3028" s="7">
        <f t="shared" si="189"/>
        <v>51.6</v>
      </c>
      <c r="Q3028" t="s">
        <v>8315</v>
      </c>
      <c r="R3028" s="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 s="1" t="s">
        <v>0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22">
        <f t="shared" si="188"/>
        <v>131.44</v>
      </c>
      <c r="P3029" s="7">
        <f t="shared" si="189"/>
        <v>164.3</v>
      </c>
      <c r="Q3029" t="s">
        <v>8315</v>
      </c>
      <c r="R3029" s="8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 s="1" t="s">
        <v>0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22">
        <f t="shared" si="188"/>
        <v>168.01999999999998</v>
      </c>
      <c r="P3030" s="7">
        <f t="shared" si="189"/>
        <v>84.858585858585855</v>
      </c>
      <c r="Q3030" t="s">
        <v>8315</v>
      </c>
      <c r="R3030" s="8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 s="1" t="s">
        <v>0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22">
        <f t="shared" si="188"/>
        <v>109.67666666666666</v>
      </c>
      <c r="P3031" s="7">
        <f t="shared" si="189"/>
        <v>94.548850574712645</v>
      </c>
      <c r="Q3031" t="s">
        <v>8315</v>
      </c>
      <c r="R3031" s="8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 s="1" t="s">
        <v>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22">
        <f t="shared" si="188"/>
        <v>106.6857142857143</v>
      </c>
      <c r="P3032" s="7">
        <f t="shared" si="189"/>
        <v>45.536585365853661</v>
      </c>
      <c r="Q3032" t="s">
        <v>8315</v>
      </c>
      <c r="R3032" s="8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 s="1" t="s">
        <v>0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22">
        <f t="shared" si="188"/>
        <v>100</v>
      </c>
      <c r="P3033" s="7">
        <f t="shared" si="189"/>
        <v>51.724137931034484</v>
      </c>
      <c r="Q3033" t="s">
        <v>8315</v>
      </c>
      <c r="R3033" s="8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 s="1" t="s">
        <v>0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22">
        <f t="shared" si="188"/>
        <v>127.2</v>
      </c>
      <c r="P3034" s="7">
        <f t="shared" si="189"/>
        <v>50.88</v>
      </c>
      <c r="Q3034" t="s">
        <v>8315</v>
      </c>
      <c r="R3034" s="8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 s="1" t="s">
        <v>0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22">
        <f t="shared" si="188"/>
        <v>146.53333333333333</v>
      </c>
      <c r="P3035" s="7">
        <f t="shared" si="189"/>
        <v>191.13043478260869</v>
      </c>
      <c r="Q3035" t="s">
        <v>8315</v>
      </c>
      <c r="R3035" s="8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 s="1" t="s">
        <v>0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22">
        <f t="shared" si="188"/>
        <v>112.53599999999999</v>
      </c>
      <c r="P3036" s="7">
        <f t="shared" si="189"/>
        <v>89.314285714285717</v>
      </c>
      <c r="Q3036" t="s">
        <v>8315</v>
      </c>
      <c r="R3036" s="8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 s="1" t="s">
        <v>0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22">
        <f t="shared" si="188"/>
        <v>108.78684000000001</v>
      </c>
      <c r="P3037" s="7">
        <f t="shared" si="189"/>
        <v>88.588631921824103</v>
      </c>
      <c r="Q3037" t="s">
        <v>8315</v>
      </c>
      <c r="R3037" s="8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 s="1" t="s">
        <v>0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22">
        <f t="shared" si="188"/>
        <v>126.732</v>
      </c>
      <c r="P3038" s="7">
        <f t="shared" si="189"/>
        <v>96.300911854103347</v>
      </c>
      <c r="Q3038" t="s">
        <v>8315</v>
      </c>
      <c r="R3038" s="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 s="1" t="s">
        <v>0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22">
        <f t="shared" si="188"/>
        <v>213.20000000000002</v>
      </c>
      <c r="P3039" s="7">
        <f t="shared" si="189"/>
        <v>33.3125</v>
      </c>
      <c r="Q3039" t="s">
        <v>8315</v>
      </c>
      <c r="R3039" s="8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 s="1" t="s">
        <v>0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22">
        <f t="shared" si="188"/>
        <v>100.49999999999999</v>
      </c>
      <c r="P3040" s="7">
        <f t="shared" si="189"/>
        <v>37.222222222222221</v>
      </c>
      <c r="Q3040" t="s">
        <v>8315</v>
      </c>
      <c r="R3040" s="8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 s="1" t="s">
        <v>0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22">
        <f t="shared" si="188"/>
        <v>108.71389999999998</v>
      </c>
      <c r="P3041" s="7">
        <f t="shared" si="189"/>
        <v>92.130423728813554</v>
      </c>
      <c r="Q3041" t="s">
        <v>8315</v>
      </c>
      <c r="R3041" s="8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 s="1" t="s">
        <v>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22">
        <f t="shared" si="188"/>
        <v>107.5</v>
      </c>
      <c r="P3042" s="7">
        <f t="shared" si="189"/>
        <v>76.785714285714292</v>
      </c>
      <c r="Q3042" t="s">
        <v>8315</v>
      </c>
      <c r="R3042" s="8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 s="1" t="s">
        <v>0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22">
        <f t="shared" si="188"/>
        <v>110.48192771084338</v>
      </c>
      <c r="P3043" s="7">
        <f t="shared" si="189"/>
        <v>96.526315789473685</v>
      </c>
      <c r="Q3043" t="s">
        <v>8315</v>
      </c>
      <c r="R3043" s="8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 s="1" t="s">
        <v>0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22">
        <f t="shared" si="188"/>
        <v>128</v>
      </c>
      <c r="P3044" s="7">
        <f t="shared" si="189"/>
        <v>51.891891891891895</v>
      </c>
      <c r="Q3044" t="s">
        <v>8315</v>
      </c>
      <c r="R3044" s="8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 s="1" t="s">
        <v>0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22">
        <f t="shared" si="188"/>
        <v>110.00666666666667</v>
      </c>
      <c r="P3045" s="7">
        <f t="shared" si="189"/>
        <v>128.9140625</v>
      </c>
      <c r="Q3045" t="s">
        <v>8315</v>
      </c>
      <c r="R3045" s="8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 s="1" t="s">
        <v>0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22">
        <f t="shared" si="188"/>
        <v>109.34166666666667</v>
      </c>
      <c r="P3046" s="7">
        <f t="shared" si="189"/>
        <v>84.108974358974365</v>
      </c>
      <c r="Q3046" t="s">
        <v>8315</v>
      </c>
      <c r="R3046" s="8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 s="1" t="s">
        <v>0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22">
        <f t="shared" si="188"/>
        <v>132.70650000000001</v>
      </c>
      <c r="P3047" s="7">
        <f t="shared" si="189"/>
        <v>82.941562500000003</v>
      </c>
      <c r="Q3047" t="s">
        <v>8315</v>
      </c>
      <c r="R3047" s="8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 s="1" t="s">
        <v>0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22">
        <f t="shared" si="188"/>
        <v>190.84810126582278</v>
      </c>
      <c r="P3048" s="7">
        <f t="shared" si="189"/>
        <v>259.94827586206895</v>
      </c>
      <c r="Q3048" t="s">
        <v>8315</v>
      </c>
      <c r="R3048" s="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 s="1" t="s">
        <v>0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22">
        <f t="shared" si="188"/>
        <v>149</v>
      </c>
      <c r="P3049" s="7">
        <f t="shared" si="189"/>
        <v>37.25</v>
      </c>
      <c r="Q3049" t="s">
        <v>8315</v>
      </c>
      <c r="R3049" s="8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 s="1" t="s">
        <v>0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22">
        <f t="shared" si="188"/>
        <v>166.4</v>
      </c>
      <c r="P3050" s="7">
        <f t="shared" si="189"/>
        <v>177.02127659574469</v>
      </c>
      <c r="Q3050" t="s">
        <v>8315</v>
      </c>
      <c r="R3050" s="8" t="s">
        <v>8355</v>
      </c>
      <c r="S3050" s="13">
        <f t="shared" si="190"/>
        <v>41975.901180555556</v>
      </c>
      <c r="T3050" s="13">
        <f t="shared" si="191"/>
        <v>42004.890277777777</v>
      </c>
    </row>
    <row r="3051" spans="1:20" ht="48" x14ac:dyDescent="0.2">
      <c r="A3051" s="1" t="s">
        <v>0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22">
        <f t="shared" si="188"/>
        <v>106.66666666666667</v>
      </c>
      <c r="P3051" s="7">
        <f t="shared" si="189"/>
        <v>74.074074074074076</v>
      </c>
      <c r="Q3051" t="s">
        <v>8315</v>
      </c>
      <c r="R3051" s="8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 s="1" t="s">
        <v>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22">
        <f t="shared" si="188"/>
        <v>106</v>
      </c>
      <c r="P3052" s="7">
        <f t="shared" si="189"/>
        <v>70.666666666666671</v>
      </c>
      <c r="Q3052" t="s">
        <v>8315</v>
      </c>
      <c r="R3052" s="8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 s="1" t="s">
        <v>0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22">
        <f t="shared" si="188"/>
        <v>23.62857142857143</v>
      </c>
      <c r="P3053" s="7">
        <f t="shared" si="189"/>
        <v>23.62857142857143</v>
      </c>
      <c r="Q3053" t="s">
        <v>8315</v>
      </c>
      <c r="R3053" s="8" t="s">
        <v>8355</v>
      </c>
      <c r="S3053" s="13">
        <f t="shared" si="190"/>
        <v>42744.416030092594</v>
      </c>
      <c r="T3053" s="13">
        <f t="shared" si="191"/>
        <v>42774.416030092594</v>
      </c>
    </row>
    <row r="3054" spans="1:20" ht="32" x14ac:dyDescent="0.2">
      <c r="A3054" s="1" t="s">
        <v>0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22">
        <f t="shared" si="188"/>
        <v>0.15</v>
      </c>
      <c r="P3054" s="7">
        <f t="shared" si="189"/>
        <v>37.5</v>
      </c>
      <c r="Q3054" t="s">
        <v>8315</v>
      </c>
      <c r="R3054" s="8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 s="1" t="s">
        <v>0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22">
        <f t="shared" si="188"/>
        <v>0.4</v>
      </c>
      <c r="P3055" s="7">
        <f t="shared" si="189"/>
        <v>13.333333333333334</v>
      </c>
      <c r="Q3055" t="s">
        <v>8315</v>
      </c>
      <c r="R3055" s="8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 s="1" t="s">
        <v>0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22">
        <f t="shared" si="188"/>
        <v>0</v>
      </c>
      <c r="P3056" s="7" t="str">
        <f t="shared" si="189"/>
        <v/>
      </c>
      <c r="Q3056" t="s">
        <v>8315</v>
      </c>
      <c r="R3056" s="8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 s="1" t="s">
        <v>0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22">
        <f t="shared" si="188"/>
        <v>5.0000000000000001E-3</v>
      </c>
      <c r="P3057" s="7">
        <f t="shared" si="189"/>
        <v>1</v>
      </c>
      <c r="Q3057" t="s">
        <v>8315</v>
      </c>
      <c r="R3057" s="8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 s="1" t="s">
        <v>0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22">
        <f t="shared" si="188"/>
        <v>0</v>
      </c>
      <c r="P3058" s="7" t="str">
        <f t="shared" si="189"/>
        <v/>
      </c>
      <c r="Q3058" t="s">
        <v>8315</v>
      </c>
      <c r="R3058" s="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 s="1" t="s">
        <v>0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22">
        <f t="shared" si="188"/>
        <v>0</v>
      </c>
      <c r="P3059" s="7" t="str">
        <f t="shared" si="189"/>
        <v/>
      </c>
      <c r="Q3059" t="s">
        <v>8315</v>
      </c>
      <c r="R3059" s="8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 s="1" t="s">
        <v>0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22">
        <f t="shared" si="188"/>
        <v>1.6666666666666666E-2</v>
      </c>
      <c r="P3060" s="7">
        <f t="shared" si="189"/>
        <v>1</v>
      </c>
      <c r="Q3060" t="s">
        <v>8315</v>
      </c>
      <c r="R3060" s="8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 s="1" t="s">
        <v>0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22">
        <f t="shared" si="188"/>
        <v>3.0066666666666664</v>
      </c>
      <c r="P3061" s="7">
        <f t="shared" si="189"/>
        <v>41</v>
      </c>
      <c r="Q3061" t="s">
        <v>8315</v>
      </c>
      <c r="R3061" s="8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 s="1" t="s">
        <v>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22">
        <f t="shared" si="188"/>
        <v>0.15227272727272728</v>
      </c>
      <c r="P3062" s="7">
        <f t="shared" si="189"/>
        <v>55.833333333333336</v>
      </c>
      <c r="Q3062" t="s">
        <v>8315</v>
      </c>
      <c r="R3062" s="8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 s="1" t="s">
        <v>0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22">
        <f t="shared" si="188"/>
        <v>0</v>
      </c>
      <c r="P3063" s="7" t="str">
        <f t="shared" si="189"/>
        <v/>
      </c>
      <c r="Q3063" t="s">
        <v>8315</v>
      </c>
      <c r="R3063" s="8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 s="1" t="s">
        <v>0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22">
        <f t="shared" si="188"/>
        <v>66.84</v>
      </c>
      <c r="P3064" s="7">
        <f t="shared" si="189"/>
        <v>99.761194029850742</v>
      </c>
      <c r="Q3064" t="s">
        <v>8315</v>
      </c>
      <c r="R3064" s="8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 s="1" t="s">
        <v>0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22">
        <f t="shared" si="188"/>
        <v>19.566666666666666</v>
      </c>
      <c r="P3065" s="7">
        <f t="shared" si="189"/>
        <v>25.521739130434781</v>
      </c>
      <c r="Q3065" t="s">
        <v>8315</v>
      </c>
      <c r="R3065" s="8" t="s">
        <v>8355</v>
      </c>
      <c r="S3065" s="13">
        <f t="shared" si="190"/>
        <v>42630.922893518524</v>
      </c>
      <c r="T3065" s="13">
        <f t="shared" si="191"/>
        <v>42665.922893518524</v>
      </c>
    </row>
    <row r="3066" spans="1:20" ht="32" x14ac:dyDescent="0.2">
      <c r="A3066" s="1" t="s">
        <v>0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22">
        <f t="shared" si="188"/>
        <v>11.294666666666666</v>
      </c>
      <c r="P3066" s="7">
        <f t="shared" si="189"/>
        <v>117.65277777777777</v>
      </c>
      <c r="Q3066" t="s">
        <v>8315</v>
      </c>
      <c r="R3066" s="8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 s="1" t="s">
        <v>0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22">
        <f t="shared" si="188"/>
        <v>0.04</v>
      </c>
      <c r="P3067" s="7">
        <f t="shared" si="189"/>
        <v>5</v>
      </c>
      <c r="Q3067" t="s">
        <v>8315</v>
      </c>
      <c r="R3067" s="8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 s="1" t="s">
        <v>0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22">
        <f t="shared" si="188"/>
        <v>11.985714285714286</v>
      </c>
      <c r="P3068" s="7">
        <f t="shared" si="189"/>
        <v>2796.6666666666665</v>
      </c>
      <c r="Q3068" t="s">
        <v>8315</v>
      </c>
      <c r="R3068" s="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 s="1" t="s">
        <v>0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22">
        <f t="shared" si="188"/>
        <v>2.5</v>
      </c>
      <c r="P3069" s="7">
        <f t="shared" si="189"/>
        <v>200</v>
      </c>
      <c r="Q3069" t="s">
        <v>8315</v>
      </c>
      <c r="R3069" s="8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 s="1" t="s">
        <v>0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22">
        <f t="shared" si="188"/>
        <v>6.9999999999999993E-2</v>
      </c>
      <c r="P3070" s="7">
        <f t="shared" si="189"/>
        <v>87.5</v>
      </c>
      <c r="Q3070" t="s">
        <v>8315</v>
      </c>
      <c r="R3070" s="8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 s="1" t="s">
        <v>0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22">
        <f t="shared" si="188"/>
        <v>14.099999999999998</v>
      </c>
      <c r="P3071" s="7">
        <f t="shared" si="189"/>
        <v>20.142857142857142</v>
      </c>
      <c r="Q3071" t="s">
        <v>8315</v>
      </c>
      <c r="R3071" s="8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 s="1" t="s">
        <v>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22">
        <f t="shared" si="188"/>
        <v>3.34</v>
      </c>
      <c r="P3072" s="7">
        <f t="shared" si="189"/>
        <v>20.875</v>
      </c>
      <c r="Q3072" t="s">
        <v>8315</v>
      </c>
      <c r="R3072" s="8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 s="1" t="s">
        <v>0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22">
        <f t="shared" si="188"/>
        <v>59.774999999999999</v>
      </c>
      <c r="P3073" s="7">
        <f t="shared" si="189"/>
        <v>61.307692307692307</v>
      </c>
      <c r="Q3073" t="s">
        <v>8315</v>
      </c>
      <c r="R3073" s="8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 s="1" t="s">
        <v>0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22">
        <f t="shared" si="188"/>
        <v>1.6666666666666666E-2</v>
      </c>
      <c r="P3074" s="7">
        <f t="shared" si="189"/>
        <v>1</v>
      </c>
      <c r="Q3074" t="s">
        <v>8315</v>
      </c>
      <c r="R3074" s="8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 s="1" t="s">
        <v>0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22">
        <f t="shared" ref="O3075:O3138" si="192">PRODUCT((E3075/D3075),100)</f>
        <v>2.3035714285714284E-2</v>
      </c>
      <c r="P3075" s="7">
        <f t="shared" ref="P3075:P3138" si="193">(IFERROR(E3075/L3075,""))</f>
        <v>92.142857142857139</v>
      </c>
      <c r="Q3075" t="s">
        <v>8315</v>
      </c>
      <c r="R3075" s="8" t="s">
        <v>8355</v>
      </c>
      <c r="S3075" s="13">
        <f t="shared" ref="S3075:S3138" si="194">J3075/86400+25569</f>
        <v>42111.684027777781</v>
      </c>
      <c r="T3075" s="13">
        <f t="shared" ref="T3075:T3138" si="195">I3075/86400+25569</f>
        <v>42169.804861111115</v>
      </c>
    </row>
    <row r="3076" spans="1:20" ht="64" x14ac:dyDescent="0.2">
      <c r="A3076" s="1" t="s">
        <v>0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22">
        <f t="shared" si="192"/>
        <v>8.8000000000000009E-2</v>
      </c>
      <c r="P3076" s="7">
        <f t="shared" si="193"/>
        <v>7.333333333333333</v>
      </c>
      <c r="Q3076" t="s">
        <v>8315</v>
      </c>
      <c r="R3076" s="8" t="s">
        <v>8355</v>
      </c>
      <c r="S3076" s="13">
        <f t="shared" si="194"/>
        <v>42409.571284722224</v>
      </c>
      <c r="T3076" s="13">
        <f t="shared" si="195"/>
        <v>42439.571284722224</v>
      </c>
    </row>
    <row r="3077" spans="1:20" ht="48" x14ac:dyDescent="0.2">
      <c r="A3077" s="1" t="s">
        <v>0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22">
        <f t="shared" si="192"/>
        <v>8.64</v>
      </c>
      <c r="P3077" s="7">
        <f t="shared" si="193"/>
        <v>64.8</v>
      </c>
      <c r="Q3077" t="s">
        <v>8315</v>
      </c>
      <c r="R3077" s="8" t="s">
        <v>8355</v>
      </c>
      <c r="S3077" s="13">
        <f t="shared" si="194"/>
        <v>42551.102314814816</v>
      </c>
      <c r="T3077" s="13">
        <f t="shared" si="195"/>
        <v>42601.102314814816</v>
      </c>
    </row>
    <row r="3078" spans="1:20" ht="32" x14ac:dyDescent="0.2">
      <c r="A3078" s="1" t="s">
        <v>0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22">
        <f t="shared" si="192"/>
        <v>15.06</v>
      </c>
      <c r="P3078" s="7">
        <f t="shared" si="193"/>
        <v>30.12</v>
      </c>
      <c r="Q3078" t="s">
        <v>8315</v>
      </c>
      <c r="R3078" s="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 s="1" t="s">
        <v>0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22">
        <f t="shared" si="192"/>
        <v>0.47727272727272729</v>
      </c>
      <c r="P3079" s="7">
        <f t="shared" si="193"/>
        <v>52.5</v>
      </c>
      <c r="Q3079" t="s">
        <v>8315</v>
      </c>
      <c r="R3079" s="8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 s="1" t="s">
        <v>0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22">
        <f t="shared" si="192"/>
        <v>0.11833333333333333</v>
      </c>
      <c r="P3080" s="7">
        <f t="shared" si="193"/>
        <v>23.666666666666668</v>
      </c>
      <c r="Q3080" t="s">
        <v>8315</v>
      </c>
      <c r="R3080" s="8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 s="1" t="s">
        <v>0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22">
        <f t="shared" si="192"/>
        <v>0.8417399858735245</v>
      </c>
      <c r="P3081" s="7">
        <f t="shared" si="193"/>
        <v>415.77777777777777</v>
      </c>
      <c r="Q3081" t="s">
        <v>8315</v>
      </c>
      <c r="R3081" s="8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 s="1" t="s">
        <v>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22">
        <f t="shared" si="192"/>
        <v>1.8799999999999997E-2</v>
      </c>
      <c r="P3082" s="7">
        <f t="shared" si="193"/>
        <v>53.714285714285715</v>
      </c>
      <c r="Q3082" t="s">
        <v>8315</v>
      </c>
      <c r="R3082" s="8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 s="1" t="s">
        <v>0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22">
        <f t="shared" si="192"/>
        <v>0.21029999999999999</v>
      </c>
      <c r="P3083" s="7">
        <f t="shared" si="193"/>
        <v>420.6</v>
      </c>
      <c r="Q3083" t="s">
        <v>8315</v>
      </c>
      <c r="R3083" s="8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 s="1" t="s">
        <v>0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22">
        <f t="shared" si="192"/>
        <v>0</v>
      </c>
      <c r="P3084" s="7" t="str">
        <f t="shared" si="193"/>
        <v/>
      </c>
      <c r="Q3084" t="s">
        <v>8315</v>
      </c>
      <c r="R3084" s="8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 s="1" t="s">
        <v>0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22">
        <f t="shared" si="192"/>
        <v>0.27999999999999997</v>
      </c>
      <c r="P3085" s="7">
        <f t="shared" si="193"/>
        <v>18.666666666666668</v>
      </c>
      <c r="Q3085" t="s">
        <v>8315</v>
      </c>
      <c r="R3085" s="8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 s="1" t="s">
        <v>0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22">
        <f t="shared" si="192"/>
        <v>11.57920670115792</v>
      </c>
      <c r="P3086" s="7">
        <f t="shared" si="193"/>
        <v>78.333333333333329</v>
      </c>
      <c r="Q3086" t="s">
        <v>8315</v>
      </c>
      <c r="R3086" s="8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 s="1" t="s">
        <v>0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22">
        <f t="shared" si="192"/>
        <v>2.44</v>
      </c>
      <c r="P3087" s="7">
        <f t="shared" si="193"/>
        <v>67.777777777777771</v>
      </c>
      <c r="Q3087" t="s">
        <v>8315</v>
      </c>
      <c r="R3087" s="8" t="s">
        <v>8355</v>
      </c>
      <c r="S3087" s="13">
        <f t="shared" si="194"/>
        <v>42246.883784722224</v>
      </c>
      <c r="T3087" s="13">
        <f t="shared" si="195"/>
        <v>42276.883784722224</v>
      </c>
    </row>
    <row r="3088" spans="1:20" ht="48" x14ac:dyDescent="0.2">
      <c r="A3088" s="1" t="s">
        <v>0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22">
        <f t="shared" si="192"/>
        <v>0.25</v>
      </c>
      <c r="P3088" s="7">
        <f t="shared" si="193"/>
        <v>16.666666666666668</v>
      </c>
      <c r="Q3088" t="s">
        <v>8315</v>
      </c>
      <c r="R3088" s="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 s="1" t="s">
        <v>0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22">
        <f t="shared" si="192"/>
        <v>0.625</v>
      </c>
      <c r="P3089" s="7">
        <f t="shared" si="193"/>
        <v>62.5</v>
      </c>
      <c r="Q3089" t="s">
        <v>8315</v>
      </c>
      <c r="R3089" s="8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 s="1" t="s">
        <v>0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22">
        <f t="shared" si="192"/>
        <v>0.19384615384615383</v>
      </c>
      <c r="P3090" s="7">
        <f t="shared" si="193"/>
        <v>42</v>
      </c>
      <c r="Q3090" t="s">
        <v>8315</v>
      </c>
      <c r="R3090" s="8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 s="1" t="s">
        <v>0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22">
        <f t="shared" si="192"/>
        <v>23.416</v>
      </c>
      <c r="P3091" s="7">
        <f t="shared" si="193"/>
        <v>130.0888888888889</v>
      </c>
      <c r="Q3091" t="s">
        <v>8315</v>
      </c>
      <c r="R3091" s="8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 s="1" t="s">
        <v>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22">
        <f t="shared" si="192"/>
        <v>5.0808888888888886</v>
      </c>
      <c r="P3092" s="7">
        <f t="shared" si="193"/>
        <v>1270.2222222222222</v>
      </c>
      <c r="Q3092" t="s">
        <v>8315</v>
      </c>
      <c r="R3092" s="8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 s="1" t="s">
        <v>0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22">
        <f t="shared" si="192"/>
        <v>15.920000000000002</v>
      </c>
      <c r="P3093" s="7">
        <f t="shared" si="193"/>
        <v>88.444444444444443</v>
      </c>
      <c r="Q3093" t="s">
        <v>8315</v>
      </c>
      <c r="R3093" s="8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 s="1" t="s">
        <v>0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22">
        <f t="shared" si="192"/>
        <v>1.1831900000000002</v>
      </c>
      <c r="P3094" s="7">
        <f t="shared" si="193"/>
        <v>56.342380952380957</v>
      </c>
      <c r="Q3094" t="s">
        <v>8315</v>
      </c>
      <c r="R3094" s="8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 s="1" t="s">
        <v>0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22">
        <f t="shared" si="192"/>
        <v>22.75</v>
      </c>
      <c r="P3095" s="7">
        <f t="shared" si="193"/>
        <v>53.529411764705884</v>
      </c>
      <c r="Q3095" t="s">
        <v>8315</v>
      </c>
      <c r="R3095" s="8" t="s">
        <v>8355</v>
      </c>
      <c r="S3095" s="13">
        <f t="shared" si="194"/>
        <v>41760.909039351856</v>
      </c>
      <c r="T3095" s="13">
        <f t="shared" si="195"/>
        <v>41791.165972222225</v>
      </c>
    </row>
    <row r="3096" spans="1:20" ht="32" x14ac:dyDescent="0.2">
      <c r="A3096" s="1" t="s">
        <v>0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22">
        <f t="shared" si="192"/>
        <v>2.5000000000000001E-2</v>
      </c>
      <c r="P3096" s="7">
        <f t="shared" si="193"/>
        <v>25</v>
      </c>
      <c r="Q3096" t="s">
        <v>8315</v>
      </c>
      <c r="R3096" s="8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 s="1" t="s">
        <v>0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22">
        <f t="shared" si="192"/>
        <v>0.33512064343163539</v>
      </c>
      <c r="P3097" s="7">
        <f t="shared" si="193"/>
        <v>50</v>
      </c>
      <c r="Q3097" t="s">
        <v>8315</v>
      </c>
      <c r="R3097" s="8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 s="1" t="s">
        <v>0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22">
        <f t="shared" si="192"/>
        <v>3.9750000000000001</v>
      </c>
      <c r="P3098" s="7">
        <f t="shared" si="193"/>
        <v>56.785714285714285</v>
      </c>
      <c r="Q3098" t="s">
        <v>8315</v>
      </c>
      <c r="R3098" s="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 s="1" t="s">
        <v>0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22">
        <f t="shared" si="192"/>
        <v>17.150000000000002</v>
      </c>
      <c r="P3099" s="7">
        <f t="shared" si="193"/>
        <v>40.833333333333336</v>
      </c>
      <c r="Q3099" t="s">
        <v>8315</v>
      </c>
      <c r="R3099" s="8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 s="1" t="s">
        <v>0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22">
        <f t="shared" si="192"/>
        <v>3.6080041046690612</v>
      </c>
      <c r="P3100" s="7">
        <f t="shared" si="193"/>
        <v>65.111111111111114</v>
      </c>
      <c r="Q3100" t="s">
        <v>8315</v>
      </c>
      <c r="R3100" s="8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 s="1" t="s">
        <v>0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22">
        <f t="shared" si="192"/>
        <v>13.900000000000002</v>
      </c>
      <c r="P3101" s="7">
        <f t="shared" si="193"/>
        <v>55.6</v>
      </c>
      <c r="Q3101" t="s">
        <v>8315</v>
      </c>
      <c r="R3101" s="8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 s="1" t="s">
        <v>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22">
        <f t="shared" si="192"/>
        <v>15.225</v>
      </c>
      <c r="P3102" s="7">
        <f t="shared" si="193"/>
        <v>140.53846153846155</v>
      </c>
      <c r="Q3102" t="s">
        <v>8315</v>
      </c>
      <c r="R3102" s="8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 s="1" t="s">
        <v>0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22">
        <f t="shared" si="192"/>
        <v>12</v>
      </c>
      <c r="P3103" s="7">
        <f t="shared" si="193"/>
        <v>25</v>
      </c>
      <c r="Q3103" t="s">
        <v>8315</v>
      </c>
      <c r="R3103" s="8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 s="1" t="s">
        <v>0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22">
        <f t="shared" si="192"/>
        <v>39.112499999999997</v>
      </c>
      <c r="P3104" s="7">
        <f t="shared" si="193"/>
        <v>69.533333333333331</v>
      </c>
      <c r="Q3104" t="s">
        <v>8315</v>
      </c>
      <c r="R3104" s="8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 s="1" t="s">
        <v>0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22">
        <f t="shared" si="192"/>
        <v>0.26829268292682928</v>
      </c>
      <c r="P3105" s="7">
        <f t="shared" si="193"/>
        <v>5.5</v>
      </c>
      <c r="Q3105" t="s">
        <v>8315</v>
      </c>
      <c r="R3105" s="8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 s="1" t="s">
        <v>0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22">
        <f t="shared" si="192"/>
        <v>29.625</v>
      </c>
      <c r="P3106" s="7">
        <f t="shared" si="193"/>
        <v>237</v>
      </c>
      <c r="Q3106" t="s">
        <v>8315</v>
      </c>
      <c r="R3106" s="8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 s="1" t="s">
        <v>0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22">
        <f t="shared" si="192"/>
        <v>42.360992301112063</v>
      </c>
      <c r="P3107" s="7">
        <f t="shared" si="193"/>
        <v>79.870967741935488</v>
      </c>
      <c r="Q3107" t="s">
        <v>8315</v>
      </c>
      <c r="R3107" s="8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 s="1" t="s">
        <v>0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22">
        <f t="shared" si="192"/>
        <v>4.1000000000000005</v>
      </c>
      <c r="P3108" s="7">
        <f t="shared" si="193"/>
        <v>10.25</v>
      </c>
      <c r="Q3108" t="s">
        <v>8315</v>
      </c>
      <c r="R3108" s="8" t="s">
        <v>8355</v>
      </c>
      <c r="S3108" s="13">
        <f t="shared" si="194"/>
        <v>42241.429120370369</v>
      </c>
      <c r="T3108" s="13">
        <f t="shared" si="195"/>
        <v>42263.916666666672</v>
      </c>
    </row>
    <row r="3109" spans="1:20" ht="48" x14ac:dyDescent="0.2">
      <c r="A3109" s="1" t="s">
        <v>0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22">
        <f t="shared" si="192"/>
        <v>19.762499999999999</v>
      </c>
      <c r="P3109" s="7">
        <f t="shared" si="193"/>
        <v>272.58620689655174</v>
      </c>
      <c r="Q3109" t="s">
        <v>8315</v>
      </c>
      <c r="R3109" s="8" t="s">
        <v>8355</v>
      </c>
      <c r="S3109" s="13">
        <f t="shared" si="194"/>
        <v>42128.814247685186</v>
      </c>
      <c r="T3109" s="13">
        <f t="shared" si="195"/>
        <v>42135.814247685186</v>
      </c>
    </row>
    <row r="3110" spans="1:20" ht="16" x14ac:dyDescent="0.2">
      <c r="A3110" s="1" t="s">
        <v>0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22">
        <f t="shared" si="192"/>
        <v>5.1999999999999998E-2</v>
      </c>
      <c r="P3110" s="7">
        <f t="shared" si="193"/>
        <v>13</v>
      </c>
      <c r="Q3110" t="s">
        <v>8315</v>
      </c>
      <c r="R3110" s="8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 s="1" t="s">
        <v>0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22">
        <f t="shared" si="192"/>
        <v>25.030188679245285</v>
      </c>
      <c r="P3111" s="7">
        <f t="shared" si="193"/>
        <v>58.184210526315788</v>
      </c>
      <c r="Q3111" t="s">
        <v>8315</v>
      </c>
      <c r="R3111" s="8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 s="1" t="s">
        <v>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22">
        <f t="shared" si="192"/>
        <v>0.04</v>
      </c>
      <c r="P3112" s="7">
        <f t="shared" si="193"/>
        <v>10</v>
      </c>
      <c r="Q3112" t="s">
        <v>8315</v>
      </c>
      <c r="R3112" s="8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 s="1" t="s">
        <v>0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22">
        <f t="shared" si="192"/>
        <v>26.640000000000004</v>
      </c>
      <c r="P3113" s="7">
        <f t="shared" si="193"/>
        <v>70.10526315789474</v>
      </c>
      <c r="Q3113" t="s">
        <v>8315</v>
      </c>
      <c r="R3113" s="8" t="s">
        <v>8355</v>
      </c>
      <c r="S3113" s="13">
        <f t="shared" si="194"/>
        <v>41885.595138888893</v>
      </c>
      <c r="T3113" s="13">
        <f t="shared" si="195"/>
        <v>41916.595138888893</v>
      </c>
    </row>
    <row r="3114" spans="1:20" ht="48" x14ac:dyDescent="0.2">
      <c r="A3114" s="1" t="s">
        <v>0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22">
        <f t="shared" si="192"/>
        <v>4.7363636363636363</v>
      </c>
      <c r="P3114" s="7">
        <f t="shared" si="193"/>
        <v>57.888888888888886</v>
      </c>
      <c r="Q3114" t="s">
        <v>8315</v>
      </c>
      <c r="R3114" s="8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 s="1" t="s">
        <v>0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22">
        <f t="shared" si="192"/>
        <v>4.2435339894712749</v>
      </c>
      <c r="P3115" s="7">
        <f t="shared" si="193"/>
        <v>125.27027027027027</v>
      </c>
      <c r="Q3115" t="s">
        <v>8315</v>
      </c>
      <c r="R3115" s="8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 s="1" t="s">
        <v>0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22">
        <f t="shared" si="192"/>
        <v>0</v>
      </c>
      <c r="P3116" s="7" t="str">
        <f t="shared" si="193"/>
        <v/>
      </c>
      <c r="Q3116" t="s">
        <v>8315</v>
      </c>
      <c r="R3116" s="8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 s="1" t="s">
        <v>0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22">
        <f t="shared" si="192"/>
        <v>3</v>
      </c>
      <c r="P3117" s="7">
        <f t="shared" si="193"/>
        <v>300</v>
      </c>
      <c r="Q3117" t="s">
        <v>8315</v>
      </c>
      <c r="R3117" s="8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 s="1" t="s">
        <v>0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22">
        <f t="shared" si="192"/>
        <v>57.333333333333336</v>
      </c>
      <c r="P3118" s="7">
        <f t="shared" si="193"/>
        <v>43</v>
      </c>
      <c r="Q3118" t="s">
        <v>8315</v>
      </c>
      <c r="R3118" s="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 s="1" t="s">
        <v>0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22">
        <f t="shared" si="192"/>
        <v>0.1</v>
      </c>
      <c r="P3119" s="7">
        <f t="shared" si="193"/>
        <v>1</v>
      </c>
      <c r="Q3119" t="s">
        <v>8315</v>
      </c>
      <c r="R3119" s="8" t="s">
        <v>8355</v>
      </c>
      <c r="S3119" s="13">
        <f t="shared" si="194"/>
        <v>42509.374537037038</v>
      </c>
      <c r="T3119" s="13">
        <f t="shared" si="195"/>
        <v>42517.55</v>
      </c>
    </row>
    <row r="3120" spans="1:20" ht="32" x14ac:dyDescent="0.2">
      <c r="A3120" s="1" t="s">
        <v>0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22">
        <f t="shared" si="192"/>
        <v>0.31</v>
      </c>
      <c r="P3120" s="7">
        <f t="shared" si="193"/>
        <v>775</v>
      </c>
      <c r="Q3120" t="s">
        <v>8315</v>
      </c>
      <c r="R3120" s="8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 s="1" t="s">
        <v>0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22">
        <f t="shared" si="192"/>
        <v>0.05</v>
      </c>
      <c r="P3121" s="7">
        <f t="shared" si="193"/>
        <v>5</v>
      </c>
      <c r="Q3121" t="s">
        <v>8315</v>
      </c>
      <c r="R3121" s="8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 s="1" t="s">
        <v>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22">
        <f t="shared" si="192"/>
        <v>9.8461538461538465E-3</v>
      </c>
      <c r="P3122" s="7">
        <f t="shared" si="193"/>
        <v>12.8</v>
      </c>
      <c r="Q3122" t="s">
        <v>8315</v>
      </c>
      <c r="R3122" s="8" t="s">
        <v>8355</v>
      </c>
      <c r="S3122" s="13">
        <f t="shared" si="194"/>
        <v>42435.942083333328</v>
      </c>
      <c r="T3122" s="13">
        <f t="shared" si="195"/>
        <v>42495.900416666671</v>
      </c>
    </row>
    <row r="3123" spans="1:20" ht="32" x14ac:dyDescent="0.2">
      <c r="A3123" s="1" t="s">
        <v>0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22">
        <f t="shared" si="192"/>
        <v>0.66666666666666674</v>
      </c>
      <c r="P3123" s="7">
        <f t="shared" si="193"/>
        <v>10</v>
      </c>
      <c r="Q3123" t="s">
        <v>8315</v>
      </c>
      <c r="R3123" s="8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 s="1" t="s">
        <v>0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22">
        <f t="shared" si="192"/>
        <v>58.291457286432156</v>
      </c>
      <c r="P3124" s="7">
        <f t="shared" si="193"/>
        <v>58</v>
      </c>
      <c r="Q3124" t="s">
        <v>8315</v>
      </c>
      <c r="R3124" s="8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 s="1" t="s">
        <v>0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22">
        <f t="shared" si="192"/>
        <v>68.153599999999997</v>
      </c>
      <c r="P3125" s="7">
        <f t="shared" si="193"/>
        <v>244.80459770114942</v>
      </c>
      <c r="Q3125" t="s">
        <v>8315</v>
      </c>
      <c r="R3125" s="8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 s="1" t="s">
        <v>0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22">
        <f t="shared" si="192"/>
        <v>3.2499999999999999E-3</v>
      </c>
      <c r="P3126" s="7">
        <f t="shared" si="193"/>
        <v>6.5</v>
      </c>
      <c r="Q3126" t="s">
        <v>8315</v>
      </c>
      <c r="R3126" s="8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 s="1" t="s">
        <v>0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22">
        <f t="shared" si="192"/>
        <v>0</v>
      </c>
      <c r="P3127" s="7" t="str">
        <f t="shared" si="193"/>
        <v/>
      </c>
      <c r="Q3127" t="s">
        <v>8315</v>
      </c>
      <c r="R3127" s="8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 s="1" t="s">
        <v>0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22">
        <f t="shared" si="192"/>
        <v>4.16</v>
      </c>
      <c r="P3128" s="7">
        <f t="shared" si="193"/>
        <v>61.176470588235297</v>
      </c>
      <c r="Q3128" t="s">
        <v>8315</v>
      </c>
      <c r="R3128" s="8" t="s">
        <v>8355</v>
      </c>
      <c r="S3128" s="13">
        <f t="shared" si="194"/>
        <v>42427.018078703702</v>
      </c>
      <c r="T3128" s="13">
        <f t="shared" si="195"/>
        <v>42456.976412037038</v>
      </c>
    </row>
    <row r="3129" spans="1:20" ht="48" x14ac:dyDescent="0.2">
      <c r="A3129" s="1" t="s">
        <v>0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22">
        <f t="shared" si="192"/>
        <v>0</v>
      </c>
      <c r="P3129" s="7" t="str">
        <f t="shared" si="193"/>
        <v/>
      </c>
      <c r="Q3129" t="s">
        <v>8315</v>
      </c>
      <c r="R3129" s="8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 s="1" t="s">
        <v>0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22">
        <f t="shared" si="192"/>
        <v>108.60666666666667</v>
      </c>
      <c r="P3130" s="7">
        <f t="shared" si="193"/>
        <v>139.23931623931625</v>
      </c>
      <c r="Q3130" t="s">
        <v>8315</v>
      </c>
      <c r="R3130" s="8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 s="1" t="s">
        <v>0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22">
        <f t="shared" si="192"/>
        <v>0.8</v>
      </c>
      <c r="P3131" s="7">
        <f t="shared" si="193"/>
        <v>10</v>
      </c>
      <c r="Q3131" t="s">
        <v>8315</v>
      </c>
      <c r="R3131" s="8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 s="1" t="s">
        <v>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22">
        <f t="shared" si="192"/>
        <v>3.75</v>
      </c>
      <c r="P3132" s="7">
        <f t="shared" si="193"/>
        <v>93.75</v>
      </c>
      <c r="Q3132" t="s">
        <v>8315</v>
      </c>
      <c r="R3132" s="8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 s="1" t="s">
        <v>0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22">
        <f t="shared" si="192"/>
        <v>15.731707317073171</v>
      </c>
      <c r="P3133" s="7">
        <f t="shared" si="193"/>
        <v>53.75</v>
      </c>
      <c r="Q3133" t="s">
        <v>8315</v>
      </c>
      <c r="R3133" s="8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 s="1" t="s">
        <v>0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22">
        <f t="shared" si="192"/>
        <v>3.3333333333333333E-2</v>
      </c>
      <c r="P3134" s="7">
        <f t="shared" si="193"/>
        <v>10</v>
      </c>
      <c r="Q3134" t="s">
        <v>8315</v>
      </c>
      <c r="R3134" s="8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 s="1" t="s">
        <v>0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22">
        <f t="shared" si="192"/>
        <v>108</v>
      </c>
      <c r="P3135" s="7">
        <f t="shared" si="193"/>
        <v>33.75</v>
      </c>
      <c r="Q3135" t="s">
        <v>8315</v>
      </c>
      <c r="R3135" s="8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 s="1" t="s">
        <v>0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22">
        <f t="shared" si="192"/>
        <v>22.5</v>
      </c>
      <c r="P3136" s="7">
        <f t="shared" si="193"/>
        <v>18.75</v>
      </c>
      <c r="Q3136" t="s">
        <v>8315</v>
      </c>
      <c r="R3136" s="8" t="s">
        <v>8316</v>
      </c>
      <c r="S3136" s="13">
        <f t="shared" si="194"/>
        <v>42800.720127314809</v>
      </c>
      <c r="T3136" s="13">
        <f t="shared" si="195"/>
        <v>42821.678460648152</v>
      </c>
    </row>
    <row r="3137" spans="1:20" ht="48" x14ac:dyDescent="0.2">
      <c r="A3137" s="1" t="s">
        <v>0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22">
        <f t="shared" si="192"/>
        <v>20.849420849420849</v>
      </c>
      <c r="P3137" s="7">
        <f t="shared" si="193"/>
        <v>23.142857142857142</v>
      </c>
      <c r="Q3137" t="s">
        <v>8315</v>
      </c>
      <c r="R3137" s="8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 s="1" t="s">
        <v>0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22">
        <f t="shared" si="192"/>
        <v>127.8</v>
      </c>
      <c r="P3138" s="7">
        <f t="shared" si="193"/>
        <v>29.045454545454547</v>
      </c>
      <c r="Q3138" t="s">
        <v>8315</v>
      </c>
      <c r="R3138" s="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 s="1" t="s">
        <v>0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22">
        <f t="shared" ref="O3139:O3202" si="196">PRODUCT((E3139/D3139),100)</f>
        <v>3.3333333333333335</v>
      </c>
      <c r="P3139" s="7">
        <f t="shared" ref="P3139:P3202" si="197">(IFERROR(E3139/L3139,""))</f>
        <v>50</v>
      </c>
      <c r="Q3139" t="s">
        <v>8315</v>
      </c>
      <c r="R3139" s="8" t="s">
        <v>8316</v>
      </c>
      <c r="S3139" s="13">
        <f t="shared" ref="S3139:S3202" si="198">J3139/86400+25569</f>
        <v>42807.885057870371</v>
      </c>
      <c r="T3139" s="13">
        <f t="shared" ref="T3139:T3202" si="199">I3139/86400+25569</f>
        <v>42858.8</v>
      </c>
    </row>
    <row r="3140" spans="1:20" ht="64" x14ac:dyDescent="0.2">
      <c r="A3140" s="1" t="s">
        <v>0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22">
        <f t="shared" si="196"/>
        <v>0</v>
      </c>
      <c r="P3140" s="7" t="str">
        <f t="shared" si="197"/>
        <v/>
      </c>
      <c r="Q3140" t="s">
        <v>8315</v>
      </c>
      <c r="R3140" s="8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 s="1" t="s">
        <v>0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22">
        <f t="shared" si="196"/>
        <v>5.4</v>
      </c>
      <c r="P3141" s="7">
        <f t="shared" si="197"/>
        <v>450</v>
      </c>
      <c r="Q3141" t="s">
        <v>8315</v>
      </c>
      <c r="R3141" s="8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 s="1" t="s">
        <v>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22">
        <f t="shared" si="196"/>
        <v>0.96</v>
      </c>
      <c r="P3142" s="7">
        <f t="shared" si="197"/>
        <v>24</v>
      </c>
      <c r="Q3142" t="s">
        <v>8315</v>
      </c>
      <c r="R3142" s="8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 s="1" t="s">
        <v>0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22">
        <f t="shared" si="196"/>
        <v>51.6</v>
      </c>
      <c r="P3143" s="7">
        <f t="shared" si="197"/>
        <v>32.25</v>
      </c>
      <c r="Q3143" t="s">
        <v>8315</v>
      </c>
      <c r="R3143" s="8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 s="1" t="s">
        <v>0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22">
        <f t="shared" si="196"/>
        <v>1.6363636363636365</v>
      </c>
      <c r="P3144" s="7">
        <f t="shared" si="197"/>
        <v>15</v>
      </c>
      <c r="Q3144" t="s">
        <v>8315</v>
      </c>
      <c r="R3144" s="8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 s="1" t="s">
        <v>0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22">
        <f t="shared" si="196"/>
        <v>0</v>
      </c>
      <c r="P3145" s="7" t="str">
        <f t="shared" si="197"/>
        <v/>
      </c>
      <c r="Q3145" t="s">
        <v>8315</v>
      </c>
      <c r="R3145" s="8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 s="1" t="s">
        <v>0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22">
        <f t="shared" si="196"/>
        <v>75.400000000000006</v>
      </c>
      <c r="P3146" s="7">
        <f t="shared" si="197"/>
        <v>251.33333333333334</v>
      </c>
      <c r="Q3146" t="s">
        <v>8315</v>
      </c>
      <c r="R3146" s="8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 s="1" t="s">
        <v>0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22">
        <f t="shared" si="196"/>
        <v>0</v>
      </c>
      <c r="P3147" s="7" t="str">
        <f t="shared" si="197"/>
        <v/>
      </c>
      <c r="Q3147" t="s">
        <v>8315</v>
      </c>
      <c r="R3147" s="8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 s="1" t="s">
        <v>0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22">
        <f t="shared" si="196"/>
        <v>10.5</v>
      </c>
      <c r="P3148" s="7">
        <f t="shared" si="197"/>
        <v>437.5</v>
      </c>
      <c r="Q3148" t="s">
        <v>8315</v>
      </c>
      <c r="R3148" s="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 s="1" t="s">
        <v>0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22">
        <f t="shared" si="196"/>
        <v>117.52499999999999</v>
      </c>
      <c r="P3149" s="7">
        <f t="shared" si="197"/>
        <v>110.35211267605634</v>
      </c>
      <c r="Q3149" t="s">
        <v>8315</v>
      </c>
      <c r="R3149" s="8" t="s">
        <v>8316</v>
      </c>
      <c r="S3149" s="13">
        <f t="shared" si="198"/>
        <v>41909.96938657407</v>
      </c>
      <c r="T3149" s="13">
        <f t="shared" si="199"/>
        <v>41950.011053240742</v>
      </c>
    </row>
    <row r="3150" spans="1:20" ht="32" x14ac:dyDescent="0.2">
      <c r="A3150" s="1" t="s">
        <v>0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22">
        <f t="shared" si="196"/>
        <v>131.16666666666669</v>
      </c>
      <c r="P3150" s="7">
        <f t="shared" si="197"/>
        <v>41.421052631578945</v>
      </c>
      <c r="Q3150" t="s">
        <v>8315</v>
      </c>
      <c r="R3150" s="8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 s="1" t="s">
        <v>0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22">
        <f t="shared" si="196"/>
        <v>104</v>
      </c>
      <c r="P3151" s="7">
        <f t="shared" si="197"/>
        <v>52</v>
      </c>
      <c r="Q3151" t="s">
        <v>8315</v>
      </c>
      <c r="R3151" s="8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 s="1" t="s">
        <v>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22">
        <f t="shared" si="196"/>
        <v>101</v>
      </c>
      <c r="P3152" s="7">
        <f t="shared" si="197"/>
        <v>33.990384615384613</v>
      </c>
      <c r="Q3152" t="s">
        <v>8315</v>
      </c>
      <c r="R3152" s="8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 s="1" t="s">
        <v>0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22">
        <f t="shared" si="196"/>
        <v>100.4</v>
      </c>
      <c r="P3153" s="7">
        <f t="shared" si="197"/>
        <v>103.35294117647059</v>
      </c>
      <c r="Q3153" t="s">
        <v>8315</v>
      </c>
      <c r="R3153" s="8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 s="1" t="s">
        <v>0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22">
        <f t="shared" si="196"/>
        <v>105.95454545454545</v>
      </c>
      <c r="P3154" s="7">
        <f t="shared" si="197"/>
        <v>34.791044776119406</v>
      </c>
      <c r="Q3154" t="s">
        <v>8315</v>
      </c>
      <c r="R3154" s="8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 s="1" t="s">
        <v>0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22">
        <f t="shared" si="196"/>
        <v>335.58333333333337</v>
      </c>
      <c r="P3155" s="7">
        <f t="shared" si="197"/>
        <v>41.773858921161825</v>
      </c>
      <c r="Q3155" t="s">
        <v>8315</v>
      </c>
      <c r="R3155" s="8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 s="1" t="s">
        <v>0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22">
        <f t="shared" si="196"/>
        <v>112.92857142857142</v>
      </c>
      <c r="P3156" s="7">
        <f t="shared" si="197"/>
        <v>64.268292682926827</v>
      </c>
      <c r="Q3156" t="s">
        <v>8315</v>
      </c>
      <c r="R3156" s="8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 s="1" t="s">
        <v>0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22">
        <f t="shared" si="196"/>
        <v>188.50460000000001</v>
      </c>
      <c r="P3157" s="7">
        <f t="shared" si="197"/>
        <v>31.209370860927152</v>
      </c>
      <c r="Q3157" t="s">
        <v>8315</v>
      </c>
      <c r="R3157" s="8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 s="1" t="s">
        <v>0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22">
        <f t="shared" si="196"/>
        <v>101.81818181818181</v>
      </c>
      <c r="P3158" s="7">
        <f t="shared" si="197"/>
        <v>62.921348314606739</v>
      </c>
      <c r="Q3158" t="s">
        <v>8315</v>
      </c>
      <c r="R3158" s="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 s="1" t="s">
        <v>0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22">
        <f t="shared" si="196"/>
        <v>101</v>
      </c>
      <c r="P3159" s="7">
        <f t="shared" si="197"/>
        <v>98.536585365853654</v>
      </c>
      <c r="Q3159" t="s">
        <v>8315</v>
      </c>
      <c r="R3159" s="8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 s="1" t="s">
        <v>0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22">
        <f t="shared" si="196"/>
        <v>113.99999999999999</v>
      </c>
      <c r="P3160" s="7">
        <f t="shared" si="197"/>
        <v>82.608695652173907</v>
      </c>
      <c r="Q3160" t="s">
        <v>8315</v>
      </c>
      <c r="R3160" s="8" t="s">
        <v>8316</v>
      </c>
      <c r="S3160" s="13">
        <f t="shared" si="198"/>
        <v>41447.839722222227</v>
      </c>
      <c r="T3160" s="13">
        <f t="shared" si="199"/>
        <v>41477.839722222227</v>
      </c>
    </row>
    <row r="3161" spans="1:20" ht="32" x14ac:dyDescent="0.2">
      <c r="A3161" s="1" t="s">
        <v>0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22">
        <f t="shared" si="196"/>
        <v>133.48133333333334</v>
      </c>
      <c r="P3161" s="7">
        <f t="shared" si="197"/>
        <v>38.504230769230773</v>
      </c>
      <c r="Q3161" t="s">
        <v>8315</v>
      </c>
      <c r="R3161" s="8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 s="1" t="s">
        <v>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22">
        <f t="shared" si="196"/>
        <v>101.53333333333335</v>
      </c>
      <c r="P3162" s="7">
        <f t="shared" si="197"/>
        <v>80.15789473684211</v>
      </c>
      <c r="Q3162" t="s">
        <v>8315</v>
      </c>
      <c r="R3162" s="8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 s="1" t="s">
        <v>0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22">
        <f t="shared" si="196"/>
        <v>105.1</v>
      </c>
      <c r="P3163" s="7">
        <f t="shared" si="197"/>
        <v>28.405405405405407</v>
      </c>
      <c r="Q3163" t="s">
        <v>8315</v>
      </c>
      <c r="R3163" s="8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 s="1" t="s">
        <v>0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22">
        <f t="shared" si="196"/>
        <v>127.15</v>
      </c>
      <c r="P3164" s="7">
        <f t="shared" si="197"/>
        <v>80.730158730158735</v>
      </c>
      <c r="Q3164" t="s">
        <v>8315</v>
      </c>
      <c r="R3164" s="8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 s="1" t="s">
        <v>0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22">
        <f t="shared" si="196"/>
        <v>111.15384615384616</v>
      </c>
      <c r="P3165" s="7">
        <f t="shared" si="197"/>
        <v>200.69444444444446</v>
      </c>
      <c r="Q3165" t="s">
        <v>8315</v>
      </c>
      <c r="R3165" s="8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 s="1" t="s">
        <v>0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22">
        <f t="shared" si="196"/>
        <v>106.76</v>
      </c>
      <c r="P3166" s="7">
        <f t="shared" si="197"/>
        <v>37.591549295774648</v>
      </c>
      <c r="Q3166" t="s">
        <v>8315</v>
      </c>
      <c r="R3166" s="8" t="s">
        <v>8316</v>
      </c>
      <c r="S3166" s="13">
        <f t="shared" si="198"/>
        <v>41766.805729166663</v>
      </c>
      <c r="T3166" s="13">
        <f t="shared" si="199"/>
        <v>41799.805729166663</v>
      </c>
    </row>
    <row r="3167" spans="1:20" ht="48" x14ac:dyDescent="0.2">
      <c r="A3167" s="1" t="s">
        <v>0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22">
        <f t="shared" si="196"/>
        <v>162.66666666666666</v>
      </c>
      <c r="P3167" s="7">
        <f t="shared" si="197"/>
        <v>58.095238095238095</v>
      </c>
      <c r="Q3167" t="s">
        <v>8315</v>
      </c>
      <c r="R3167" s="8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 s="1" t="s">
        <v>0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22">
        <f t="shared" si="196"/>
        <v>160.22808571428573</v>
      </c>
      <c r="P3168" s="7">
        <f t="shared" si="197"/>
        <v>60.300892473118282</v>
      </c>
      <c r="Q3168" t="s">
        <v>8315</v>
      </c>
      <c r="R3168" s="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 s="1" t="s">
        <v>0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22">
        <f t="shared" si="196"/>
        <v>116.16666666666666</v>
      </c>
      <c r="P3169" s="7">
        <f t="shared" si="197"/>
        <v>63.363636363636367</v>
      </c>
      <c r="Q3169" t="s">
        <v>8315</v>
      </c>
      <c r="R3169" s="8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 s="1" t="s">
        <v>0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22">
        <f t="shared" si="196"/>
        <v>124.2</v>
      </c>
      <c r="P3170" s="7">
        <f t="shared" si="197"/>
        <v>50.901639344262293</v>
      </c>
      <c r="Q3170" t="s">
        <v>8315</v>
      </c>
      <c r="R3170" s="8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 s="1" t="s">
        <v>0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22">
        <f t="shared" si="196"/>
        <v>103.01249999999999</v>
      </c>
      <c r="P3171" s="7">
        <f t="shared" si="197"/>
        <v>100.5</v>
      </c>
      <c r="Q3171" t="s">
        <v>8315</v>
      </c>
      <c r="R3171" s="8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 s="1" t="s">
        <v>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22">
        <f t="shared" si="196"/>
        <v>112.25</v>
      </c>
      <c r="P3172" s="7">
        <f t="shared" si="197"/>
        <v>31.619718309859156</v>
      </c>
      <c r="Q3172" t="s">
        <v>8315</v>
      </c>
      <c r="R3172" s="8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 s="1" t="s">
        <v>0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22">
        <f t="shared" si="196"/>
        <v>108.8142857142857</v>
      </c>
      <c r="P3173" s="7">
        <f t="shared" si="197"/>
        <v>65.102564102564102</v>
      </c>
      <c r="Q3173" t="s">
        <v>8315</v>
      </c>
      <c r="R3173" s="8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 s="1" t="s">
        <v>0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22">
        <f t="shared" si="196"/>
        <v>114.99999999999999</v>
      </c>
      <c r="P3174" s="7">
        <f t="shared" si="197"/>
        <v>79.310344827586206</v>
      </c>
      <c r="Q3174" t="s">
        <v>8315</v>
      </c>
      <c r="R3174" s="8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 s="1" t="s">
        <v>0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22">
        <f t="shared" si="196"/>
        <v>103</v>
      </c>
      <c r="P3175" s="7">
        <f t="shared" si="197"/>
        <v>139.18918918918919</v>
      </c>
      <c r="Q3175" t="s">
        <v>8315</v>
      </c>
      <c r="R3175" s="8" t="s">
        <v>8316</v>
      </c>
      <c r="S3175" s="13">
        <f t="shared" si="198"/>
        <v>41878.878379629634</v>
      </c>
      <c r="T3175" s="13">
        <f t="shared" si="199"/>
        <v>41908.878379629634</v>
      </c>
    </row>
    <row r="3176" spans="1:20" ht="48" x14ac:dyDescent="0.2">
      <c r="A3176" s="1" t="s">
        <v>0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22">
        <f t="shared" si="196"/>
        <v>101.13333333333334</v>
      </c>
      <c r="P3176" s="7">
        <f t="shared" si="197"/>
        <v>131.91304347826087</v>
      </c>
      <c r="Q3176" t="s">
        <v>8315</v>
      </c>
      <c r="R3176" s="8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 s="1" t="s">
        <v>0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22">
        <f t="shared" si="196"/>
        <v>109.55999999999999</v>
      </c>
      <c r="P3177" s="7">
        <f t="shared" si="197"/>
        <v>91.3</v>
      </c>
      <c r="Q3177" t="s">
        <v>8315</v>
      </c>
      <c r="R3177" s="8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 s="1" t="s">
        <v>0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22">
        <f t="shared" si="196"/>
        <v>114.8421052631579</v>
      </c>
      <c r="P3178" s="7">
        <f t="shared" si="197"/>
        <v>39.672727272727272</v>
      </c>
      <c r="Q3178" t="s">
        <v>8315</v>
      </c>
      <c r="R3178" s="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 s="1" t="s">
        <v>0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22">
        <f t="shared" si="196"/>
        <v>117.39999999999999</v>
      </c>
      <c r="P3179" s="7">
        <f t="shared" si="197"/>
        <v>57.549019607843135</v>
      </c>
      <c r="Q3179" t="s">
        <v>8315</v>
      </c>
      <c r="R3179" s="8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 s="1" t="s">
        <v>0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22">
        <f t="shared" si="196"/>
        <v>171.73333333333335</v>
      </c>
      <c r="P3180" s="7">
        <f t="shared" si="197"/>
        <v>33.025641025641029</v>
      </c>
      <c r="Q3180" t="s">
        <v>8315</v>
      </c>
      <c r="R3180" s="8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 s="1" t="s">
        <v>0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22">
        <f t="shared" si="196"/>
        <v>114.16238095238094</v>
      </c>
      <c r="P3181" s="7">
        <f t="shared" si="197"/>
        <v>77.335806451612896</v>
      </c>
      <c r="Q3181" t="s">
        <v>8315</v>
      </c>
      <c r="R3181" s="8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 s="1" t="s">
        <v>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22">
        <f t="shared" si="196"/>
        <v>119.75</v>
      </c>
      <c r="P3182" s="7">
        <f t="shared" si="197"/>
        <v>31.933333333333334</v>
      </c>
      <c r="Q3182" t="s">
        <v>8315</v>
      </c>
      <c r="R3182" s="8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 s="1" t="s">
        <v>0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22">
        <f t="shared" si="196"/>
        <v>109.00000000000001</v>
      </c>
      <c r="P3183" s="7">
        <f t="shared" si="197"/>
        <v>36.333333333333336</v>
      </c>
      <c r="Q3183" t="s">
        <v>8315</v>
      </c>
      <c r="R3183" s="8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 s="1" t="s">
        <v>0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22">
        <f t="shared" si="196"/>
        <v>100.88571428571429</v>
      </c>
      <c r="P3184" s="7">
        <f t="shared" si="197"/>
        <v>46.768211920529801</v>
      </c>
      <c r="Q3184" t="s">
        <v>8315</v>
      </c>
      <c r="R3184" s="8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 s="1" t="s">
        <v>0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22">
        <f t="shared" si="196"/>
        <v>109.00000000000001</v>
      </c>
      <c r="P3185" s="7">
        <f t="shared" si="197"/>
        <v>40.073529411764703</v>
      </c>
      <c r="Q3185" t="s">
        <v>8315</v>
      </c>
      <c r="R3185" s="8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 s="1" t="s">
        <v>0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22">
        <f t="shared" si="196"/>
        <v>107.20930232558139</v>
      </c>
      <c r="P3186" s="7">
        <f t="shared" si="197"/>
        <v>100.21739130434783</v>
      </c>
      <c r="Q3186" t="s">
        <v>8315</v>
      </c>
      <c r="R3186" s="8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 s="1" t="s">
        <v>0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22">
        <f t="shared" si="196"/>
        <v>100</v>
      </c>
      <c r="P3187" s="7">
        <f t="shared" si="197"/>
        <v>41.666666666666664</v>
      </c>
      <c r="Q3187" t="s">
        <v>8315</v>
      </c>
      <c r="R3187" s="8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 s="1" t="s">
        <v>0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22">
        <f t="shared" si="196"/>
        <v>102.18750000000001</v>
      </c>
      <c r="P3188" s="7">
        <f t="shared" si="197"/>
        <v>46.714285714285715</v>
      </c>
      <c r="Q3188" t="s">
        <v>8315</v>
      </c>
      <c r="R3188" s="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 s="1" t="s">
        <v>0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22">
        <f t="shared" si="196"/>
        <v>116.29333333333334</v>
      </c>
      <c r="P3189" s="7">
        <f t="shared" si="197"/>
        <v>71.491803278688522</v>
      </c>
      <c r="Q3189" t="s">
        <v>8315</v>
      </c>
      <c r="R3189" s="8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 s="1" t="s">
        <v>0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22">
        <f t="shared" si="196"/>
        <v>65</v>
      </c>
      <c r="P3190" s="7">
        <f t="shared" si="197"/>
        <v>14.444444444444445</v>
      </c>
      <c r="Q3190" t="s">
        <v>8315</v>
      </c>
      <c r="R3190" s="8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 s="1" t="s">
        <v>0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22">
        <f t="shared" si="196"/>
        <v>12.327272727272726</v>
      </c>
      <c r="P3191" s="7">
        <f t="shared" si="197"/>
        <v>356.84210526315792</v>
      </c>
      <c r="Q3191" t="s">
        <v>8315</v>
      </c>
      <c r="R3191" s="8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 s="1" t="s">
        <v>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22">
        <f t="shared" si="196"/>
        <v>0</v>
      </c>
      <c r="P3192" s="7" t="str">
        <f t="shared" si="197"/>
        <v/>
      </c>
      <c r="Q3192" t="s">
        <v>8315</v>
      </c>
      <c r="R3192" s="8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 s="1" t="s">
        <v>0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22">
        <f t="shared" si="196"/>
        <v>4.0266666666666664</v>
      </c>
      <c r="P3193" s="7">
        <f t="shared" si="197"/>
        <v>37.75</v>
      </c>
      <c r="Q3193" t="s">
        <v>8315</v>
      </c>
      <c r="R3193" s="8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 s="1" t="s">
        <v>0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22">
        <f t="shared" si="196"/>
        <v>1.02</v>
      </c>
      <c r="P3194" s="7">
        <f t="shared" si="197"/>
        <v>12.75</v>
      </c>
      <c r="Q3194" t="s">
        <v>8315</v>
      </c>
      <c r="R3194" s="8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 s="1" t="s">
        <v>0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22">
        <f t="shared" si="196"/>
        <v>11.74</v>
      </c>
      <c r="P3195" s="7">
        <f t="shared" si="197"/>
        <v>24.458333333333332</v>
      </c>
      <c r="Q3195" t="s">
        <v>8315</v>
      </c>
      <c r="R3195" s="8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 s="1" t="s">
        <v>0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22">
        <f t="shared" si="196"/>
        <v>0</v>
      </c>
      <c r="P3196" s="7" t="str">
        <f t="shared" si="197"/>
        <v/>
      </c>
      <c r="Q3196" t="s">
        <v>8315</v>
      </c>
      <c r="R3196" s="8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 s="1" t="s">
        <v>0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22">
        <f t="shared" si="196"/>
        <v>59.142857142857139</v>
      </c>
      <c r="P3197" s="7">
        <f t="shared" si="197"/>
        <v>53.07692307692308</v>
      </c>
      <c r="Q3197" t="s">
        <v>8315</v>
      </c>
      <c r="R3197" s="8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 s="1" t="s">
        <v>0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22">
        <f t="shared" si="196"/>
        <v>0.06</v>
      </c>
      <c r="P3198" s="7">
        <f t="shared" si="197"/>
        <v>300</v>
      </c>
      <c r="Q3198" t="s">
        <v>8315</v>
      </c>
      <c r="R3198" s="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 s="1" t="s">
        <v>0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22">
        <f t="shared" si="196"/>
        <v>11.450000000000001</v>
      </c>
      <c r="P3199" s="7">
        <f t="shared" si="197"/>
        <v>286.25</v>
      </c>
      <c r="Q3199" t="s">
        <v>8315</v>
      </c>
      <c r="R3199" s="8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 s="1" t="s">
        <v>0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22">
        <f t="shared" si="196"/>
        <v>0.36666666666666664</v>
      </c>
      <c r="P3200" s="7">
        <f t="shared" si="197"/>
        <v>36.666666666666664</v>
      </c>
      <c r="Q3200" t="s">
        <v>8315</v>
      </c>
      <c r="R3200" s="8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 s="1" t="s">
        <v>0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22">
        <f t="shared" si="196"/>
        <v>52.16</v>
      </c>
      <c r="P3201" s="7">
        <f t="shared" si="197"/>
        <v>49.20754716981132</v>
      </c>
      <c r="Q3201" t="s">
        <v>8315</v>
      </c>
      <c r="R3201" s="8" t="s">
        <v>8357</v>
      </c>
      <c r="S3201" s="13">
        <f t="shared" si="198"/>
        <v>41858.761782407411</v>
      </c>
      <c r="T3201" s="13">
        <f t="shared" si="199"/>
        <v>41888.875</v>
      </c>
    </row>
    <row r="3202" spans="1:20" ht="48" x14ac:dyDescent="0.2">
      <c r="A3202" s="1" t="s">
        <v>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22">
        <f t="shared" si="196"/>
        <v>2E-3</v>
      </c>
      <c r="P3202" s="7">
        <f t="shared" si="197"/>
        <v>1</v>
      </c>
      <c r="Q3202" t="s">
        <v>8315</v>
      </c>
      <c r="R3202" s="8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 s="1" t="s">
        <v>0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22">
        <f t="shared" ref="O3203:O3266" si="200">PRODUCT((E3203/D3203),100)</f>
        <v>1.25</v>
      </c>
      <c r="P3203" s="7">
        <f t="shared" ref="P3203:P3266" si="201">(IFERROR(E3203/L3203,""))</f>
        <v>12.5</v>
      </c>
      <c r="Q3203" t="s">
        <v>8315</v>
      </c>
      <c r="R3203" s="8" t="s">
        <v>8357</v>
      </c>
      <c r="S3203" s="13">
        <f t="shared" ref="S3203:S3266" si="202">J3203/86400+25569</f>
        <v>41861.767094907409</v>
      </c>
      <c r="T3203" s="13">
        <f t="shared" ref="T3203:T3266" si="203">I3203/86400+25569</f>
        <v>41882.767094907409</v>
      </c>
    </row>
    <row r="3204" spans="1:20" ht="48" x14ac:dyDescent="0.2">
      <c r="A3204" s="1" t="s">
        <v>0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22">
        <f t="shared" si="200"/>
        <v>54.52</v>
      </c>
      <c r="P3204" s="7">
        <f t="shared" si="201"/>
        <v>109.04</v>
      </c>
      <c r="Q3204" t="s">
        <v>8315</v>
      </c>
      <c r="R3204" s="8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 s="1" t="s">
        <v>0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22">
        <f t="shared" si="200"/>
        <v>25</v>
      </c>
      <c r="P3205" s="7">
        <f t="shared" si="201"/>
        <v>41.666666666666664</v>
      </c>
      <c r="Q3205" t="s">
        <v>8315</v>
      </c>
      <c r="R3205" s="8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 s="1" t="s">
        <v>0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22">
        <f t="shared" si="200"/>
        <v>0</v>
      </c>
      <c r="P3206" s="7" t="str">
        <f t="shared" si="201"/>
        <v/>
      </c>
      <c r="Q3206" t="s">
        <v>8315</v>
      </c>
      <c r="R3206" s="8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 s="1" t="s">
        <v>0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22">
        <f t="shared" si="200"/>
        <v>3.4125000000000001</v>
      </c>
      <c r="P3207" s="7">
        <f t="shared" si="201"/>
        <v>22.75</v>
      </c>
      <c r="Q3207" t="s">
        <v>8315</v>
      </c>
      <c r="R3207" s="8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 s="1" t="s">
        <v>0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22">
        <f t="shared" si="200"/>
        <v>0</v>
      </c>
      <c r="P3208" s="7" t="str">
        <f t="shared" si="201"/>
        <v/>
      </c>
      <c r="Q3208" t="s">
        <v>8315</v>
      </c>
      <c r="R3208" s="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 s="1" t="s">
        <v>0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22">
        <f t="shared" si="200"/>
        <v>46.36363636363636</v>
      </c>
      <c r="P3209" s="7">
        <f t="shared" si="201"/>
        <v>70.833333333333329</v>
      </c>
      <c r="Q3209" t="s">
        <v>8315</v>
      </c>
      <c r="R3209" s="8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 s="1" t="s">
        <v>0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22">
        <f t="shared" si="200"/>
        <v>103.49999999999999</v>
      </c>
      <c r="P3210" s="7">
        <f t="shared" si="201"/>
        <v>63.109756097560975</v>
      </c>
      <c r="Q3210" t="s">
        <v>8315</v>
      </c>
      <c r="R3210" s="8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 s="1" t="s">
        <v>0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22">
        <f t="shared" si="200"/>
        <v>119.32315789473684</v>
      </c>
      <c r="P3211" s="7">
        <f t="shared" si="201"/>
        <v>50.157964601769912</v>
      </c>
      <c r="Q3211" t="s">
        <v>8315</v>
      </c>
      <c r="R3211" s="8" t="s">
        <v>8316</v>
      </c>
      <c r="S3211" s="13">
        <f t="shared" si="202"/>
        <v>41778.637245370366</v>
      </c>
      <c r="T3211" s="13">
        <f t="shared" si="203"/>
        <v>41810.958333333336</v>
      </c>
    </row>
    <row r="3212" spans="1:20" ht="48" x14ac:dyDescent="0.2">
      <c r="A3212" s="1" t="s">
        <v>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22">
        <f t="shared" si="200"/>
        <v>125.76666666666667</v>
      </c>
      <c r="P3212" s="7">
        <f t="shared" si="201"/>
        <v>62.883333333333333</v>
      </c>
      <c r="Q3212" t="s">
        <v>8315</v>
      </c>
      <c r="R3212" s="8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 s="1" t="s">
        <v>0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22">
        <f t="shared" si="200"/>
        <v>119.74347826086958</v>
      </c>
      <c r="P3213" s="7">
        <f t="shared" si="201"/>
        <v>85.531055900621112</v>
      </c>
      <c r="Q3213" t="s">
        <v>8315</v>
      </c>
      <c r="R3213" s="8" t="s">
        <v>8316</v>
      </c>
      <c r="S3213" s="13">
        <f t="shared" si="202"/>
        <v>41834.58657407407</v>
      </c>
      <c r="T3213" s="13">
        <f t="shared" si="203"/>
        <v>41866.083333333336</v>
      </c>
    </row>
    <row r="3214" spans="1:20" ht="32" x14ac:dyDescent="0.2">
      <c r="A3214" s="1" t="s">
        <v>0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22">
        <f t="shared" si="200"/>
        <v>126.25</v>
      </c>
      <c r="P3214" s="7">
        <f t="shared" si="201"/>
        <v>53.723404255319146</v>
      </c>
      <c r="Q3214" t="s">
        <v>8315</v>
      </c>
      <c r="R3214" s="8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 s="1" t="s">
        <v>0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22">
        <f t="shared" si="200"/>
        <v>100.11666666666667</v>
      </c>
      <c r="P3215" s="7">
        <f t="shared" si="201"/>
        <v>127.80851063829788</v>
      </c>
      <c r="Q3215" t="s">
        <v>8315</v>
      </c>
      <c r="R3215" s="8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 s="1" t="s">
        <v>0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22">
        <f t="shared" si="200"/>
        <v>102.13333333333334</v>
      </c>
      <c r="P3216" s="7">
        <f t="shared" si="201"/>
        <v>106.57391304347826</v>
      </c>
      <c r="Q3216" t="s">
        <v>8315</v>
      </c>
      <c r="R3216" s="8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 s="1" t="s">
        <v>0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22">
        <f t="shared" si="200"/>
        <v>100.35142857142858</v>
      </c>
      <c r="P3217" s="7">
        <f t="shared" si="201"/>
        <v>262.11194029850748</v>
      </c>
      <c r="Q3217" t="s">
        <v>8315</v>
      </c>
      <c r="R3217" s="8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 s="1" t="s">
        <v>0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22">
        <f t="shared" si="200"/>
        <v>100.05</v>
      </c>
      <c r="P3218" s="7">
        <f t="shared" si="201"/>
        <v>57.171428571428571</v>
      </c>
      <c r="Q3218" t="s">
        <v>8315</v>
      </c>
      <c r="R3218" s="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 s="1" t="s">
        <v>0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22">
        <f t="shared" si="200"/>
        <v>116.02222222222223</v>
      </c>
      <c r="P3219" s="7">
        <f t="shared" si="201"/>
        <v>50.20192307692308</v>
      </c>
      <c r="Q3219" t="s">
        <v>8315</v>
      </c>
      <c r="R3219" s="8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 s="1" t="s">
        <v>0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22">
        <f t="shared" si="200"/>
        <v>102.1</v>
      </c>
      <c r="P3220" s="7">
        <f t="shared" si="201"/>
        <v>66.586956521739125</v>
      </c>
      <c r="Q3220" t="s">
        <v>8315</v>
      </c>
      <c r="R3220" s="8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 s="1" t="s">
        <v>0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22">
        <f t="shared" si="200"/>
        <v>100.11000000000001</v>
      </c>
      <c r="P3221" s="7">
        <f t="shared" si="201"/>
        <v>168.25210084033614</v>
      </c>
      <c r="Q3221" t="s">
        <v>8315</v>
      </c>
      <c r="R3221" s="8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 s="1" t="s">
        <v>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22">
        <f t="shared" si="200"/>
        <v>100.84</v>
      </c>
      <c r="P3222" s="7">
        <f t="shared" si="201"/>
        <v>256.37288135593218</v>
      </c>
      <c r="Q3222" t="s">
        <v>8315</v>
      </c>
      <c r="R3222" s="8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 s="1" t="s">
        <v>0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22">
        <f t="shared" si="200"/>
        <v>103.42499999999998</v>
      </c>
      <c r="P3223" s="7">
        <f t="shared" si="201"/>
        <v>36.610619469026545</v>
      </c>
      <c r="Q3223" t="s">
        <v>8315</v>
      </c>
      <c r="R3223" s="8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 s="1" t="s">
        <v>0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22">
        <f t="shared" si="200"/>
        <v>124.8</v>
      </c>
      <c r="P3224" s="7">
        <f t="shared" si="201"/>
        <v>37.142857142857146</v>
      </c>
      <c r="Q3224" t="s">
        <v>8315</v>
      </c>
      <c r="R3224" s="8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 s="1" t="s">
        <v>0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22">
        <f t="shared" si="200"/>
        <v>109.51612903225806</v>
      </c>
      <c r="P3225" s="7">
        <f t="shared" si="201"/>
        <v>45.878378378378379</v>
      </c>
      <c r="Q3225" t="s">
        <v>8315</v>
      </c>
      <c r="R3225" s="8" t="s">
        <v>8316</v>
      </c>
      <c r="S3225" s="13">
        <f t="shared" si="202"/>
        <v>42206.835370370369</v>
      </c>
      <c r="T3225" s="13">
        <f t="shared" si="203"/>
        <v>42236.835370370369</v>
      </c>
    </row>
    <row r="3226" spans="1:20" ht="48" x14ac:dyDescent="0.2">
      <c r="A3226" s="1" t="s">
        <v>0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22">
        <f t="shared" si="200"/>
        <v>102.03333333333333</v>
      </c>
      <c r="P3226" s="7">
        <f t="shared" si="201"/>
        <v>141.71296296296296</v>
      </c>
      <c r="Q3226" t="s">
        <v>8315</v>
      </c>
      <c r="R3226" s="8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 s="1" t="s">
        <v>0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22">
        <f t="shared" si="200"/>
        <v>102.35000000000001</v>
      </c>
      <c r="P3227" s="7">
        <f t="shared" si="201"/>
        <v>52.487179487179489</v>
      </c>
      <c r="Q3227" t="s">
        <v>8315</v>
      </c>
      <c r="R3227" s="8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 s="1" t="s">
        <v>0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22">
        <f t="shared" si="200"/>
        <v>104.16666666666667</v>
      </c>
      <c r="P3228" s="7">
        <f t="shared" si="201"/>
        <v>59.523809523809526</v>
      </c>
      <c r="Q3228" t="s">
        <v>8315</v>
      </c>
      <c r="R3228" s="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 s="1" t="s">
        <v>0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22">
        <f t="shared" si="200"/>
        <v>125</v>
      </c>
      <c r="P3229" s="7">
        <f t="shared" si="201"/>
        <v>50</v>
      </c>
      <c r="Q3229" t="s">
        <v>8315</v>
      </c>
      <c r="R3229" s="8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 s="1" t="s">
        <v>0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22">
        <f t="shared" si="200"/>
        <v>102.34285714285714</v>
      </c>
      <c r="P3230" s="7">
        <f t="shared" si="201"/>
        <v>193.62162162162161</v>
      </c>
      <c r="Q3230" t="s">
        <v>8315</v>
      </c>
      <c r="R3230" s="8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 s="1" t="s">
        <v>0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22">
        <f t="shared" si="200"/>
        <v>107.86500000000001</v>
      </c>
      <c r="P3231" s="7">
        <f t="shared" si="201"/>
        <v>106.79702970297029</v>
      </c>
      <c r="Q3231" t="s">
        <v>8315</v>
      </c>
      <c r="R3231" s="8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 s="1" t="s">
        <v>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22">
        <f t="shared" si="200"/>
        <v>109.88461538461539</v>
      </c>
      <c r="P3232" s="7">
        <f t="shared" si="201"/>
        <v>77.21621621621621</v>
      </c>
      <c r="Q3232" t="s">
        <v>8315</v>
      </c>
      <c r="R3232" s="8" t="s">
        <v>8316</v>
      </c>
      <c r="S3232" s="13">
        <f t="shared" si="202"/>
        <v>41898.168124999997</v>
      </c>
      <c r="T3232" s="13">
        <f t="shared" si="203"/>
        <v>41913.165972222225</v>
      </c>
    </row>
    <row r="3233" spans="1:20" ht="48" x14ac:dyDescent="0.2">
      <c r="A3233" s="1" t="s">
        <v>0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22">
        <f t="shared" si="200"/>
        <v>161</v>
      </c>
      <c r="P3233" s="7">
        <f t="shared" si="201"/>
        <v>57.5</v>
      </c>
      <c r="Q3233" t="s">
        <v>8315</v>
      </c>
      <c r="R3233" s="8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 s="1" t="s">
        <v>0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22">
        <f t="shared" si="200"/>
        <v>131.20000000000002</v>
      </c>
      <c r="P3234" s="7">
        <f t="shared" si="201"/>
        <v>50.46153846153846</v>
      </c>
      <c r="Q3234" t="s">
        <v>8315</v>
      </c>
      <c r="R3234" s="8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 s="1" t="s">
        <v>0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22">
        <f t="shared" si="200"/>
        <v>118.8</v>
      </c>
      <c r="P3235" s="7">
        <f t="shared" si="201"/>
        <v>97.377049180327873</v>
      </c>
      <c r="Q3235" t="s">
        <v>8315</v>
      </c>
      <c r="R3235" s="8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 s="1" t="s">
        <v>0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22">
        <f t="shared" si="200"/>
        <v>100.39275000000001</v>
      </c>
      <c r="P3236" s="7">
        <f t="shared" si="201"/>
        <v>34.91921739130435</v>
      </c>
      <c r="Q3236" t="s">
        <v>8315</v>
      </c>
      <c r="R3236" s="8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 s="1" t="s">
        <v>0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22">
        <f t="shared" si="200"/>
        <v>103.20666666666666</v>
      </c>
      <c r="P3237" s="7">
        <f t="shared" si="201"/>
        <v>85.530386740331494</v>
      </c>
      <c r="Q3237" t="s">
        <v>8315</v>
      </c>
      <c r="R3237" s="8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 s="1" t="s">
        <v>0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22">
        <f t="shared" si="200"/>
        <v>100.6</v>
      </c>
      <c r="P3238" s="7">
        <f t="shared" si="201"/>
        <v>182.90909090909091</v>
      </c>
      <c r="Q3238" t="s">
        <v>8315</v>
      </c>
      <c r="R3238" s="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 s="1" t="s">
        <v>0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22">
        <f t="shared" si="200"/>
        <v>100.78754285714287</v>
      </c>
      <c r="P3239" s="7">
        <f t="shared" si="201"/>
        <v>131.13620817843866</v>
      </c>
      <c r="Q3239" t="s">
        <v>8315</v>
      </c>
      <c r="R3239" s="8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 s="1" t="s">
        <v>0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22">
        <f t="shared" si="200"/>
        <v>112.32142857142857</v>
      </c>
      <c r="P3240" s="7">
        <f t="shared" si="201"/>
        <v>39.810126582278478</v>
      </c>
      <c r="Q3240" t="s">
        <v>8315</v>
      </c>
      <c r="R3240" s="8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 s="1" t="s">
        <v>0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22">
        <f t="shared" si="200"/>
        <v>105.91914022517912</v>
      </c>
      <c r="P3241" s="7">
        <f t="shared" si="201"/>
        <v>59.701730769230764</v>
      </c>
      <c r="Q3241" t="s">
        <v>8315</v>
      </c>
      <c r="R3241" s="8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 s="1" t="s">
        <v>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22">
        <f t="shared" si="200"/>
        <v>100.56666666666668</v>
      </c>
      <c r="P3242" s="7">
        <f t="shared" si="201"/>
        <v>88.735294117647058</v>
      </c>
      <c r="Q3242" t="s">
        <v>8315</v>
      </c>
      <c r="R3242" s="8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 s="1" t="s">
        <v>0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22">
        <f t="shared" si="200"/>
        <v>115.30588235294117</v>
      </c>
      <c r="P3243" s="7">
        <f t="shared" si="201"/>
        <v>58.688622754491021</v>
      </c>
      <c r="Q3243" t="s">
        <v>8315</v>
      </c>
      <c r="R3243" s="8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 s="1" t="s">
        <v>0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22">
        <f t="shared" si="200"/>
        <v>127.30419999999999</v>
      </c>
      <c r="P3244" s="7">
        <f t="shared" si="201"/>
        <v>69.56513661202186</v>
      </c>
      <c r="Q3244" t="s">
        <v>8315</v>
      </c>
      <c r="R3244" s="8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 s="1" t="s">
        <v>0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22">
        <f t="shared" si="200"/>
        <v>102.83750000000001</v>
      </c>
      <c r="P3245" s="7">
        <f t="shared" si="201"/>
        <v>115.87323943661971</v>
      </c>
      <c r="Q3245" t="s">
        <v>8315</v>
      </c>
      <c r="R3245" s="8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 s="1" t="s">
        <v>0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22">
        <f t="shared" si="200"/>
        <v>102.9375</v>
      </c>
      <c r="P3246" s="7">
        <f t="shared" si="201"/>
        <v>23.869565217391305</v>
      </c>
      <c r="Q3246" t="s">
        <v>8315</v>
      </c>
      <c r="R3246" s="8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 s="1" t="s">
        <v>0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22">
        <f t="shared" si="200"/>
        <v>104.3047619047619</v>
      </c>
      <c r="P3247" s="7">
        <f t="shared" si="201"/>
        <v>81.125925925925927</v>
      </c>
      <c r="Q3247" t="s">
        <v>8315</v>
      </c>
      <c r="R3247" s="8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 s="1" t="s">
        <v>0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22">
        <f t="shared" si="200"/>
        <v>111.22000000000001</v>
      </c>
      <c r="P3248" s="7">
        <f t="shared" si="201"/>
        <v>57.626943005181346</v>
      </c>
      <c r="Q3248" t="s">
        <v>8315</v>
      </c>
      <c r="R3248" s="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 s="1" t="s">
        <v>0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22">
        <f t="shared" si="200"/>
        <v>105.86</v>
      </c>
      <c r="P3249" s="7">
        <f t="shared" si="201"/>
        <v>46.429824561403507</v>
      </c>
      <c r="Q3249" t="s">
        <v>8315</v>
      </c>
      <c r="R3249" s="8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 s="1" t="s">
        <v>0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22">
        <f t="shared" si="200"/>
        <v>100.79166666666666</v>
      </c>
      <c r="P3250" s="7">
        <f t="shared" si="201"/>
        <v>60.475000000000001</v>
      </c>
      <c r="Q3250" t="s">
        <v>8315</v>
      </c>
      <c r="R3250" s="8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 s="1" t="s">
        <v>0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22">
        <f t="shared" si="200"/>
        <v>104.92727272727274</v>
      </c>
      <c r="P3251" s="7">
        <f t="shared" si="201"/>
        <v>65.579545454545453</v>
      </c>
      <c r="Q3251" t="s">
        <v>8315</v>
      </c>
      <c r="R3251" s="8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 s="1" t="s">
        <v>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22">
        <f t="shared" si="200"/>
        <v>101.55199999999999</v>
      </c>
      <c r="P3252" s="7">
        <f t="shared" si="201"/>
        <v>119.1924882629108</v>
      </c>
      <c r="Q3252" t="s">
        <v>8315</v>
      </c>
      <c r="R3252" s="8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 s="1" t="s">
        <v>0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22">
        <f t="shared" si="200"/>
        <v>110.73333333333333</v>
      </c>
      <c r="P3253" s="7">
        <f t="shared" si="201"/>
        <v>83.05</v>
      </c>
      <c r="Q3253" t="s">
        <v>8315</v>
      </c>
      <c r="R3253" s="8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 s="1" t="s">
        <v>0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22">
        <f t="shared" si="200"/>
        <v>127.82222222222221</v>
      </c>
      <c r="P3254" s="7">
        <f t="shared" si="201"/>
        <v>57.52</v>
      </c>
      <c r="Q3254" t="s">
        <v>8315</v>
      </c>
      <c r="R3254" s="8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 s="1" t="s">
        <v>0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22">
        <f t="shared" si="200"/>
        <v>101.82500000000002</v>
      </c>
      <c r="P3255" s="7">
        <f t="shared" si="201"/>
        <v>177.08695652173913</v>
      </c>
      <c r="Q3255" t="s">
        <v>8315</v>
      </c>
      <c r="R3255" s="8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 s="1" t="s">
        <v>0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22">
        <f t="shared" si="200"/>
        <v>101.25769230769231</v>
      </c>
      <c r="P3256" s="7">
        <f t="shared" si="201"/>
        <v>70.771505376344081</v>
      </c>
      <c r="Q3256" t="s">
        <v>8315</v>
      </c>
      <c r="R3256" s="8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 s="1" t="s">
        <v>0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22">
        <f t="shared" si="200"/>
        <v>175</v>
      </c>
      <c r="P3257" s="7">
        <f t="shared" si="201"/>
        <v>29.166666666666668</v>
      </c>
      <c r="Q3257" t="s">
        <v>8315</v>
      </c>
      <c r="R3257" s="8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 s="1" t="s">
        <v>0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22">
        <f t="shared" si="200"/>
        <v>128.06</v>
      </c>
      <c r="P3258" s="7">
        <f t="shared" si="201"/>
        <v>72.76136363636364</v>
      </c>
      <c r="Q3258" t="s">
        <v>8315</v>
      </c>
      <c r="R3258" s="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 s="1" t="s">
        <v>0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22">
        <f t="shared" si="200"/>
        <v>106.29949999999999</v>
      </c>
      <c r="P3259" s="7">
        <f t="shared" si="201"/>
        <v>51.853414634146333</v>
      </c>
      <c r="Q3259" t="s">
        <v>8315</v>
      </c>
      <c r="R3259" s="8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 s="1" t="s">
        <v>0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22">
        <f t="shared" si="200"/>
        <v>105.21428571428571</v>
      </c>
      <c r="P3260" s="7">
        <f t="shared" si="201"/>
        <v>98.2</v>
      </c>
      <c r="Q3260" t="s">
        <v>8315</v>
      </c>
      <c r="R3260" s="8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 s="1" t="s">
        <v>0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22">
        <f t="shared" si="200"/>
        <v>106.16782608695652</v>
      </c>
      <c r="P3261" s="7">
        <f t="shared" si="201"/>
        <v>251.7381443298969</v>
      </c>
      <c r="Q3261" t="s">
        <v>8315</v>
      </c>
      <c r="R3261" s="8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 s="1" t="s">
        <v>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22">
        <f t="shared" si="200"/>
        <v>109.24000000000001</v>
      </c>
      <c r="P3262" s="7">
        <f t="shared" si="201"/>
        <v>74.821917808219183</v>
      </c>
      <c r="Q3262" t="s">
        <v>8315</v>
      </c>
      <c r="R3262" s="8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 s="1" t="s">
        <v>0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22">
        <f t="shared" si="200"/>
        <v>100.45454545454547</v>
      </c>
      <c r="P3263" s="7">
        <f t="shared" si="201"/>
        <v>67.65306122448979</v>
      </c>
      <c r="Q3263" t="s">
        <v>8315</v>
      </c>
      <c r="R3263" s="8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 s="1" t="s">
        <v>0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22">
        <f t="shared" si="200"/>
        <v>103.04098360655738</v>
      </c>
      <c r="P3264" s="7">
        <f t="shared" si="201"/>
        <v>93.81343283582089</v>
      </c>
      <c r="Q3264" t="s">
        <v>8315</v>
      </c>
      <c r="R3264" s="8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 s="1" t="s">
        <v>0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22">
        <f t="shared" si="200"/>
        <v>112.1664</v>
      </c>
      <c r="P3265" s="7">
        <f t="shared" si="201"/>
        <v>41.237647058823526</v>
      </c>
      <c r="Q3265" t="s">
        <v>8315</v>
      </c>
      <c r="R3265" s="8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 s="1" t="s">
        <v>0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22">
        <f t="shared" si="200"/>
        <v>103</v>
      </c>
      <c r="P3266" s="7">
        <f t="shared" si="201"/>
        <v>52.551020408163268</v>
      </c>
      <c r="Q3266" t="s">
        <v>8315</v>
      </c>
      <c r="R3266" s="8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 s="1" t="s">
        <v>0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22">
        <f t="shared" ref="O3267:O3330" si="204">PRODUCT((E3267/D3267),100)</f>
        <v>164</v>
      </c>
      <c r="P3267" s="7">
        <f t="shared" ref="P3267:P3330" si="205">(IFERROR(E3267/L3267,""))</f>
        <v>70.285714285714292</v>
      </c>
      <c r="Q3267" t="s">
        <v>8315</v>
      </c>
      <c r="R3267" s="8" t="s">
        <v>8316</v>
      </c>
      <c r="S3267" s="13">
        <f t="shared" ref="S3267:S3330" si="206">J3267/86400+25569</f>
        <v>42311.711979166663</v>
      </c>
      <c r="T3267" s="13">
        <f t="shared" ref="T3267:T3330" si="207">I3267/86400+25569</f>
        <v>42341.708333333328</v>
      </c>
    </row>
    <row r="3268" spans="1:20" ht="48" x14ac:dyDescent="0.2">
      <c r="A3268" s="1" t="s">
        <v>0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22">
        <f t="shared" si="204"/>
        <v>131.28333333333333</v>
      </c>
      <c r="P3268" s="7">
        <f t="shared" si="205"/>
        <v>48.325153374233132</v>
      </c>
      <c r="Q3268" t="s">
        <v>8315</v>
      </c>
      <c r="R3268" s="8" t="s">
        <v>8316</v>
      </c>
      <c r="S3268" s="13">
        <f t="shared" si="206"/>
        <v>42136.536134259259</v>
      </c>
      <c r="T3268" s="13">
        <f t="shared" si="207"/>
        <v>42167.875</v>
      </c>
    </row>
    <row r="3269" spans="1:20" ht="48" x14ac:dyDescent="0.2">
      <c r="A3269" s="1" t="s">
        <v>0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22">
        <f t="shared" si="204"/>
        <v>102.1</v>
      </c>
      <c r="P3269" s="7">
        <f t="shared" si="205"/>
        <v>53.177083333333336</v>
      </c>
      <c r="Q3269" t="s">
        <v>8315</v>
      </c>
      <c r="R3269" s="8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 s="1" t="s">
        <v>0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22">
        <f t="shared" si="204"/>
        <v>128</v>
      </c>
      <c r="P3270" s="7">
        <f t="shared" si="205"/>
        <v>60.952380952380949</v>
      </c>
      <c r="Q3270" t="s">
        <v>8315</v>
      </c>
      <c r="R3270" s="8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 s="1" t="s">
        <v>0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22">
        <f t="shared" si="204"/>
        <v>101.49999999999999</v>
      </c>
      <c r="P3271" s="7">
        <f t="shared" si="205"/>
        <v>116</v>
      </c>
      <c r="Q3271" t="s">
        <v>8315</v>
      </c>
      <c r="R3271" s="8" t="s">
        <v>8316</v>
      </c>
      <c r="S3271" s="13">
        <f t="shared" si="206"/>
        <v>42137.395798611113</v>
      </c>
      <c r="T3271" s="13">
        <f t="shared" si="207"/>
        <v>42171.458333333328</v>
      </c>
    </row>
    <row r="3272" spans="1:20" ht="48" x14ac:dyDescent="0.2">
      <c r="A3272" s="1" t="s">
        <v>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22">
        <f t="shared" si="204"/>
        <v>101.66666666666666</v>
      </c>
      <c r="P3272" s="7">
        <f t="shared" si="205"/>
        <v>61</v>
      </c>
      <c r="Q3272" t="s">
        <v>8315</v>
      </c>
      <c r="R3272" s="8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 s="1" t="s">
        <v>0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22">
        <f t="shared" si="204"/>
        <v>130</v>
      </c>
      <c r="P3273" s="7">
        <f t="shared" si="205"/>
        <v>38.235294117647058</v>
      </c>
      <c r="Q3273" t="s">
        <v>8315</v>
      </c>
      <c r="R3273" s="8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 s="1" t="s">
        <v>0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22">
        <f t="shared" si="204"/>
        <v>154.43</v>
      </c>
      <c r="P3274" s="7">
        <f t="shared" si="205"/>
        <v>106.50344827586207</v>
      </c>
      <c r="Q3274" t="s">
        <v>8315</v>
      </c>
      <c r="R3274" s="8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 s="1" t="s">
        <v>0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22">
        <f t="shared" si="204"/>
        <v>107.4</v>
      </c>
      <c r="P3275" s="7">
        <f t="shared" si="205"/>
        <v>204.57142857142858</v>
      </c>
      <c r="Q3275" t="s">
        <v>8315</v>
      </c>
      <c r="R3275" s="8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 s="1" t="s">
        <v>0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22">
        <f t="shared" si="204"/>
        <v>101.32258064516128</v>
      </c>
      <c r="P3276" s="7">
        <f t="shared" si="205"/>
        <v>54.912587412587413</v>
      </c>
      <c r="Q3276" t="s">
        <v>8315</v>
      </c>
      <c r="R3276" s="8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 s="1" t="s">
        <v>0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22">
        <f t="shared" si="204"/>
        <v>100.27777777777777</v>
      </c>
      <c r="P3277" s="7">
        <f t="shared" si="205"/>
        <v>150.41666666666666</v>
      </c>
      <c r="Q3277" t="s">
        <v>8315</v>
      </c>
      <c r="R3277" s="8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 s="1" t="s">
        <v>0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22">
        <f t="shared" si="204"/>
        <v>116.84444444444443</v>
      </c>
      <c r="P3278" s="7">
        <f t="shared" si="205"/>
        <v>52.58</v>
      </c>
      <c r="Q3278" t="s">
        <v>8315</v>
      </c>
      <c r="R3278" s="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 s="1" t="s">
        <v>0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22">
        <f t="shared" si="204"/>
        <v>108.60000000000001</v>
      </c>
      <c r="P3279" s="7">
        <f t="shared" si="205"/>
        <v>54.3</v>
      </c>
      <c r="Q3279" t="s">
        <v>8315</v>
      </c>
      <c r="R3279" s="8" t="s">
        <v>8316</v>
      </c>
      <c r="S3279" s="13">
        <f t="shared" si="206"/>
        <v>41931.682939814811</v>
      </c>
      <c r="T3279" s="13">
        <f t="shared" si="207"/>
        <v>41961.724606481483</v>
      </c>
    </row>
    <row r="3280" spans="1:20" ht="48" x14ac:dyDescent="0.2">
      <c r="A3280" s="1" t="s">
        <v>0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22">
        <f t="shared" si="204"/>
        <v>103.4</v>
      </c>
      <c r="P3280" s="7">
        <f t="shared" si="205"/>
        <v>76.029411764705884</v>
      </c>
      <c r="Q3280" t="s">
        <v>8315</v>
      </c>
      <c r="R3280" s="8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 s="1" t="s">
        <v>0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22">
        <f t="shared" si="204"/>
        <v>114.27586206896552</v>
      </c>
      <c r="P3281" s="7">
        <f t="shared" si="205"/>
        <v>105.2063492063492</v>
      </c>
      <c r="Q3281" t="s">
        <v>8315</v>
      </c>
      <c r="R3281" s="8" t="s">
        <v>8316</v>
      </c>
      <c r="S3281" s="13">
        <f t="shared" si="206"/>
        <v>42431.102534722224</v>
      </c>
      <c r="T3281" s="13">
        <f t="shared" si="207"/>
        <v>42461.06086805556</v>
      </c>
    </row>
    <row r="3282" spans="1:20" ht="48" x14ac:dyDescent="0.2">
      <c r="A3282" s="1" t="s">
        <v>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22">
        <f t="shared" si="204"/>
        <v>103</v>
      </c>
      <c r="P3282" s="7">
        <f t="shared" si="205"/>
        <v>68.666666666666671</v>
      </c>
      <c r="Q3282" t="s">
        <v>8315</v>
      </c>
      <c r="R3282" s="8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 s="1" t="s">
        <v>0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22">
        <f t="shared" si="204"/>
        <v>121.6</v>
      </c>
      <c r="P3283" s="7">
        <f t="shared" si="205"/>
        <v>129.36170212765958</v>
      </c>
      <c r="Q3283" t="s">
        <v>8315</v>
      </c>
      <c r="R3283" s="8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 s="1" t="s">
        <v>0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22">
        <f t="shared" si="204"/>
        <v>102.6467741935484</v>
      </c>
      <c r="P3284" s="7">
        <f t="shared" si="205"/>
        <v>134.26371308016877</v>
      </c>
      <c r="Q3284" t="s">
        <v>8315</v>
      </c>
      <c r="R3284" s="8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 s="1" t="s">
        <v>0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22">
        <f t="shared" si="204"/>
        <v>104.75000000000001</v>
      </c>
      <c r="P3285" s="7">
        <f t="shared" si="205"/>
        <v>17.829787234042552</v>
      </c>
      <c r="Q3285" t="s">
        <v>8315</v>
      </c>
      <c r="R3285" s="8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 s="1" t="s">
        <v>0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22">
        <f t="shared" si="204"/>
        <v>101.6</v>
      </c>
      <c r="P3286" s="7">
        <f t="shared" si="205"/>
        <v>203.2</v>
      </c>
      <c r="Q3286" t="s">
        <v>8315</v>
      </c>
      <c r="R3286" s="8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 s="1" t="s">
        <v>0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22">
        <f t="shared" si="204"/>
        <v>112.10242048409683</v>
      </c>
      <c r="P3287" s="7">
        <f t="shared" si="205"/>
        <v>69.18518518518519</v>
      </c>
      <c r="Q3287" t="s">
        <v>8315</v>
      </c>
      <c r="R3287" s="8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 s="1" t="s">
        <v>0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22">
        <f t="shared" si="204"/>
        <v>101.76666666666667</v>
      </c>
      <c r="P3288" s="7">
        <f t="shared" si="205"/>
        <v>125.12295081967213</v>
      </c>
      <c r="Q3288" t="s">
        <v>8315</v>
      </c>
      <c r="R3288" s="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 s="1" t="s">
        <v>0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22">
        <f t="shared" si="204"/>
        <v>100</v>
      </c>
      <c r="P3289" s="7">
        <f t="shared" si="205"/>
        <v>73.529411764705884</v>
      </c>
      <c r="Q3289" t="s">
        <v>8315</v>
      </c>
      <c r="R3289" s="8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 s="1" t="s">
        <v>0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22">
        <f t="shared" si="204"/>
        <v>100.26489999999998</v>
      </c>
      <c r="P3290" s="7">
        <f t="shared" si="205"/>
        <v>48.437149758454105</v>
      </c>
      <c r="Q3290" t="s">
        <v>8315</v>
      </c>
      <c r="R3290" s="8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 s="1" t="s">
        <v>0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22">
        <f t="shared" si="204"/>
        <v>133.04200000000003</v>
      </c>
      <c r="P3291" s="7">
        <f t="shared" si="205"/>
        <v>26.608400000000003</v>
      </c>
      <c r="Q3291" t="s">
        <v>8315</v>
      </c>
      <c r="R3291" s="8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 s="1" t="s">
        <v>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22">
        <f t="shared" si="204"/>
        <v>121.2</v>
      </c>
      <c r="P3292" s="7">
        <f t="shared" si="205"/>
        <v>33.666666666666664</v>
      </c>
      <c r="Q3292" t="s">
        <v>8315</v>
      </c>
      <c r="R3292" s="8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 s="1" t="s">
        <v>0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22">
        <f t="shared" si="204"/>
        <v>113.99999999999999</v>
      </c>
      <c r="P3293" s="7">
        <f t="shared" si="205"/>
        <v>40.714285714285715</v>
      </c>
      <c r="Q3293" t="s">
        <v>8315</v>
      </c>
      <c r="R3293" s="8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 s="1" t="s">
        <v>0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22">
        <f t="shared" si="204"/>
        <v>286.13861386138615</v>
      </c>
      <c r="P3294" s="7">
        <f t="shared" si="205"/>
        <v>19.266666666666666</v>
      </c>
      <c r="Q3294" t="s">
        <v>8315</v>
      </c>
      <c r="R3294" s="8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 s="1" t="s">
        <v>0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22">
        <f t="shared" si="204"/>
        <v>170.44444444444446</v>
      </c>
      <c r="P3295" s="7">
        <f t="shared" si="205"/>
        <v>84.285714285714292</v>
      </c>
      <c r="Q3295" t="s">
        <v>8315</v>
      </c>
      <c r="R3295" s="8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 s="1" t="s">
        <v>0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22">
        <f t="shared" si="204"/>
        <v>118.33333333333333</v>
      </c>
      <c r="P3296" s="7">
        <f t="shared" si="205"/>
        <v>29.583333333333332</v>
      </c>
      <c r="Q3296" t="s">
        <v>8315</v>
      </c>
      <c r="R3296" s="8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 s="1" t="s">
        <v>0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22">
        <f t="shared" si="204"/>
        <v>102.85857142857142</v>
      </c>
      <c r="P3297" s="7">
        <f t="shared" si="205"/>
        <v>26.667037037037037</v>
      </c>
      <c r="Q3297" t="s">
        <v>8315</v>
      </c>
      <c r="R3297" s="8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 s="1" t="s">
        <v>0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22">
        <f t="shared" si="204"/>
        <v>144.06666666666666</v>
      </c>
      <c r="P3298" s="7">
        <f t="shared" si="205"/>
        <v>45.978723404255319</v>
      </c>
      <c r="Q3298" t="s">
        <v>8315</v>
      </c>
      <c r="R3298" s="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 s="1" t="s">
        <v>0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22">
        <f t="shared" si="204"/>
        <v>100.07272727272726</v>
      </c>
      <c r="P3299" s="7">
        <f t="shared" si="205"/>
        <v>125.09090909090909</v>
      </c>
      <c r="Q3299" t="s">
        <v>8315</v>
      </c>
      <c r="R3299" s="8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 s="1" t="s">
        <v>0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22">
        <f t="shared" si="204"/>
        <v>101.73</v>
      </c>
      <c r="P3300" s="7">
        <f t="shared" si="205"/>
        <v>141.29166666666666</v>
      </c>
      <c r="Q3300" t="s">
        <v>8315</v>
      </c>
      <c r="R3300" s="8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 s="1" t="s">
        <v>0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22">
        <f t="shared" si="204"/>
        <v>116.19999999999999</v>
      </c>
      <c r="P3301" s="7">
        <f t="shared" si="205"/>
        <v>55.333333333333336</v>
      </c>
      <c r="Q3301" t="s">
        <v>8315</v>
      </c>
      <c r="R3301" s="8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 s="1" t="s">
        <v>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22">
        <f t="shared" si="204"/>
        <v>136.16666666666666</v>
      </c>
      <c r="P3302" s="7">
        <f t="shared" si="205"/>
        <v>46.420454545454547</v>
      </c>
      <c r="Q3302" t="s">
        <v>8315</v>
      </c>
      <c r="R3302" s="8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 s="1" t="s">
        <v>0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22">
        <f t="shared" si="204"/>
        <v>133.46666666666667</v>
      </c>
      <c r="P3303" s="7">
        <f t="shared" si="205"/>
        <v>57.2</v>
      </c>
      <c r="Q3303" t="s">
        <v>8315</v>
      </c>
      <c r="R3303" s="8" t="s">
        <v>8316</v>
      </c>
      <c r="S3303" s="13">
        <f t="shared" si="206"/>
        <v>42538.735833333332</v>
      </c>
      <c r="T3303" s="13">
        <f t="shared" si="207"/>
        <v>42583.290972222225</v>
      </c>
    </row>
    <row r="3304" spans="1:20" ht="16" x14ac:dyDescent="0.2">
      <c r="A3304" s="1" t="s">
        <v>0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22">
        <f t="shared" si="204"/>
        <v>103.39285714285715</v>
      </c>
      <c r="P3304" s="7">
        <f t="shared" si="205"/>
        <v>173.7</v>
      </c>
      <c r="Q3304" t="s">
        <v>8315</v>
      </c>
      <c r="R3304" s="8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 s="1" t="s">
        <v>0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22">
        <f t="shared" si="204"/>
        <v>115.88888888888889</v>
      </c>
      <c r="P3305" s="7">
        <f t="shared" si="205"/>
        <v>59.6</v>
      </c>
      <c r="Q3305" t="s">
        <v>8315</v>
      </c>
      <c r="R3305" s="8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 s="1" t="s">
        <v>0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22">
        <f t="shared" si="204"/>
        <v>104.51666666666665</v>
      </c>
      <c r="P3306" s="7">
        <f t="shared" si="205"/>
        <v>89.585714285714289</v>
      </c>
      <c r="Q3306" t="s">
        <v>8315</v>
      </c>
      <c r="R3306" s="8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 s="1" t="s">
        <v>0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22">
        <f t="shared" si="204"/>
        <v>102.02500000000001</v>
      </c>
      <c r="P3307" s="7">
        <f t="shared" si="205"/>
        <v>204.05</v>
      </c>
      <c r="Q3307" t="s">
        <v>8315</v>
      </c>
      <c r="R3307" s="8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 s="1" t="s">
        <v>0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22">
        <f t="shared" si="204"/>
        <v>175.33333333333334</v>
      </c>
      <c r="P3308" s="7">
        <f t="shared" si="205"/>
        <v>48.703703703703702</v>
      </c>
      <c r="Q3308" t="s">
        <v>8315</v>
      </c>
      <c r="R3308" s="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 s="1" t="s">
        <v>0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22">
        <f t="shared" si="204"/>
        <v>106.67999999999999</v>
      </c>
      <c r="P3309" s="7">
        <f t="shared" si="205"/>
        <v>53.339999999999996</v>
      </c>
      <c r="Q3309" t="s">
        <v>8315</v>
      </c>
      <c r="R3309" s="8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 s="1" t="s">
        <v>0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22">
        <f t="shared" si="204"/>
        <v>122.28571428571429</v>
      </c>
      <c r="P3310" s="7">
        <f t="shared" si="205"/>
        <v>75.087719298245617</v>
      </c>
      <c r="Q3310" t="s">
        <v>8315</v>
      </c>
      <c r="R3310" s="8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 s="1" t="s">
        <v>0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22">
        <f t="shared" si="204"/>
        <v>159.42857142857144</v>
      </c>
      <c r="P3311" s="7">
        <f t="shared" si="205"/>
        <v>18</v>
      </c>
      <c r="Q3311" t="s">
        <v>8315</v>
      </c>
      <c r="R3311" s="8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 s="1" t="s">
        <v>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22">
        <f t="shared" si="204"/>
        <v>100.07692307692308</v>
      </c>
      <c r="P3312" s="7">
        <f t="shared" si="205"/>
        <v>209.83870967741936</v>
      </c>
      <c r="Q3312" t="s">
        <v>8315</v>
      </c>
      <c r="R3312" s="8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 s="1" t="s">
        <v>0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22">
        <f t="shared" si="204"/>
        <v>109.84</v>
      </c>
      <c r="P3313" s="7">
        <f t="shared" si="205"/>
        <v>61.022222222222226</v>
      </c>
      <c r="Q3313" t="s">
        <v>8315</v>
      </c>
      <c r="R3313" s="8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 s="1" t="s">
        <v>0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22">
        <f t="shared" si="204"/>
        <v>100.03999999999999</v>
      </c>
      <c r="P3314" s="7">
        <f t="shared" si="205"/>
        <v>61</v>
      </c>
      <c r="Q3314" t="s">
        <v>8315</v>
      </c>
      <c r="R3314" s="8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 s="1" t="s">
        <v>0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22">
        <f t="shared" si="204"/>
        <v>116.05000000000001</v>
      </c>
      <c r="P3315" s="7">
        <f t="shared" si="205"/>
        <v>80.034482758620683</v>
      </c>
      <c r="Q3315" t="s">
        <v>8315</v>
      </c>
      <c r="R3315" s="8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 s="1" t="s">
        <v>0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22">
        <f t="shared" si="204"/>
        <v>210.75</v>
      </c>
      <c r="P3316" s="7">
        <f t="shared" si="205"/>
        <v>29.068965517241381</v>
      </c>
      <c r="Q3316" t="s">
        <v>8315</v>
      </c>
      <c r="R3316" s="8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 s="1" t="s">
        <v>0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22">
        <f t="shared" si="204"/>
        <v>110.00000000000001</v>
      </c>
      <c r="P3317" s="7">
        <f t="shared" si="205"/>
        <v>49.438202247191015</v>
      </c>
      <c r="Q3317" t="s">
        <v>8315</v>
      </c>
      <c r="R3317" s="8" t="s">
        <v>8316</v>
      </c>
      <c r="S3317" s="13">
        <f t="shared" si="206"/>
        <v>42466.303715277776</v>
      </c>
      <c r="T3317" s="13">
        <f t="shared" si="207"/>
        <v>42496.303715277776</v>
      </c>
    </row>
    <row r="3318" spans="1:20" ht="80" x14ac:dyDescent="0.2">
      <c r="A3318" s="1" t="s">
        <v>0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22">
        <f t="shared" si="204"/>
        <v>100.08673425918037</v>
      </c>
      <c r="P3318" s="7">
        <f t="shared" si="205"/>
        <v>93.977440000000001</v>
      </c>
      <c r="Q3318" t="s">
        <v>8315</v>
      </c>
      <c r="R3318" s="8" t="s">
        <v>8316</v>
      </c>
      <c r="S3318" s="13">
        <f t="shared" si="206"/>
        <v>41826.871238425927</v>
      </c>
      <c r="T3318" s="13">
        <f t="shared" si="207"/>
        <v>41859.579166666663</v>
      </c>
    </row>
    <row r="3319" spans="1:20" ht="48" x14ac:dyDescent="0.2">
      <c r="A3319" s="1" t="s">
        <v>0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22">
        <f t="shared" si="204"/>
        <v>106.19047619047619</v>
      </c>
      <c r="P3319" s="7">
        <f t="shared" si="205"/>
        <v>61.944444444444443</v>
      </c>
      <c r="Q3319" t="s">
        <v>8315</v>
      </c>
      <c r="R3319" s="8" t="s">
        <v>8316</v>
      </c>
      <c r="S3319" s="13">
        <f t="shared" si="206"/>
        <v>42499.039629629631</v>
      </c>
      <c r="T3319" s="13">
        <f t="shared" si="207"/>
        <v>42529.039629629631</v>
      </c>
    </row>
    <row r="3320" spans="1:20" ht="32" x14ac:dyDescent="0.2">
      <c r="A3320" s="1" t="s">
        <v>0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22">
        <f t="shared" si="204"/>
        <v>125.6</v>
      </c>
      <c r="P3320" s="7">
        <f t="shared" si="205"/>
        <v>78.5</v>
      </c>
      <c r="Q3320" t="s">
        <v>8315</v>
      </c>
      <c r="R3320" s="8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 s="1" t="s">
        <v>0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22">
        <f t="shared" si="204"/>
        <v>108</v>
      </c>
      <c r="P3321" s="7">
        <f t="shared" si="205"/>
        <v>33.75</v>
      </c>
      <c r="Q3321" t="s">
        <v>8315</v>
      </c>
      <c r="R3321" s="8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 s="1" t="s">
        <v>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22">
        <f t="shared" si="204"/>
        <v>101</v>
      </c>
      <c r="P3322" s="7">
        <f t="shared" si="205"/>
        <v>66.44736842105263</v>
      </c>
      <c r="Q3322" t="s">
        <v>8315</v>
      </c>
      <c r="R3322" s="8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 s="1" t="s">
        <v>0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22">
        <f t="shared" si="204"/>
        <v>107.4</v>
      </c>
      <c r="P3323" s="7">
        <f t="shared" si="205"/>
        <v>35.799999999999997</v>
      </c>
      <c r="Q3323" t="s">
        <v>8315</v>
      </c>
      <c r="R3323" s="8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 s="1" t="s">
        <v>0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22">
        <f t="shared" si="204"/>
        <v>101.51515151515152</v>
      </c>
      <c r="P3324" s="7">
        <f t="shared" si="205"/>
        <v>145.65217391304347</v>
      </c>
      <c r="Q3324" t="s">
        <v>8315</v>
      </c>
      <c r="R3324" s="8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 s="1" t="s">
        <v>0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22">
        <f t="shared" si="204"/>
        <v>125.89999999999999</v>
      </c>
      <c r="P3325" s="7">
        <f t="shared" si="205"/>
        <v>25.693877551020407</v>
      </c>
      <c r="Q3325" t="s">
        <v>8315</v>
      </c>
      <c r="R3325" s="8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 s="1" t="s">
        <v>0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22">
        <f t="shared" si="204"/>
        <v>101.66666666666666</v>
      </c>
      <c r="P3326" s="7">
        <f t="shared" si="205"/>
        <v>152.5</v>
      </c>
      <c r="Q3326" t="s">
        <v>8315</v>
      </c>
      <c r="R3326" s="8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 s="1" t="s">
        <v>0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22">
        <f t="shared" si="204"/>
        <v>112.5</v>
      </c>
      <c r="P3327" s="7">
        <f t="shared" si="205"/>
        <v>30</v>
      </c>
      <c r="Q3327" t="s">
        <v>8315</v>
      </c>
      <c r="R3327" s="8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 s="1" t="s">
        <v>0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22">
        <f t="shared" si="204"/>
        <v>101.375</v>
      </c>
      <c r="P3328" s="7">
        <f t="shared" si="205"/>
        <v>142.28070175438597</v>
      </c>
      <c r="Q3328" t="s">
        <v>8315</v>
      </c>
      <c r="R3328" s="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 s="1" t="s">
        <v>0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22">
        <f t="shared" si="204"/>
        <v>101.25</v>
      </c>
      <c r="P3329" s="7">
        <f t="shared" si="205"/>
        <v>24.545454545454547</v>
      </c>
      <c r="Q3329" t="s">
        <v>8315</v>
      </c>
      <c r="R3329" s="8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 s="1" t="s">
        <v>0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22">
        <f t="shared" si="204"/>
        <v>146.38888888888889</v>
      </c>
      <c r="P3330" s="7">
        <f t="shared" si="205"/>
        <v>292.77777777777777</v>
      </c>
      <c r="Q3330" t="s">
        <v>8315</v>
      </c>
      <c r="R3330" s="8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 s="1" t="s">
        <v>0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22">
        <f t="shared" ref="O3331:O3394" si="208">PRODUCT((E3331/D3331),100)</f>
        <v>116.8</v>
      </c>
      <c r="P3331" s="7">
        <f t="shared" ref="P3331:P3394" si="209">(IFERROR(E3331/L3331,""))</f>
        <v>44.92307692307692</v>
      </c>
      <c r="Q3331" t="s">
        <v>8315</v>
      </c>
      <c r="R3331" s="8" t="s">
        <v>8316</v>
      </c>
      <c r="S3331" s="13">
        <f t="shared" ref="S3331:S3394" si="210">J3331/86400+25569</f>
        <v>41837.323009259257</v>
      </c>
      <c r="T3331" s="13">
        <f t="shared" ref="T3331:T3394" si="211">I3331/86400+25569</f>
        <v>41847.958333333336</v>
      </c>
    </row>
    <row r="3332" spans="1:20" ht="48" x14ac:dyDescent="0.2">
      <c r="A3332" s="1" t="s">
        <v>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22">
        <f t="shared" si="208"/>
        <v>106.26666666666667</v>
      </c>
      <c r="P3332" s="7">
        <f t="shared" si="209"/>
        <v>23.10144927536232</v>
      </c>
      <c r="Q3332" t="s">
        <v>8315</v>
      </c>
      <c r="R3332" s="8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 s="1" t="s">
        <v>0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22">
        <f t="shared" si="208"/>
        <v>104.52</v>
      </c>
      <c r="P3333" s="7">
        <f t="shared" si="209"/>
        <v>80.400000000000006</v>
      </c>
      <c r="Q3333" t="s">
        <v>8315</v>
      </c>
      <c r="R3333" s="8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 s="1" t="s">
        <v>0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22">
        <f t="shared" si="208"/>
        <v>100</v>
      </c>
      <c r="P3334" s="7">
        <f t="shared" si="209"/>
        <v>72.289156626506028</v>
      </c>
      <c r="Q3334" t="s">
        <v>8315</v>
      </c>
      <c r="R3334" s="8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 s="1" t="s">
        <v>0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22">
        <f t="shared" si="208"/>
        <v>104.57142857142858</v>
      </c>
      <c r="P3335" s="7">
        <f t="shared" si="209"/>
        <v>32.972972972972975</v>
      </c>
      <c r="Q3335" t="s">
        <v>8315</v>
      </c>
      <c r="R3335" s="8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 s="1" t="s">
        <v>0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22">
        <f t="shared" si="208"/>
        <v>138.62051149573753</v>
      </c>
      <c r="P3336" s="7">
        <f t="shared" si="209"/>
        <v>116.65217391304348</v>
      </c>
      <c r="Q3336" t="s">
        <v>8315</v>
      </c>
      <c r="R3336" s="8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 s="1" t="s">
        <v>0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22">
        <f t="shared" si="208"/>
        <v>100.32000000000001</v>
      </c>
      <c r="P3337" s="7">
        <f t="shared" si="209"/>
        <v>79.61904761904762</v>
      </c>
      <c r="Q3337" t="s">
        <v>8315</v>
      </c>
      <c r="R3337" s="8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 s="1" t="s">
        <v>0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22">
        <f t="shared" si="208"/>
        <v>100</v>
      </c>
      <c r="P3338" s="7">
        <f t="shared" si="209"/>
        <v>27.777777777777779</v>
      </c>
      <c r="Q3338" t="s">
        <v>8315</v>
      </c>
      <c r="R3338" s="8" t="s">
        <v>8316</v>
      </c>
      <c r="S3338" s="13">
        <f t="shared" si="210"/>
        <v>42437.398680555554</v>
      </c>
      <c r="T3338" s="13">
        <f t="shared" si="211"/>
        <v>42465.35701388889</v>
      </c>
    </row>
    <row r="3339" spans="1:20" ht="48" x14ac:dyDescent="0.2">
      <c r="A3339" s="1" t="s">
        <v>0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22">
        <f t="shared" si="208"/>
        <v>110.2</v>
      </c>
      <c r="P3339" s="7">
        <f t="shared" si="209"/>
        <v>81.029411764705884</v>
      </c>
      <c r="Q3339" t="s">
        <v>8315</v>
      </c>
      <c r="R3339" s="8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 s="1" t="s">
        <v>0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22">
        <f t="shared" si="208"/>
        <v>102.18</v>
      </c>
      <c r="P3340" s="7">
        <f t="shared" si="209"/>
        <v>136.84821428571428</v>
      </c>
      <c r="Q3340" t="s">
        <v>8315</v>
      </c>
      <c r="R3340" s="8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 s="1" t="s">
        <v>0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22">
        <f t="shared" si="208"/>
        <v>104.35000000000001</v>
      </c>
      <c r="P3341" s="7">
        <f t="shared" si="209"/>
        <v>177.61702127659575</v>
      </c>
      <c r="Q3341" t="s">
        <v>8315</v>
      </c>
      <c r="R3341" s="8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 s="1" t="s">
        <v>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22">
        <f t="shared" si="208"/>
        <v>138.16666666666666</v>
      </c>
      <c r="P3342" s="7">
        <f t="shared" si="209"/>
        <v>109.07894736842105</v>
      </c>
      <c r="Q3342" t="s">
        <v>8315</v>
      </c>
      <c r="R3342" s="8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 s="1" t="s">
        <v>0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22">
        <f t="shared" si="208"/>
        <v>100</v>
      </c>
      <c r="P3343" s="7">
        <f t="shared" si="209"/>
        <v>119.64285714285714</v>
      </c>
      <c r="Q3343" t="s">
        <v>8315</v>
      </c>
      <c r="R3343" s="8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 s="1" t="s">
        <v>0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22">
        <f t="shared" si="208"/>
        <v>101.66666666666666</v>
      </c>
      <c r="P3344" s="7">
        <f t="shared" si="209"/>
        <v>78.205128205128204</v>
      </c>
      <c r="Q3344" t="s">
        <v>8315</v>
      </c>
      <c r="R3344" s="8" t="s">
        <v>8316</v>
      </c>
      <c r="S3344" s="13">
        <f t="shared" si="210"/>
        <v>42062.296412037038</v>
      </c>
      <c r="T3344" s="13">
        <f t="shared" si="211"/>
        <v>42095.207638888889</v>
      </c>
    </row>
    <row r="3345" spans="1:20" ht="48" x14ac:dyDescent="0.2">
      <c r="A3345" s="1" t="s">
        <v>0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22">
        <f t="shared" si="208"/>
        <v>171.42857142857142</v>
      </c>
      <c r="P3345" s="7">
        <f t="shared" si="209"/>
        <v>52.173913043478258</v>
      </c>
      <c r="Q3345" t="s">
        <v>8315</v>
      </c>
      <c r="R3345" s="8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 s="1" t="s">
        <v>0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22">
        <f t="shared" si="208"/>
        <v>101.44444444444444</v>
      </c>
      <c r="P3346" s="7">
        <f t="shared" si="209"/>
        <v>114.125</v>
      </c>
      <c r="Q3346" t="s">
        <v>8315</v>
      </c>
      <c r="R3346" s="8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 s="1" t="s">
        <v>0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22">
        <f t="shared" si="208"/>
        <v>130</v>
      </c>
      <c r="P3347" s="7">
        <f t="shared" si="209"/>
        <v>50</v>
      </c>
      <c r="Q3347" t="s">
        <v>8315</v>
      </c>
      <c r="R3347" s="8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 s="1" t="s">
        <v>0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22">
        <f t="shared" si="208"/>
        <v>110.00000000000001</v>
      </c>
      <c r="P3348" s="7">
        <f t="shared" si="209"/>
        <v>91.666666666666671</v>
      </c>
      <c r="Q3348" t="s">
        <v>8315</v>
      </c>
      <c r="R3348" s="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 s="1" t="s">
        <v>0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22">
        <f t="shared" si="208"/>
        <v>119.44999999999999</v>
      </c>
      <c r="P3349" s="7">
        <f t="shared" si="209"/>
        <v>108.59090909090909</v>
      </c>
      <c r="Q3349" t="s">
        <v>8315</v>
      </c>
      <c r="R3349" s="8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 s="1" t="s">
        <v>0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22">
        <f t="shared" si="208"/>
        <v>100.2909090909091</v>
      </c>
      <c r="P3350" s="7">
        <f t="shared" si="209"/>
        <v>69.822784810126578</v>
      </c>
      <c r="Q3350" t="s">
        <v>8315</v>
      </c>
      <c r="R3350" s="8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 s="1" t="s">
        <v>0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22">
        <f t="shared" si="208"/>
        <v>153.4</v>
      </c>
      <c r="P3351" s="7">
        <f t="shared" si="209"/>
        <v>109.57142857142857</v>
      </c>
      <c r="Q3351" t="s">
        <v>8315</v>
      </c>
      <c r="R3351" s="8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 s="1" t="s">
        <v>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22">
        <f t="shared" si="208"/>
        <v>104.42857142857143</v>
      </c>
      <c r="P3352" s="7">
        <f t="shared" si="209"/>
        <v>71.666666666666671</v>
      </c>
      <c r="Q3352" t="s">
        <v>8315</v>
      </c>
      <c r="R3352" s="8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 s="1" t="s">
        <v>0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22">
        <f t="shared" si="208"/>
        <v>101.1</v>
      </c>
      <c r="P3353" s="7">
        <f t="shared" si="209"/>
        <v>93.611111111111114</v>
      </c>
      <c r="Q3353" t="s">
        <v>8315</v>
      </c>
      <c r="R3353" s="8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 s="1" t="s">
        <v>0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22">
        <f t="shared" si="208"/>
        <v>107.52</v>
      </c>
      <c r="P3354" s="7">
        <f t="shared" si="209"/>
        <v>76.8</v>
      </c>
      <c r="Q3354" t="s">
        <v>8315</v>
      </c>
      <c r="R3354" s="8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 s="1" t="s">
        <v>0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22">
        <f t="shared" si="208"/>
        <v>315</v>
      </c>
      <c r="P3355" s="7">
        <f t="shared" si="209"/>
        <v>35.795454545454547</v>
      </c>
      <c r="Q3355" t="s">
        <v>8315</v>
      </c>
      <c r="R3355" s="8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 s="1" t="s">
        <v>0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22">
        <f t="shared" si="208"/>
        <v>101.93333333333334</v>
      </c>
      <c r="P3356" s="7">
        <f t="shared" si="209"/>
        <v>55.6</v>
      </c>
      <c r="Q3356" t="s">
        <v>8315</v>
      </c>
      <c r="R3356" s="8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 s="1" t="s">
        <v>0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22">
        <f t="shared" si="208"/>
        <v>126.28571428571429</v>
      </c>
      <c r="P3357" s="7">
        <f t="shared" si="209"/>
        <v>147.33333333333334</v>
      </c>
      <c r="Q3357" t="s">
        <v>8315</v>
      </c>
      <c r="R3357" s="8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 s="1" t="s">
        <v>0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22">
        <f t="shared" si="208"/>
        <v>101.4</v>
      </c>
      <c r="P3358" s="7">
        <f t="shared" si="209"/>
        <v>56.333333333333336</v>
      </c>
      <c r="Q3358" t="s">
        <v>8315</v>
      </c>
      <c r="R3358" s="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 s="1" t="s">
        <v>0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22">
        <f t="shared" si="208"/>
        <v>101</v>
      </c>
      <c r="P3359" s="7">
        <f t="shared" si="209"/>
        <v>96.19047619047619</v>
      </c>
      <c r="Q3359" t="s">
        <v>8315</v>
      </c>
      <c r="R3359" s="8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 s="1" t="s">
        <v>0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22">
        <f t="shared" si="208"/>
        <v>102.99000000000001</v>
      </c>
      <c r="P3360" s="7">
        <f t="shared" si="209"/>
        <v>63.574074074074076</v>
      </c>
      <c r="Q3360" t="s">
        <v>8315</v>
      </c>
      <c r="R3360" s="8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 s="1" t="s">
        <v>0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22">
        <f t="shared" si="208"/>
        <v>106.25</v>
      </c>
      <c r="P3361" s="7">
        <f t="shared" si="209"/>
        <v>184.78260869565219</v>
      </c>
      <c r="Q3361" t="s">
        <v>8315</v>
      </c>
      <c r="R3361" s="8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 s="1" t="s">
        <v>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22">
        <f t="shared" si="208"/>
        <v>101.37777777777779</v>
      </c>
      <c r="P3362" s="7">
        <f t="shared" si="209"/>
        <v>126.72222222222223</v>
      </c>
      <c r="Q3362" t="s">
        <v>8315</v>
      </c>
      <c r="R3362" s="8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 s="1" t="s">
        <v>0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22">
        <f t="shared" si="208"/>
        <v>113.46000000000001</v>
      </c>
      <c r="P3363" s="7">
        <f t="shared" si="209"/>
        <v>83.42647058823529</v>
      </c>
      <c r="Q3363" t="s">
        <v>8315</v>
      </c>
      <c r="R3363" s="8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 s="1" t="s">
        <v>0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22">
        <f t="shared" si="208"/>
        <v>218.00000000000003</v>
      </c>
      <c r="P3364" s="7">
        <f t="shared" si="209"/>
        <v>54.5</v>
      </c>
      <c r="Q3364" t="s">
        <v>8315</v>
      </c>
      <c r="R3364" s="8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 s="1" t="s">
        <v>0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22">
        <f t="shared" si="208"/>
        <v>101.41935483870968</v>
      </c>
      <c r="P3365" s="7">
        <f t="shared" si="209"/>
        <v>302.30769230769232</v>
      </c>
      <c r="Q3365" t="s">
        <v>8315</v>
      </c>
      <c r="R3365" s="8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 s="1" t="s">
        <v>0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22">
        <f t="shared" si="208"/>
        <v>105.93333333333332</v>
      </c>
      <c r="P3366" s="7">
        <f t="shared" si="209"/>
        <v>44.138888888888886</v>
      </c>
      <c r="Q3366" t="s">
        <v>8315</v>
      </c>
      <c r="R3366" s="8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 s="1" t="s">
        <v>0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22">
        <f t="shared" si="208"/>
        <v>104</v>
      </c>
      <c r="P3367" s="7">
        <f t="shared" si="209"/>
        <v>866.66666666666663</v>
      </c>
      <c r="Q3367" t="s">
        <v>8315</v>
      </c>
      <c r="R3367" s="8" t="s">
        <v>8316</v>
      </c>
      <c r="S3367" s="13">
        <f t="shared" si="210"/>
        <v>42321.101759259254</v>
      </c>
      <c r="T3367" s="13">
        <f t="shared" si="211"/>
        <v>42351.101759259254</v>
      </c>
    </row>
    <row r="3368" spans="1:20" ht="48" x14ac:dyDescent="0.2">
      <c r="A3368" s="1" t="s">
        <v>0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22">
        <f t="shared" si="208"/>
        <v>221</v>
      </c>
      <c r="P3368" s="7">
        <f t="shared" si="209"/>
        <v>61.388888888888886</v>
      </c>
      <c r="Q3368" t="s">
        <v>8315</v>
      </c>
      <c r="R3368" s="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 s="1" t="s">
        <v>0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22">
        <f t="shared" si="208"/>
        <v>118.66666666666667</v>
      </c>
      <c r="P3369" s="7">
        <f t="shared" si="209"/>
        <v>29.666666666666668</v>
      </c>
      <c r="Q3369" t="s">
        <v>8315</v>
      </c>
      <c r="R3369" s="8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 s="1" t="s">
        <v>0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22">
        <f t="shared" si="208"/>
        <v>104.60000000000001</v>
      </c>
      <c r="P3370" s="7">
        <f t="shared" si="209"/>
        <v>45.478260869565219</v>
      </c>
      <c r="Q3370" t="s">
        <v>8315</v>
      </c>
      <c r="R3370" s="8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 s="1" t="s">
        <v>0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22">
        <f t="shared" si="208"/>
        <v>103.89999999999999</v>
      </c>
      <c r="P3371" s="7">
        <f t="shared" si="209"/>
        <v>96.203703703703709</v>
      </c>
      <c r="Q3371" t="s">
        <v>8315</v>
      </c>
      <c r="R3371" s="8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 s="1" t="s">
        <v>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22">
        <f t="shared" si="208"/>
        <v>117.73333333333333</v>
      </c>
      <c r="P3372" s="7">
        <f t="shared" si="209"/>
        <v>67.92307692307692</v>
      </c>
      <c r="Q3372" t="s">
        <v>8315</v>
      </c>
      <c r="R3372" s="8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 s="1" t="s">
        <v>0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22">
        <f t="shared" si="208"/>
        <v>138.5</v>
      </c>
      <c r="P3373" s="7">
        <f t="shared" si="209"/>
        <v>30.777777777777779</v>
      </c>
      <c r="Q3373" t="s">
        <v>8315</v>
      </c>
      <c r="R3373" s="8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 s="1" t="s">
        <v>0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22">
        <f t="shared" si="208"/>
        <v>103.49999999999999</v>
      </c>
      <c r="P3374" s="7">
        <f t="shared" si="209"/>
        <v>38.333333333333336</v>
      </c>
      <c r="Q3374" t="s">
        <v>8315</v>
      </c>
      <c r="R3374" s="8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 s="1" t="s">
        <v>0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22">
        <f t="shared" si="208"/>
        <v>100.25</v>
      </c>
      <c r="P3375" s="7">
        <f t="shared" si="209"/>
        <v>66.833333333333329</v>
      </c>
      <c r="Q3375" t="s">
        <v>8315</v>
      </c>
      <c r="R3375" s="8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 s="1" t="s">
        <v>0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22">
        <f t="shared" si="208"/>
        <v>106.57142857142856</v>
      </c>
      <c r="P3376" s="7">
        <f t="shared" si="209"/>
        <v>71.730769230769226</v>
      </c>
      <c r="Q3376" t="s">
        <v>8315</v>
      </c>
      <c r="R3376" s="8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 s="1" t="s">
        <v>0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22">
        <f t="shared" si="208"/>
        <v>100</v>
      </c>
      <c r="P3377" s="7">
        <f t="shared" si="209"/>
        <v>176.47058823529412</v>
      </c>
      <c r="Q3377" t="s">
        <v>8315</v>
      </c>
      <c r="R3377" s="8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 s="1" t="s">
        <v>0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22">
        <f t="shared" si="208"/>
        <v>100.01249999999999</v>
      </c>
      <c r="P3378" s="7">
        <f t="shared" si="209"/>
        <v>421.10526315789474</v>
      </c>
      <c r="Q3378" t="s">
        <v>8315</v>
      </c>
      <c r="R3378" s="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 s="1" t="s">
        <v>0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22">
        <f t="shared" si="208"/>
        <v>101.05</v>
      </c>
      <c r="P3379" s="7">
        <f t="shared" si="209"/>
        <v>104.98701298701299</v>
      </c>
      <c r="Q3379" t="s">
        <v>8315</v>
      </c>
      <c r="R3379" s="8" t="s">
        <v>8316</v>
      </c>
      <c r="S3379" s="13">
        <f t="shared" si="210"/>
        <v>42053.732627314814</v>
      </c>
      <c r="T3379" s="13">
        <f t="shared" si="211"/>
        <v>42083.705555555556</v>
      </c>
    </row>
    <row r="3380" spans="1:20" ht="48" x14ac:dyDescent="0.2">
      <c r="A3380" s="1" t="s">
        <v>0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22">
        <f t="shared" si="208"/>
        <v>107.63636363636364</v>
      </c>
      <c r="P3380" s="7">
        <f t="shared" si="209"/>
        <v>28.19047619047619</v>
      </c>
      <c r="Q3380" t="s">
        <v>8315</v>
      </c>
      <c r="R3380" s="8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 s="1" t="s">
        <v>0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22">
        <f t="shared" si="208"/>
        <v>103.64999999999999</v>
      </c>
      <c r="P3381" s="7">
        <f t="shared" si="209"/>
        <v>54.55263157894737</v>
      </c>
      <c r="Q3381" t="s">
        <v>8315</v>
      </c>
      <c r="R3381" s="8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 s="1" t="s">
        <v>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22">
        <f t="shared" si="208"/>
        <v>104.43333333333334</v>
      </c>
      <c r="P3382" s="7">
        <f t="shared" si="209"/>
        <v>111.89285714285714</v>
      </c>
      <c r="Q3382" t="s">
        <v>8315</v>
      </c>
      <c r="R3382" s="8" t="s">
        <v>8316</v>
      </c>
      <c r="S3382" s="13">
        <f t="shared" si="210"/>
        <v>41937.953449074077</v>
      </c>
      <c r="T3382" s="13">
        <f t="shared" si="211"/>
        <v>41972.995115740741</v>
      </c>
    </row>
    <row r="3383" spans="1:20" ht="48" x14ac:dyDescent="0.2">
      <c r="A3383" s="1" t="s">
        <v>0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22">
        <f t="shared" si="208"/>
        <v>102.25</v>
      </c>
      <c r="P3383" s="7">
        <f t="shared" si="209"/>
        <v>85.208333333333329</v>
      </c>
      <c r="Q3383" t="s">
        <v>8315</v>
      </c>
      <c r="R3383" s="8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 s="1" t="s">
        <v>0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22">
        <f t="shared" si="208"/>
        <v>100.74285714285713</v>
      </c>
      <c r="P3384" s="7">
        <f t="shared" si="209"/>
        <v>76.652173913043484</v>
      </c>
      <c r="Q3384" t="s">
        <v>8315</v>
      </c>
      <c r="R3384" s="8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 s="1" t="s">
        <v>0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22">
        <f t="shared" si="208"/>
        <v>111.71428571428572</v>
      </c>
      <c r="P3385" s="7">
        <f t="shared" si="209"/>
        <v>65.166666666666671</v>
      </c>
      <c r="Q3385" t="s">
        <v>8315</v>
      </c>
      <c r="R3385" s="8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 s="1" t="s">
        <v>0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22">
        <f t="shared" si="208"/>
        <v>100.01100000000001</v>
      </c>
      <c r="P3386" s="7">
        <f t="shared" si="209"/>
        <v>93.760312499999998</v>
      </c>
      <c r="Q3386" t="s">
        <v>8315</v>
      </c>
      <c r="R3386" s="8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 s="1" t="s">
        <v>0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22">
        <f t="shared" si="208"/>
        <v>100</v>
      </c>
      <c r="P3387" s="7">
        <f t="shared" si="209"/>
        <v>133.33333333333334</v>
      </c>
      <c r="Q3387" t="s">
        <v>8315</v>
      </c>
      <c r="R3387" s="8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 s="1" t="s">
        <v>0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22">
        <f t="shared" si="208"/>
        <v>105</v>
      </c>
      <c r="P3388" s="7">
        <f t="shared" si="209"/>
        <v>51.219512195121951</v>
      </c>
      <c r="Q3388" t="s">
        <v>8315</v>
      </c>
      <c r="R3388" s="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 s="1" t="s">
        <v>0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22">
        <f t="shared" si="208"/>
        <v>116.86666666666667</v>
      </c>
      <c r="P3389" s="7">
        <f t="shared" si="209"/>
        <v>100.17142857142858</v>
      </c>
      <c r="Q3389" t="s">
        <v>8315</v>
      </c>
      <c r="R3389" s="8" t="s">
        <v>8316</v>
      </c>
      <c r="S3389" s="13">
        <f t="shared" si="210"/>
        <v>41947.762592592597</v>
      </c>
      <c r="T3389" s="13">
        <f t="shared" si="211"/>
        <v>41987.762592592597</v>
      </c>
    </row>
    <row r="3390" spans="1:20" ht="48" x14ac:dyDescent="0.2">
      <c r="A3390" s="1" t="s">
        <v>0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22">
        <f t="shared" si="208"/>
        <v>103.8</v>
      </c>
      <c r="P3390" s="7">
        <f t="shared" si="209"/>
        <v>34.6</v>
      </c>
      <c r="Q3390" t="s">
        <v>8315</v>
      </c>
      <c r="R3390" s="8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 s="1" t="s">
        <v>0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22">
        <f t="shared" si="208"/>
        <v>114.5</v>
      </c>
      <c r="P3391" s="7">
        <f t="shared" si="209"/>
        <v>184.67741935483872</v>
      </c>
      <c r="Q3391" t="s">
        <v>8315</v>
      </c>
      <c r="R3391" s="8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 s="1" t="s">
        <v>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22">
        <f t="shared" si="208"/>
        <v>102.4</v>
      </c>
      <c r="P3392" s="7">
        <f t="shared" si="209"/>
        <v>69.818181818181813</v>
      </c>
      <c r="Q3392" t="s">
        <v>8315</v>
      </c>
      <c r="R3392" s="8" t="s">
        <v>8316</v>
      </c>
      <c r="S3392" s="13">
        <f t="shared" si="210"/>
        <v>41815.774826388893</v>
      </c>
      <c r="T3392" s="13">
        <f t="shared" si="211"/>
        <v>41830.774826388893</v>
      </c>
    </row>
    <row r="3393" spans="1:20" ht="48" x14ac:dyDescent="0.2">
      <c r="A3393" s="1" t="s">
        <v>0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22">
        <f t="shared" si="208"/>
        <v>223</v>
      </c>
      <c r="P3393" s="7">
        <f t="shared" si="209"/>
        <v>61.944444444444443</v>
      </c>
      <c r="Q3393" t="s">
        <v>8315</v>
      </c>
      <c r="R3393" s="8" t="s">
        <v>8316</v>
      </c>
      <c r="S3393" s="13">
        <f t="shared" si="210"/>
        <v>41830.545694444445</v>
      </c>
      <c r="T3393" s="13">
        <f t="shared" si="211"/>
        <v>41859.936111111107</v>
      </c>
    </row>
    <row r="3394" spans="1:20" ht="48" x14ac:dyDescent="0.2">
      <c r="A3394" s="1" t="s">
        <v>0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22">
        <f t="shared" si="208"/>
        <v>100</v>
      </c>
      <c r="P3394" s="7">
        <f t="shared" si="209"/>
        <v>41.666666666666664</v>
      </c>
      <c r="Q3394" t="s">
        <v>8315</v>
      </c>
      <c r="R3394" s="8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 s="1" t="s">
        <v>0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22">
        <f t="shared" ref="O3395:O3458" si="212">PRODUCT((E3395/D3395),100)</f>
        <v>105.80000000000001</v>
      </c>
      <c r="P3395" s="7">
        <f t="shared" ref="P3395:P3458" si="213">(IFERROR(E3395/L3395,""))</f>
        <v>36.06818181818182</v>
      </c>
      <c r="Q3395" t="s">
        <v>8315</v>
      </c>
      <c r="R3395" s="8" t="s">
        <v>8316</v>
      </c>
      <c r="S3395" s="13">
        <f t="shared" ref="S3395:S3458" si="214">J3395/86400+25569</f>
        <v>41923.921643518523</v>
      </c>
      <c r="T3395" s="13">
        <f t="shared" ref="T3395:T3458" si="215">I3395/86400+25569</f>
        <v>41949.031944444447</v>
      </c>
    </row>
    <row r="3396" spans="1:20" ht="48" x14ac:dyDescent="0.2">
      <c r="A3396" s="1" t="s">
        <v>0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22">
        <f t="shared" si="212"/>
        <v>142.36363636363635</v>
      </c>
      <c r="P3396" s="7">
        <f t="shared" si="213"/>
        <v>29</v>
      </c>
      <c r="Q3396" t="s">
        <v>8315</v>
      </c>
      <c r="R3396" s="8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 s="1" t="s">
        <v>0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22">
        <f t="shared" si="212"/>
        <v>184</v>
      </c>
      <c r="P3397" s="7">
        <f t="shared" si="213"/>
        <v>24.210526315789473</v>
      </c>
      <c r="Q3397" t="s">
        <v>8315</v>
      </c>
      <c r="R3397" s="8" t="s">
        <v>8316</v>
      </c>
      <c r="S3397" s="13">
        <f t="shared" si="214"/>
        <v>42140.712314814809</v>
      </c>
      <c r="T3397" s="13">
        <f t="shared" si="215"/>
        <v>42154.756944444445</v>
      </c>
    </row>
    <row r="3398" spans="1:20" ht="48" x14ac:dyDescent="0.2">
      <c r="A3398" s="1" t="s">
        <v>0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22">
        <f t="shared" si="212"/>
        <v>104.33333333333333</v>
      </c>
      <c r="P3398" s="7">
        <f t="shared" si="213"/>
        <v>55.892857142857146</v>
      </c>
      <c r="Q3398" t="s">
        <v>8315</v>
      </c>
      <c r="R3398" s="8" t="s">
        <v>8316</v>
      </c>
      <c r="S3398" s="13">
        <f t="shared" si="214"/>
        <v>41764.446631944447</v>
      </c>
      <c r="T3398" s="13">
        <f t="shared" si="215"/>
        <v>41791.165972222225</v>
      </c>
    </row>
    <row r="3399" spans="1:20" ht="32" x14ac:dyDescent="0.2">
      <c r="A3399" s="1" t="s">
        <v>0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22">
        <f t="shared" si="212"/>
        <v>112.00000000000001</v>
      </c>
      <c r="P3399" s="7">
        <f t="shared" si="213"/>
        <v>11.666666666666666</v>
      </c>
      <c r="Q3399" t="s">
        <v>8315</v>
      </c>
      <c r="R3399" s="8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 s="1" t="s">
        <v>0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22">
        <f t="shared" si="212"/>
        <v>111.07499999999999</v>
      </c>
      <c r="P3400" s="7">
        <f t="shared" si="213"/>
        <v>68.353846153846149</v>
      </c>
      <c r="Q3400" t="s">
        <v>8315</v>
      </c>
      <c r="R3400" s="8" t="s">
        <v>8316</v>
      </c>
      <c r="S3400" s="13">
        <f t="shared" si="214"/>
        <v>41941.752037037033</v>
      </c>
      <c r="T3400" s="13">
        <f t="shared" si="215"/>
        <v>41964.708333333328</v>
      </c>
    </row>
    <row r="3401" spans="1:20" ht="48" x14ac:dyDescent="0.2">
      <c r="A3401" s="1" t="s">
        <v>0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22">
        <f t="shared" si="212"/>
        <v>103.75000000000001</v>
      </c>
      <c r="P3401" s="7">
        <f t="shared" si="213"/>
        <v>27.065217391304348</v>
      </c>
      <c r="Q3401" t="s">
        <v>8315</v>
      </c>
      <c r="R3401" s="8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 s="1" t="s">
        <v>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22">
        <f t="shared" si="212"/>
        <v>100.41</v>
      </c>
      <c r="P3402" s="7">
        <f t="shared" si="213"/>
        <v>118.12941176470588</v>
      </c>
      <c r="Q3402" t="s">
        <v>8315</v>
      </c>
      <c r="R3402" s="8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 s="1" t="s">
        <v>0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22">
        <f t="shared" si="212"/>
        <v>101.86206896551724</v>
      </c>
      <c r="P3403" s="7">
        <f t="shared" si="213"/>
        <v>44.757575757575758</v>
      </c>
      <c r="Q3403" t="s">
        <v>8315</v>
      </c>
      <c r="R3403" s="8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 s="1" t="s">
        <v>0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22">
        <f t="shared" si="212"/>
        <v>109.76666666666665</v>
      </c>
      <c r="P3404" s="7">
        <f t="shared" si="213"/>
        <v>99.787878787878782</v>
      </c>
      <c r="Q3404" t="s">
        <v>8315</v>
      </c>
      <c r="R3404" s="8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 s="1" t="s">
        <v>0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22">
        <f t="shared" si="212"/>
        <v>100</v>
      </c>
      <c r="P3405" s="7">
        <f t="shared" si="213"/>
        <v>117.64705882352941</v>
      </c>
      <c r="Q3405" t="s">
        <v>8315</v>
      </c>
      <c r="R3405" s="8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 s="1" t="s">
        <v>0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22">
        <f t="shared" si="212"/>
        <v>122</v>
      </c>
      <c r="P3406" s="7">
        <f t="shared" si="213"/>
        <v>203.33333333333334</v>
      </c>
      <c r="Q3406" t="s">
        <v>8315</v>
      </c>
      <c r="R3406" s="8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 s="1" t="s">
        <v>0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22">
        <f t="shared" si="212"/>
        <v>137.57142857142856</v>
      </c>
      <c r="P3407" s="7">
        <f t="shared" si="213"/>
        <v>28.323529411764707</v>
      </c>
      <c r="Q3407" t="s">
        <v>8315</v>
      </c>
      <c r="R3407" s="8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 s="1" t="s">
        <v>0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22">
        <f t="shared" si="212"/>
        <v>100.31000000000002</v>
      </c>
      <c r="P3408" s="7">
        <f t="shared" si="213"/>
        <v>110.23076923076923</v>
      </c>
      <c r="Q3408" t="s">
        <v>8315</v>
      </c>
      <c r="R3408" s="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 s="1" t="s">
        <v>0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22">
        <f t="shared" si="212"/>
        <v>107.1</v>
      </c>
      <c r="P3409" s="7">
        <f t="shared" si="213"/>
        <v>31.970149253731343</v>
      </c>
      <c r="Q3409" t="s">
        <v>8315</v>
      </c>
      <c r="R3409" s="8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 s="1" t="s">
        <v>0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22">
        <f t="shared" si="212"/>
        <v>211</v>
      </c>
      <c r="P3410" s="7">
        <f t="shared" si="213"/>
        <v>58.611111111111114</v>
      </c>
      <c r="Q3410" t="s">
        <v>8315</v>
      </c>
      <c r="R3410" s="8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 s="1" t="s">
        <v>0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22">
        <f t="shared" si="212"/>
        <v>123.6</v>
      </c>
      <c r="P3411" s="7">
        <f t="shared" si="213"/>
        <v>29.428571428571427</v>
      </c>
      <c r="Q3411" t="s">
        <v>8315</v>
      </c>
      <c r="R3411" s="8" t="s">
        <v>8316</v>
      </c>
      <c r="S3411" s="13">
        <f t="shared" si="214"/>
        <v>42544.814328703702</v>
      </c>
      <c r="T3411" s="13">
        <f t="shared" si="215"/>
        <v>42582.873611111107</v>
      </c>
    </row>
    <row r="3412" spans="1:20" ht="48" x14ac:dyDescent="0.2">
      <c r="A3412" s="1" t="s">
        <v>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22">
        <f t="shared" si="212"/>
        <v>108.5</v>
      </c>
      <c r="P3412" s="7">
        <f t="shared" si="213"/>
        <v>81.375</v>
      </c>
      <c r="Q3412" t="s">
        <v>8315</v>
      </c>
      <c r="R3412" s="8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 s="1" t="s">
        <v>0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22">
        <f t="shared" si="212"/>
        <v>103.56666666666668</v>
      </c>
      <c r="P3413" s="7">
        <f t="shared" si="213"/>
        <v>199.16666666666666</v>
      </c>
      <c r="Q3413" t="s">
        <v>8315</v>
      </c>
      <c r="R3413" s="8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 s="1" t="s">
        <v>0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22">
        <f t="shared" si="212"/>
        <v>100</v>
      </c>
      <c r="P3414" s="7">
        <f t="shared" si="213"/>
        <v>115.38461538461539</v>
      </c>
      <c r="Q3414" t="s">
        <v>8315</v>
      </c>
      <c r="R3414" s="8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 s="1" t="s">
        <v>0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22">
        <f t="shared" si="212"/>
        <v>130</v>
      </c>
      <c r="P3415" s="7">
        <f t="shared" si="213"/>
        <v>46.428571428571431</v>
      </c>
      <c r="Q3415" t="s">
        <v>8315</v>
      </c>
      <c r="R3415" s="8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 s="1" t="s">
        <v>0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22">
        <f t="shared" si="212"/>
        <v>103.49999999999999</v>
      </c>
      <c r="P3416" s="7">
        <f t="shared" si="213"/>
        <v>70.568181818181813</v>
      </c>
      <c r="Q3416" t="s">
        <v>8315</v>
      </c>
      <c r="R3416" s="8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 s="1" t="s">
        <v>0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22">
        <f t="shared" si="212"/>
        <v>100</v>
      </c>
      <c r="P3417" s="7">
        <f t="shared" si="213"/>
        <v>22.222222222222221</v>
      </c>
      <c r="Q3417" t="s">
        <v>8315</v>
      </c>
      <c r="R3417" s="8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 s="1" t="s">
        <v>0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22">
        <f t="shared" si="212"/>
        <v>119.6</v>
      </c>
      <c r="P3418" s="7">
        <f t="shared" si="213"/>
        <v>159.46666666666667</v>
      </c>
      <c r="Q3418" t="s">
        <v>8315</v>
      </c>
      <c r="R3418" s="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 s="1" t="s">
        <v>0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22">
        <f t="shared" si="212"/>
        <v>100.00058823529412</v>
      </c>
      <c r="P3419" s="7">
        <f t="shared" si="213"/>
        <v>37.777999999999999</v>
      </c>
      <c r="Q3419" t="s">
        <v>8315</v>
      </c>
      <c r="R3419" s="8" t="s">
        <v>8316</v>
      </c>
      <c r="S3419" s="13">
        <f t="shared" si="214"/>
        <v>41894.91375</v>
      </c>
      <c r="T3419" s="13">
        <f t="shared" si="215"/>
        <v>41938.029861111107</v>
      </c>
    </row>
    <row r="3420" spans="1:20" ht="48" x14ac:dyDescent="0.2">
      <c r="A3420" s="1" t="s">
        <v>0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22">
        <f t="shared" si="212"/>
        <v>100.875</v>
      </c>
      <c r="P3420" s="7">
        <f t="shared" si="213"/>
        <v>72.053571428571431</v>
      </c>
      <c r="Q3420" t="s">
        <v>8315</v>
      </c>
      <c r="R3420" s="8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 s="1" t="s">
        <v>0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22">
        <f t="shared" si="212"/>
        <v>106.54545454545455</v>
      </c>
      <c r="P3421" s="7">
        <f t="shared" si="213"/>
        <v>63.695652173913047</v>
      </c>
      <c r="Q3421" t="s">
        <v>8315</v>
      </c>
      <c r="R3421" s="8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 s="1" t="s">
        <v>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22">
        <f t="shared" si="212"/>
        <v>138</v>
      </c>
      <c r="P3422" s="7">
        <f t="shared" si="213"/>
        <v>28.411764705882351</v>
      </c>
      <c r="Q3422" t="s">
        <v>8315</v>
      </c>
      <c r="R3422" s="8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 s="1" t="s">
        <v>0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22">
        <f t="shared" si="212"/>
        <v>101.15</v>
      </c>
      <c r="P3423" s="7">
        <f t="shared" si="213"/>
        <v>103.21428571428571</v>
      </c>
      <c r="Q3423" t="s">
        <v>8315</v>
      </c>
      <c r="R3423" s="8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 s="1" t="s">
        <v>0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22">
        <f t="shared" si="212"/>
        <v>109.1</v>
      </c>
      <c r="P3424" s="7">
        <f t="shared" si="213"/>
        <v>71.152173913043484</v>
      </c>
      <c r="Q3424" t="s">
        <v>8315</v>
      </c>
      <c r="R3424" s="8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 s="1" t="s">
        <v>0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22">
        <f t="shared" si="212"/>
        <v>140</v>
      </c>
      <c r="P3425" s="7">
        <f t="shared" si="213"/>
        <v>35</v>
      </c>
      <c r="Q3425" t="s">
        <v>8315</v>
      </c>
      <c r="R3425" s="8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 s="1" t="s">
        <v>0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22">
        <f t="shared" si="212"/>
        <v>103.58333333333334</v>
      </c>
      <c r="P3426" s="7">
        <f t="shared" si="213"/>
        <v>81.776315789473685</v>
      </c>
      <c r="Q3426" t="s">
        <v>8315</v>
      </c>
      <c r="R3426" s="8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 s="1" t="s">
        <v>0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22">
        <f t="shared" si="212"/>
        <v>102.97033333333331</v>
      </c>
      <c r="P3427" s="7">
        <f t="shared" si="213"/>
        <v>297.02980769230766</v>
      </c>
      <c r="Q3427" t="s">
        <v>8315</v>
      </c>
      <c r="R3427" s="8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 s="1" t="s">
        <v>0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22">
        <f t="shared" si="212"/>
        <v>108.13333333333333</v>
      </c>
      <c r="P3428" s="7">
        <f t="shared" si="213"/>
        <v>46.609195402298852</v>
      </c>
      <c r="Q3428" t="s">
        <v>8315</v>
      </c>
      <c r="R3428" s="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 s="1" t="s">
        <v>0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22">
        <f t="shared" si="212"/>
        <v>100</v>
      </c>
      <c r="P3429" s="7">
        <f t="shared" si="213"/>
        <v>51.724137931034484</v>
      </c>
      <c r="Q3429" t="s">
        <v>8315</v>
      </c>
      <c r="R3429" s="8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 s="1" t="s">
        <v>0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22">
        <f t="shared" si="212"/>
        <v>102.75000000000001</v>
      </c>
      <c r="P3430" s="7">
        <f t="shared" si="213"/>
        <v>40.294117647058826</v>
      </c>
      <c r="Q3430" t="s">
        <v>8315</v>
      </c>
      <c r="R3430" s="8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 s="1" t="s">
        <v>0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22">
        <f t="shared" si="212"/>
        <v>130</v>
      </c>
      <c r="P3431" s="7">
        <f t="shared" si="213"/>
        <v>16.25</v>
      </c>
      <c r="Q3431" t="s">
        <v>8315</v>
      </c>
      <c r="R3431" s="8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 s="1" t="s">
        <v>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22">
        <f t="shared" si="212"/>
        <v>108.54949999999999</v>
      </c>
      <c r="P3432" s="7">
        <f t="shared" si="213"/>
        <v>30.152638888888887</v>
      </c>
      <c r="Q3432" t="s">
        <v>8315</v>
      </c>
      <c r="R3432" s="8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 s="1" t="s">
        <v>0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22">
        <f t="shared" si="212"/>
        <v>100</v>
      </c>
      <c r="P3433" s="7">
        <f t="shared" si="213"/>
        <v>95.238095238095241</v>
      </c>
      <c r="Q3433" t="s">
        <v>8315</v>
      </c>
      <c r="R3433" s="8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 s="1" t="s">
        <v>0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22">
        <f t="shared" si="212"/>
        <v>109.65</v>
      </c>
      <c r="P3434" s="7">
        <f t="shared" si="213"/>
        <v>52.214285714285715</v>
      </c>
      <c r="Q3434" t="s">
        <v>8315</v>
      </c>
      <c r="R3434" s="8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 s="1" t="s">
        <v>0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22">
        <f t="shared" si="212"/>
        <v>100.26315789473684</v>
      </c>
      <c r="P3435" s="7">
        <f t="shared" si="213"/>
        <v>134.1549295774648</v>
      </c>
      <c r="Q3435" t="s">
        <v>8315</v>
      </c>
      <c r="R3435" s="8" t="s">
        <v>8316</v>
      </c>
      <c r="S3435" s="13">
        <f t="shared" si="214"/>
        <v>41776.06313657407</v>
      </c>
      <c r="T3435" s="13">
        <f t="shared" si="215"/>
        <v>41807.125</v>
      </c>
    </row>
    <row r="3436" spans="1:20" ht="48" x14ac:dyDescent="0.2">
      <c r="A3436" s="1" t="s">
        <v>0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22">
        <f t="shared" si="212"/>
        <v>105.55000000000001</v>
      </c>
      <c r="P3436" s="7">
        <f t="shared" si="213"/>
        <v>62.827380952380949</v>
      </c>
      <c r="Q3436" t="s">
        <v>8315</v>
      </c>
      <c r="R3436" s="8" t="s">
        <v>8316</v>
      </c>
      <c r="S3436" s="13">
        <f t="shared" si="214"/>
        <v>41800.380428240736</v>
      </c>
      <c r="T3436" s="13">
        <f t="shared" si="215"/>
        <v>41830.380428240736</v>
      </c>
    </row>
    <row r="3437" spans="1:20" ht="48" x14ac:dyDescent="0.2">
      <c r="A3437" s="1" t="s">
        <v>0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22">
        <f t="shared" si="212"/>
        <v>112.00000000000001</v>
      </c>
      <c r="P3437" s="7">
        <f t="shared" si="213"/>
        <v>58.94736842105263</v>
      </c>
      <c r="Q3437" t="s">
        <v>8315</v>
      </c>
      <c r="R3437" s="8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 s="1" t="s">
        <v>0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22">
        <f t="shared" si="212"/>
        <v>105.89999999999999</v>
      </c>
      <c r="P3438" s="7">
        <f t="shared" si="213"/>
        <v>143.1081081081081</v>
      </c>
      <c r="Q3438" t="s">
        <v>8315</v>
      </c>
      <c r="R3438" s="8" t="s">
        <v>8316</v>
      </c>
      <c r="S3438" s="13">
        <f t="shared" si="214"/>
        <v>41851.541585648149</v>
      </c>
      <c r="T3438" s="13">
        <f t="shared" si="215"/>
        <v>41872.686111111107</v>
      </c>
    </row>
    <row r="3439" spans="1:20" ht="48" x14ac:dyDescent="0.2">
      <c r="A3439" s="1" t="s">
        <v>0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22">
        <f t="shared" si="212"/>
        <v>101</v>
      </c>
      <c r="P3439" s="7">
        <f t="shared" si="213"/>
        <v>84.166666666666671</v>
      </c>
      <c r="Q3439" t="s">
        <v>8315</v>
      </c>
      <c r="R3439" s="8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 s="1" t="s">
        <v>0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22">
        <f t="shared" si="212"/>
        <v>104.2</v>
      </c>
      <c r="P3440" s="7">
        <f t="shared" si="213"/>
        <v>186.07142857142858</v>
      </c>
      <c r="Q3440" t="s">
        <v>8315</v>
      </c>
      <c r="R3440" s="8" t="s">
        <v>8316</v>
      </c>
      <c r="S3440" s="13">
        <f t="shared" si="214"/>
        <v>42100.927858796298</v>
      </c>
      <c r="T3440" s="13">
        <f t="shared" si="215"/>
        <v>42126.875</v>
      </c>
    </row>
    <row r="3441" spans="1:20" ht="32" x14ac:dyDescent="0.2">
      <c r="A3441" s="1" t="s">
        <v>0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22">
        <f t="shared" si="212"/>
        <v>134.67833333333334</v>
      </c>
      <c r="P3441" s="7">
        <f t="shared" si="213"/>
        <v>89.785555555555561</v>
      </c>
      <c r="Q3441" t="s">
        <v>8315</v>
      </c>
      <c r="R3441" s="8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 s="1" t="s">
        <v>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22">
        <f t="shared" si="212"/>
        <v>105.2184</v>
      </c>
      <c r="P3442" s="7">
        <f t="shared" si="213"/>
        <v>64.157560975609755</v>
      </c>
      <c r="Q3442" t="s">
        <v>8315</v>
      </c>
      <c r="R3442" s="8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 s="1" t="s">
        <v>0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22">
        <f t="shared" si="212"/>
        <v>102.60000000000001</v>
      </c>
      <c r="P3443" s="7">
        <f t="shared" si="213"/>
        <v>59.651162790697676</v>
      </c>
      <c r="Q3443" t="s">
        <v>8315</v>
      </c>
      <c r="R3443" s="8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 s="1" t="s">
        <v>0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22">
        <f t="shared" si="212"/>
        <v>100</v>
      </c>
      <c r="P3444" s="7">
        <f t="shared" si="213"/>
        <v>31.25</v>
      </c>
      <c r="Q3444" t="s">
        <v>8315</v>
      </c>
      <c r="R3444" s="8" t="s">
        <v>8316</v>
      </c>
      <c r="S3444" s="13">
        <f t="shared" si="214"/>
        <v>42124.841111111113</v>
      </c>
      <c r="T3444" s="13">
        <f t="shared" si="215"/>
        <v>42154.841111111113</v>
      </c>
    </row>
    <row r="3445" spans="1:20" ht="48" x14ac:dyDescent="0.2">
      <c r="A3445" s="1" t="s">
        <v>0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22">
        <f t="shared" si="212"/>
        <v>185.5</v>
      </c>
      <c r="P3445" s="7">
        <f t="shared" si="213"/>
        <v>41.222222222222221</v>
      </c>
      <c r="Q3445" t="s">
        <v>8315</v>
      </c>
      <c r="R3445" s="8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 s="1" t="s">
        <v>0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22">
        <f t="shared" si="212"/>
        <v>289</v>
      </c>
      <c r="P3446" s="7">
        <f t="shared" si="213"/>
        <v>43.35</v>
      </c>
      <c r="Q3446" t="s">
        <v>8315</v>
      </c>
      <c r="R3446" s="8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 s="1" t="s">
        <v>0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22">
        <f t="shared" si="212"/>
        <v>100</v>
      </c>
      <c r="P3447" s="7">
        <f t="shared" si="213"/>
        <v>64.516129032258064</v>
      </c>
      <c r="Q3447" t="s">
        <v>8315</v>
      </c>
      <c r="R3447" s="8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 s="1" t="s">
        <v>0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22">
        <f t="shared" si="212"/>
        <v>108.2</v>
      </c>
      <c r="P3448" s="7">
        <f t="shared" si="213"/>
        <v>43.28</v>
      </c>
      <c r="Q3448" t="s">
        <v>8315</v>
      </c>
      <c r="R3448" s="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 s="1" t="s">
        <v>0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22">
        <f t="shared" si="212"/>
        <v>107.80000000000001</v>
      </c>
      <c r="P3449" s="7">
        <f t="shared" si="213"/>
        <v>77</v>
      </c>
      <c r="Q3449" t="s">
        <v>8315</v>
      </c>
      <c r="R3449" s="8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 s="1" t="s">
        <v>0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22">
        <f t="shared" si="212"/>
        <v>109.76190476190477</v>
      </c>
      <c r="P3450" s="7">
        <f t="shared" si="213"/>
        <v>51.222222222222221</v>
      </c>
      <c r="Q3450" t="s">
        <v>8315</v>
      </c>
      <c r="R3450" s="8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 s="1" t="s">
        <v>0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22">
        <f t="shared" si="212"/>
        <v>170.625</v>
      </c>
      <c r="P3451" s="7">
        <f t="shared" si="213"/>
        <v>68.25</v>
      </c>
      <c r="Q3451" t="s">
        <v>8315</v>
      </c>
      <c r="R3451" s="8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 s="1" t="s">
        <v>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22">
        <f t="shared" si="212"/>
        <v>152</v>
      </c>
      <c r="P3452" s="7">
        <f t="shared" si="213"/>
        <v>19.487179487179485</v>
      </c>
      <c r="Q3452" t="s">
        <v>8315</v>
      </c>
      <c r="R3452" s="8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 s="1" t="s">
        <v>0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22">
        <f t="shared" si="212"/>
        <v>101.23076923076924</v>
      </c>
      <c r="P3453" s="7">
        <f t="shared" si="213"/>
        <v>41.125</v>
      </c>
      <c r="Q3453" t="s">
        <v>8315</v>
      </c>
      <c r="R3453" s="8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 s="1" t="s">
        <v>0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22">
        <f t="shared" si="212"/>
        <v>153.19999999999999</v>
      </c>
      <c r="P3454" s="7">
        <f t="shared" si="213"/>
        <v>41.405405405405403</v>
      </c>
      <c r="Q3454" t="s">
        <v>8315</v>
      </c>
      <c r="R3454" s="8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 s="1" t="s">
        <v>0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22">
        <f t="shared" si="212"/>
        <v>128.33333333333334</v>
      </c>
      <c r="P3455" s="7">
        <f t="shared" si="213"/>
        <v>27.5</v>
      </c>
      <c r="Q3455" t="s">
        <v>8315</v>
      </c>
      <c r="R3455" s="8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 s="1" t="s">
        <v>0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22">
        <f t="shared" si="212"/>
        <v>100.71428571428571</v>
      </c>
      <c r="P3456" s="7">
        <f t="shared" si="213"/>
        <v>33.571428571428569</v>
      </c>
      <c r="Q3456" t="s">
        <v>8315</v>
      </c>
      <c r="R3456" s="8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 s="1" t="s">
        <v>0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22">
        <f t="shared" si="212"/>
        <v>100.64999999999999</v>
      </c>
      <c r="P3457" s="7">
        <f t="shared" si="213"/>
        <v>145.86956521739131</v>
      </c>
      <c r="Q3457" t="s">
        <v>8315</v>
      </c>
      <c r="R3457" s="8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 s="1" t="s">
        <v>0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22">
        <f t="shared" si="212"/>
        <v>191.3</v>
      </c>
      <c r="P3458" s="7">
        <f t="shared" si="213"/>
        <v>358.6875</v>
      </c>
      <c r="Q3458" t="s">
        <v>8315</v>
      </c>
      <c r="R3458" s="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 s="1" t="s">
        <v>0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22">
        <f t="shared" ref="O3459:O3522" si="216">PRODUCT((E3459/D3459),100)</f>
        <v>140.19999999999999</v>
      </c>
      <c r="P3459" s="7">
        <f t="shared" ref="P3459:P3522" si="217">(IFERROR(E3459/L3459,""))</f>
        <v>50.981818181818184</v>
      </c>
      <c r="Q3459" t="s">
        <v>8315</v>
      </c>
      <c r="R3459" s="8" t="s">
        <v>8316</v>
      </c>
      <c r="S3459" s="13">
        <f t="shared" ref="S3459:S3522" si="218">J3459/86400+25569</f>
        <v>42016.706678240742</v>
      </c>
      <c r="T3459" s="13">
        <f t="shared" ref="T3459:T3522" si="219">I3459/86400+25569</f>
        <v>42047.249305555553</v>
      </c>
    </row>
    <row r="3460" spans="1:20" ht="48" x14ac:dyDescent="0.2">
      <c r="A3460" s="1" t="s">
        <v>0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22">
        <f t="shared" si="216"/>
        <v>124.33537832310839</v>
      </c>
      <c r="P3460" s="7">
        <f t="shared" si="217"/>
        <v>45.037037037037038</v>
      </c>
      <c r="Q3460" t="s">
        <v>8315</v>
      </c>
      <c r="R3460" s="8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 s="1" t="s">
        <v>0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22">
        <f t="shared" si="216"/>
        <v>126.2</v>
      </c>
      <c r="P3461" s="7">
        <f t="shared" si="217"/>
        <v>17.527777777777779</v>
      </c>
      <c r="Q3461" t="s">
        <v>8315</v>
      </c>
      <c r="R3461" s="8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 s="1" t="s">
        <v>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22">
        <f t="shared" si="216"/>
        <v>190</v>
      </c>
      <c r="P3462" s="7">
        <f t="shared" si="217"/>
        <v>50</v>
      </c>
      <c r="Q3462" t="s">
        <v>8315</v>
      </c>
      <c r="R3462" s="8" t="s">
        <v>8316</v>
      </c>
      <c r="S3462" s="13">
        <f t="shared" si="218"/>
        <v>41852.527222222227</v>
      </c>
      <c r="T3462" s="13">
        <f t="shared" si="219"/>
        <v>41866.527222222227</v>
      </c>
    </row>
    <row r="3463" spans="1:20" ht="48" x14ac:dyDescent="0.2">
      <c r="A3463" s="1" t="s">
        <v>0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22">
        <f t="shared" si="216"/>
        <v>139</v>
      </c>
      <c r="P3463" s="7">
        <f t="shared" si="217"/>
        <v>57.916666666666664</v>
      </c>
      <c r="Q3463" t="s">
        <v>8315</v>
      </c>
      <c r="R3463" s="8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 s="1" t="s">
        <v>0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22">
        <f t="shared" si="216"/>
        <v>202</v>
      </c>
      <c r="P3464" s="7">
        <f t="shared" si="217"/>
        <v>29.705882352941178</v>
      </c>
      <c r="Q3464" t="s">
        <v>8315</v>
      </c>
      <c r="R3464" s="8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 s="1" t="s">
        <v>0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22">
        <f t="shared" si="216"/>
        <v>103.38000000000001</v>
      </c>
      <c r="P3465" s="7">
        <f t="shared" si="217"/>
        <v>90.684210526315795</v>
      </c>
      <c r="Q3465" t="s">
        <v>8315</v>
      </c>
      <c r="R3465" s="8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 s="1" t="s">
        <v>0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22">
        <f t="shared" si="216"/>
        <v>102.3236</v>
      </c>
      <c r="P3466" s="7">
        <f t="shared" si="217"/>
        <v>55.012688172043013</v>
      </c>
      <c r="Q3466" t="s">
        <v>8315</v>
      </c>
      <c r="R3466" s="8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 s="1" t="s">
        <v>0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22">
        <f t="shared" si="216"/>
        <v>103</v>
      </c>
      <c r="P3467" s="7">
        <f t="shared" si="217"/>
        <v>57.222222222222221</v>
      </c>
      <c r="Q3467" t="s">
        <v>8315</v>
      </c>
      <c r="R3467" s="8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 s="1" t="s">
        <v>0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22">
        <f t="shared" si="216"/>
        <v>127.14285714285714</v>
      </c>
      <c r="P3468" s="7">
        <f t="shared" si="217"/>
        <v>72.950819672131146</v>
      </c>
      <c r="Q3468" t="s">
        <v>8315</v>
      </c>
      <c r="R3468" s="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 s="1" t="s">
        <v>0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22">
        <f t="shared" si="216"/>
        <v>101</v>
      </c>
      <c r="P3469" s="7">
        <f t="shared" si="217"/>
        <v>64.468085106382972</v>
      </c>
      <c r="Q3469" t="s">
        <v>8315</v>
      </c>
      <c r="R3469" s="8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 s="1" t="s">
        <v>0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22">
        <f t="shared" si="216"/>
        <v>121.78</v>
      </c>
      <c r="P3470" s="7">
        <f t="shared" si="217"/>
        <v>716.35294117647061</v>
      </c>
      <c r="Q3470" t="s">
        <v>8315</v>
      </c>
      <c r="R3470" s="8" t="s">
        <v>8316</v>
      </c>
      <c r="S3470" s="13">
        <f t="shared" si="218"/>
        <v>42605.765381944446</v>
      </c>
      <c r="T3470" s="13">
        <f t="shared" si="219"/>
        <v>42634.125</v>
      </c>
    </row>
    <row r="3471" spans="1:20" ht="48" x14ac:dyDescent="0.2">
      <c r="A3471" s="1" t="s">
        <v>0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22">
        <f t="shared" si="216"/>
        <v>113.39285714285714</v>
      </c>
      <c r="P3471" s="7">
        <f t="shared" si="217"/>
        <v>50.396825396825399</v>
      </c>
      <c r="Q3471" t="s">
        <v>8315</v>
      </c>
      <c r="R3471" s="8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 s="1" t="s">
        <v>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22">
        <f t="shared" si="216"/>
        <v>150</v>
      </c>
      <c r="P3472" s="7">
        <f t="shared" si="217"/>
        <v>41.666666666666664</v>
      </c>
      <c r="Q3472" t="s">
        <v>8315</v>
      </c>
      <c r="R3472" s="8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 s="1" t="s">
        <v>0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22">
        <f t="shared" si="216"/>
        <v>214.6</v>
      </c>
      <c r="P3473" s="7">
        <f t="shared" si="217"/>
        <v>35.766666666666666</v>
      </c>
      <c r="Q3473" t="s">
        <v>8315</v>
      </c>
      <c r="R3473" s="8" t="s">
        <v>8316</v>
      </c>
      <c r="S3473" s="13">
        <f t="shared" si="218"/>
        <v>41841.820486111115</v>
      </c>
      <c r="T3473" s="13">
        <f t="shared" si="219"/>
        <v>41882.833333333336</v>
      </c>
    </row>
    <row r="3474" spans="1:20" ht="48" x14ac:dyDescent="0.2">
      <c r="A3474" s="1" t="s">
        <v>0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22">
        <f t="shared" si="216"/>
        <v>102.05</v>
      </c>
      <c r="P3474" s="7">
        <f t="shared" si="217"/>
        <v>88.739130434782609</v>
      </c>
      <c r="Q3474" t="s">
        <v>8315</v>
      </c>
      <c r="R3474" s="8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 s="1" t="s">
        <v>0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22">
        <f t="shared" si="216"/>
        <v>100</v>
      </c>
      <c r="P3475" s="7">
        <f t="shared" si="217"/>
        <v>148.4848484848485</v>
      </c>
      <c r="Q3475" t="s">
        <v>8315</v>
      </c>
      <c r="R3475" s="8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 s="1" t="s">
        <v>0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22">
        <f t="shared" si="216"/>
        <v>101</v>
      </c>
      <c r="P3476" s="7">
        <f t="shared" si="217"/>
        <v>51.794871794871796</v>
      </c>
      <c r="Q3476" t="s">
        <v>8315</v>
      </c>
      <c r="R3476" s="8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 s="1" t="s">
        <v>0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22">
        <f t="shared" si="216"/>
        <v>113.33333333333333</v>
      </c>
      <c r="P3477" s="7">
        <f t="shared" si="217"/>
        <v>20</v>
      </c>
      <c r="Q3477" t="s">
        <v>8315</v>
      </c>
      <c r="R3477" s="8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 s="1" t="s">
        <v>0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22">
        <f t="shared" si="216"/>
        <v>104</v>
      </c>
      <c r="P3478" s="7">
        <f t="shared" si="217"/>
        <v>52</v>
      </c>
      <c r="Q3478" t="s">
        <v>8315</v>
      </c>
      <c r="R3478" s="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 s="1" t="s">
        <v>0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22">
        <f t="shared" si="216"/>
        <v>115.33333333333333</v>
      </c>
      <c r="P3479" s="7">
        <f t="shared" si="217"/>
        <v>53.230769230769234</v>
      </c>
      <c r="Q3479" t="s">
        <v>8315</v>
      </c>
      <c r="R3479" s="8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 s="1" t="s">
        <v>0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22">
        <f t="shared" si="216"/>
        <v>112.85000000000001</v>
      </c>
      <c r="P3480" s="7">
        <f t="shared" si="217"/>
        <v>39.596491228070178</v>
      </c>
      <c r="Q3480" t="s">
        <v>8315</v>
      </c>
      <c r="R3480" s="8" t="s">
        <v>8316</v>
      </c>
      <c r="S3480" s="13">
        <f t="shared" si="218"/>
        <v>42053.916921296295</v>
      </c>
      <c r="T3480" s="13">
        <f t="shared" si="219"/>
        <v>42079.875</v>
      </c>
    </row>
    <row r="3481" spans="1:20" ht="48" x14ac:dyDescent="0.2">
      <c r="A3481" s="1" t="s">
        <v>0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22">
        <f t="shared" si="216"/>
        <v>127.86666666666666</v>
      </c>
      <c r="P3481" s="7">
        <f t="shared" si="217"/>
        <v>34.25</v>
      </c>
      <c r="Q3481" t="s">
        <v>8315</v>
      </c>
      <c r="R3481" s="8" t="s">
        <v>8316</v>
      </c>
      <c r="S3481" s="13">
        <f t="shared" si="218"/>
        <v>41781.855092592596</v>
      </c>
      <c r="T3481" s="13">
        <f t="shared" si="219"/>
        <v>41811.855092592596</v>
      </c>
    </row>
    <row r="3482" spans="1:20" ht="48" x14ac:dyDescent="0.2">
      <c r="A3482" s="1" t="s">
        <v>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22">
        <f t="shared" si="216"/>
        <v>142.66666666666669</v>
      </c>
      <c r="P3482" s="7">
        <f t="shared" si="217"/>
        <v>164.61538461538461</v>
      </c>
      <c r="Q3482" t="s">
        <v>8315</v>
      </c>
      <c r="R3482" s="8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 s="1" t="s">
        <v>0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22">
        <f t="shared" si="216"/>
        <v>118.8</v>
      </c>
      <c r="P3483" s="7">
        <f t="shared" si="217"/>
        <v>125.05263157894737</v>
      </c>
      <c r="Q3483" t="s">
        <v>8315</v>
      </c>
      <c r="R3483" s="8" t="s">
        <v>8316</v>
      </c>
      <c r="S3483" s="13">
        <f t="shared" si="218"/>
        <v>41989.247546296298</v>
      </c>
      <c r="T3483" s="13">
        <f t="shared" si="219"/>
        <v>42006.247546296298</v>
      </c>
    </row>
    <row r="3484" spans="1:20" ht="48" x14ac:dyDescent="0.2">
      <c r="A3484" s="1" t="s">
        <v>0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22">
        <f t="shared" si="216"/>
        <v>138.33333333333334</v>
      </c>
      <c r="P3484" s="7">
        <f t="shared" si="217"/>
        <v>51.875</v>
      </c>
      <c r="Q3484" t="s">
        <v>8315</v>
      </c>
      <c r="R3484" s="8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 s="1" t="s">
        <v>0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22">
        <f t="shared" si="216"/>
        <v>159.9402985074627</v>
      </c>
      <c r="P3485" s="7">
        <f t="shared" si="217"/>
        <v>40.285714285714285</v>
      </c>
      <c r="Q3485" t="s">
        <v>8315</v>
      </c>
      <c r="R3485" s="8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 s="1" t="s">
        <v>0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22">
        <f t="shared" si="216"/>
        <v>114.24000000000001</v>
      </c>
      <c r="P3486" s="7">
        <f t="shared" si="217"/>
        <v>64.909090909090907</v>
      </c>
      <c r="Q3486" t="s">
        <v>8315</v>
      </c>
      <c r="R3486" s="8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 s="1" t="s">
        <v>0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22">
        <f t="shared" si="216"/>
        <v>100.60606060606061</v>
      </c>
      <c r="P3487" s="7">
        <f t="shared" si="217"/>
        <v>55.333333333333336</v>
      </c>
      <c r="Q3487" t="s">
        <v>8315</v>
      </c>
      <c r="R3487" s="8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 s="1" t="s">
        <v>0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22">
        <f t="shared" si="216"/>
        <v>155.20000000000002</v>
      </c>
      <c r="P3488" s="7">
        <f t="shared" si="217"/>
        <v>83.142857142857139</v>
      </c>
      <c r="Q3488" t="s">
        <v>8315</v>
      </c>
      <c r="R3488" s="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 s="1" t="s">
        <v>0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22">
        <f t="shared" si="216"/>
        <v>127.75000000000001</v>
      </c>
      <c r="P3489" s="7">
        <f t="shared" si="217"/>
        <v>38.712121212121211</v>
      </c>
      <c r="Q3489" t="s">
        <v>8315</v>
      </c>
      <c r="R3489" s="8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 s="1" t="s">
        <v>0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22">
        <f t="shared" si="216"/>
        <v>121.2</v>
      </c>
      <c r="P3490" s="7">
        <f t="shared" si="217"/>
        <v>125.37931034482759</v>
      </c>
      <c r="Q3490" t="s">
        <v>8315</v>
      </c>
      <c r="R3490" s="8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 s="1" t="s">
        <v>0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22">
        <f t="shared" si="216"/>
        <v>112.7</v>
      </c>
      <c r="P3491" s="7">
        <f t="shared" si="217"/>
        <v>78.263888888888886</v>
      </c>
      <c r="Q3491" t="s">
        <v>8315</v>
      </c>
      <c r="R3491" s="8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 s="1" t="s">
        <v>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22">
        <f t="shared" si="216"/>
        <v>127.49999999999999</v>
      </c>
      <c r="P3492" s="7">
        <f t="shared" si="217"/>
        <v>47.222222222222221</v>
      </c>
      <c r="Q3492" t="s">
        <v>8315</v>
      </c>
      <c r="R3492" s="8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 s="1" t="s">
        <v>0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22">
        <f t="shared" si="216"/>
        <v>158.20000000000002</v>
      </c>
      <c r="P3493" s="7">
        <f t="shared" si="217"/>
        <v>79.099999999999994</v>
      </c>
      <c r="Q3493" t="s">
        <v>8315</v>
      </c>
      <c r="R3493" s="8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 s="1" t="s">
        <v>0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22">
        <f t="shared" si="216"/>
        <v>105.26894736842105</v>
      </c>
      <c r="P3494" s="7">
        <f t="shared" si="217"/>
        <v>114.29199999999999</v>
      </c>
      <c r="Q3494" t="s">
        <v>8315</v>
      </c>
      <c r="R3494" s="8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 s="1" t="s">
        <v>0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22">
        <f t="shared" si="216"/>
        <v>100</v>
      </c>
      <c r="P3495" s="7">
        <f t="shared" si="217"/>
        <v>51.724137931034484</v>
      </c>
      <c r="Q3495" t="s">
        <v>8315</v>
      </c>
      <c r="R3495" s="8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 s="1" t="s">
        <v>0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22">
        <f t="shared" si="216"/>
        <v>100</v>
      </c>
      <c r="P3496" s="7">
        <f t="shared" si="217"/>
        <v>30.76923076923077</v>
      </c>
      <c r="Q3496" t="s">
        <v>8315</v>
      </c>
      <c r="R3496" s="8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 s="1" t="s">
        <v>0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22">
        <f t="shared" si="216"/>
        <v>106.86</v>
      </c>
      <c r="P3497" s="7">
        <f t="shared" si="217"/>
        <v>74.208333333333329</v>
      </c>
      <c r="Q3497" t="s">
        <v>8315</v>
      </c>
      <c r="R3497" s="8" t="s">
        <v>8316</v>
      </c>
      <c r="S3497" s="13">
        <f t="shared" si="218"/>
        <v>41915.762835648144</v>
      </c>
      <c r="T3497" s="13">
        <f t="shared" si="219"/>
        <v>41944.720833333333</v>
      </c>
    </row>
    <row r="3498" spans="1:20" ht="48" x14ac:dyDescent="0.2">
      <c r="A3498" s="1" t="s">
        <v>0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22">
        <f t="shared" si="216"/>
        <v>124.4</v>
      </c>
      <c r="P3498" s="7">
        <f t="shared" si="217"/>
        <v>47.846153846153847</v>
      </c>
      <c r="Q3498" t="s">
        <v>8315</v>
      </c>
      <c r="R3498" s="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 s="1" t="s">
        <v>0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22">
        <f t="shared" si="216"/>
        <v>108.70406189555126</v>
      </c>
      <c r="P3499" s="7">
        <f t="shared" si="217"/>
        <v>34.408163265306122</v>
      </c>
      <c r="Q3499" t="s">
        <v>8315</v>
      </c>
      <c r="R3499" s="8" t="s">
        <v>8316</v>
      </c>
      <c r="S3499" s="13">
        <f t="shared" si="218"/>
        <v>42511.741944444446</v>
      </c>
      <c r="T3499" s="13">
        <f t="shared" si="219"/>
        <v>42523.916666666672</v>
      </c>
    </row>
    <row r="3500" spans="1:20" ht="48" x14ac:dyDescent="0.2">
      <c r="A3500" s="1" t="s">
        <v>0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22">
        <f t="shared" si="216"/>
        <v>102.42424242424242</v>
      </c>
      <c r="P3500" s="7">
        <f t="shared" si="217"/>
        <v>40.238095238095241</v>
      </c>
      <c r="Q3500" t="s">
        <v>8315</v>
      </c>
      <c r="R3500" s="8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 s="1" t="s">
        <v>0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22">
        <f t="shared" si="216"/>
        <v>105.5</v>
      </c>
      <c r="P3501" s="7">
        <f t="shared" si="217"/>
        <v>60.285714285714285</v>
      </c>
      <c r="Q3501" t="s">
        <v>8315</v>
      </c>
      <c r="R3501" s="8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 s="1" t="s">
        <v>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22">
        <f t="shared" si="216"/>
        <v>106.3</v>
      </c>
      <c r="P3502" s="7">
        <f t="shared" si="217"/>
        <v>25.30952380952381</v>
      </c>
      <c r="Q3502" t="s">
        <v>8315</v>
      </c>
      <c r="R3502" s="8" t="s">
        <v>8316</v>
      </c>
      <c r="S3502" s="13">
        <f t="shared" si="218"/>
        <v>42419.919421296298</v>
      </c>
      <c r="T3502" s="13">
        <f t="shared" si="219"/>
        <v>42436.207638888889</v>
      </c>
    </row>
    <row r="3503" spans="1:20" ht="48" x14ac:dyDescent="0.2">
      <c r="A3503" s="1" t="s">
        <v>0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22">
        <f t="shared" si="216"/>
        <v>100.66666666666666</v>
      </c>
      <c r="P3503" s="7">
        <f t="shared" si="217"/>
        <v>35.952380952380949</v>
      </c>
      <c r="Q3503" t="s">
        <v>8315</v>
      </c>
      <c r="R3503" s="8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 s="1" t="s">
        <v>0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22">
        <f t="shared" si="216"/>
        <v>105.4</v>
      </c>
      <c r="P3504" s="7">
        <f t="shared" si="217"/>
        <v>136</v>
      </c>
      <c r="Q3504" t="s">
        <v>8315</v>
      </c>
      <c r="R3504" s="8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 s="1" t="s">
        <v>0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22">
        <f t="shared" si="216"/>
        <v>107.55999999999999</v>
      </c>
      <c r="P3505" s="7">
        <f t="shared" si="217"/>
        <v>70.763157894736835</v>
      </c>
      <c r="Q3505" t="s">
        <v>8315</v>
      </c>
      <c r="R3505" s="8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 s="1" t="s">
        <v>0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22">
        <f t="shared" si="216"/>
        <v>100</v>
      </c>
      <c r="P3506" s="7">
        <f t="shared" si="217"/>
        <v>125</v>
      </c>
      <c r="Q3506" t="s">
        <v>8315</v>
      </c>
      <c r="R3506" s="8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 s="1" t="s">
        <v>0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22">
        <f t="shared" si="216"/>
        <v>103.76</v>
      </c>
      <c r="P3507" s="7">
        <f t="shared" si="217"/>
        <v>66.512820512820511</v>
      </c>
      <c r="Q3507" t="s">
        <v>8315</v>
      </c>
      <c r="R3507" s="8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 s="1" t="s">
        <v>0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22">
        <f t="shared" si="216"/>
        <v>101.49999999999999</v>
      </c>
      <c r="P3508" s="7">
        <f t="shared" si="217"/>
        <v>105</v>
      </c>
      <c r="Q3508" t="s">
        <v>8315</v>
      </c>
      <c r="R3508" s="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 s="1" t="s">
        <v>0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22">
        <f t="shared" si="216"/>
        <v>104.4</v>
      </c>
      <c r="P3509" s="7">
        <f t="shared" si="217"/>
        <v>145</v>
      </c>
      <c r="Q3509" t="s">
        <v>8315</v>
      </c>
      <c r="R3509" s="8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 s="1" t="s">
        <v>0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22">
        <f t="shared" si="216"/>
        <v>180</v>
      </c>
      <c r="P3510" s="7">
        <f t="shared" si="217"/>
        <v>12</v>
      </c>
      <c r="Q3510" t="s">
        <v>8315</v>
      </c>
      <c r="R3510" s="8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 s="1" t="s">
        <v>0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22">
        <f t="shared" si="216"/>
        <v>106.33333333333333</v>
      </c>
      <c r="P3511" s="7">
        <f t="shared" si="217"/>
        <v>96.666666666666671</v>
      </c>
      <c r="Q3511" t="s">
        <v>8315</v>
      </c>
      <c r="R3511" s="8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 s="1" t="s">
        <v>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22">
        <f t="shared" si="216"/>
        <v>100.55555555555556</v>
      </c>
      <c r="P3512" s="7">
        <f t="shared" si="217"/>
        <v>60.333333333333336</v>
      </c>
      <c r="Q3512" t="s">
        <v>8315</v>
      </c>
      <c r="R3512" s="8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 s="1" t="s">
        <v>0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22">
        <f t="shared" si="216"/>
        <v>101.2</v>
      </c>
      <c r="P3513" s="7">
        <f t="shared" si="217"/>
        <v>79.89473684210526</v>
      </c>
      <c r="Q3513" t="s">
        <v>8315</v>
      </c>
      <c r="R3513" s="8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 s="1" t="s">
        <v>0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22">
        <f t="shared" si="216"/>
        <v>100</v>
      </c>
      <c r="P3514" s="7">
        <f t="shared" si="217"/>
        <v>58.823529411764703</v>
      </c>
      <c r="Q3514" t="s">
        <v>8315</v>
      </c>
      <c r="R3514" s="8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 s="1" t="s">
        <v>0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22">
        <f t="shared" si="216"/>
        <v>118.39285714285714</v>
      </c>
      <c r="P3515" s="7">
        <f t="shared" si="217"/>
        <v>75.340909090909093</v>
      </c>
      <c r="Q3515" t="s">
        <v>8315</v>
      </c>
      <c r="R3515" s="8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 s="1" t="s">
        <v>0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22">
        <f t="shared" si="216"/>
        <v>110.00000000000001</v>
      </c>
      <c r="P3516" s="7">
        <f t="shared" si="217"/>
        <v>55</v>
      </c>
      <c r="Q3516" t="s">
        <v>8315</v>
      </c>
      <c r="R3516" s="8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 s="1" t="s">
        <v>0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22">
        <f t="shared" si="216"/>
        <v>102.66666666666666</v>
      </c>
      <c r="P3517" s="7">
        <f t="shared" si="217"/>
        <v>66.956521739130437</v>
      </c>
      <c r="Q3517" t="s">
        <v>8315</v>
      </c>
      <c r="R3517" s="8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 s="1" t="s">
        <v>0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22">
        <f t="shared" si="216"/>
        <v>100</v>
      </c>
      <c r="P3518" s="7">
        <f t="shared" si="217"/>
        <v>227.27272727272728</v>
      </c>
      <c r="Q3518" t="s">
        <v>8315</v>
      </c>
      <c r="R3518" s="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 s="1" t="s">
        <v>0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22">
        <f t="shared" si="216"/>
        <v>100</v>
      </c>
      <c r="P3519" s="7">
        <f t="shared" si="217"/>
        <v>307.69230769230768</v>
      </c>
      <c r="Q3519" t="s">
        <v>8315</v>
      </c>
      <c r="R3519" s="8" t="s">
        <v>8316</v>
      </c>
      <c r="S3519" s="13">
        <f t="shared" si="218"/>
        <v>41794.817523148144</v>
      </c>
      <c r="T3519" s="13">
        <f t="shared" si="219"/>
        <v>41824.458333333336</v>
      </c>
    </row>
    <row r="3520" spans="1:20" ht="48" x14ac:dyDescent="0.2">
      <c r="A3520" s="1" t="s">
        <v>0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22">
        <f t="shared" si="216"/>
        <v>110.04599999999999</v>
      </c>
      <c r="P3520" s="7">
        <f t="shared" si="217"/>
        <v>50.020909090909093</v>
      </c>
      <c r="Q3520" t="s">
        <v>8315</v>
      </c>
      <c r="R3520" s="8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 s="1" t="s">
        <v>0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22">
        <f t="shared" si="216"/>
        <v>101.35000000000001</v>
      </c>
      <c r="P3521" s="7">
        <f t="shared" si="217"/>
        <v>72.392857142857139</v>
      </c>
      <c r="Q3521" t="s">
        <v>8315</v>
      </c>
      <c r="R3521" s="8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 s="1" t="s">
        <v>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22">
        <f t="shared" si="216"/>
        <v>100.75</v>
      </c>
      <c r="P3522" s="7">
        <f t="shared" si="217"/>
        <v>95.952380952380949</v>
      </c>
      <c r="Q3522" t="s">
        <v>8315</v>
      </c>
      <c r="R3522" s="8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 s="1" t="s">
        <v>0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22">
        <f t="shared" ref="O3523:O3586" si="220">PRODUCT((E3523/D3523),100)</f>
        <v>169.42857142857144</v>
      </c>
      <c r="P3523" s="7">
        <f t="shared" ref="P3523:P3586" si="221">(IFERROR(E3523/L3523,""))</f>
        <v>45.615384615384613</v>
      </c>
      <c r="Q3523" t="s">
        <v>8315</v>
      </c>
      <c r="R3523" s="8" t="s">
        <v>8316</v>
      </c>
      <c r="S3523" s="13">
        <f t="shared" ref="S3523:S3586" si="222">J3523/86400+25569</f>
        <v>41881.361342592594</v>
      </c>
      <c r="T3523" s="13">
        <f t="shared" ref="T3523:T3586" si="223">I3523/86400+25569</f>
        <v>41911.361342592594</v>
      </c>
    </row>
    <row r="3524" spans="1:20" ht="48" x14ac:dyDescent="0.2">
      <c r="A3524" s="1" t="s">
        <v>0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22">
        <f t="shared" si="220"/>
        <v>100</v>
      </c>
      <c r="P3524" s="7">
        <f t="shared" si="221"/>
        <v>41.029411764705884</v>
      </c>
      <c r="Q3524" t="s">
        <v>8315</v>
      </c>
      <c r="R3524" s="8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 s="1" t="s">
        <v>0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22">
        <f t="shared" si="220"/>
        <v>113.65</v>
      </c>
      <c r="P3525" s="7">
        <f t="shared" si="221"/>
        <v>56.825000000000003</v>
      </c>
      <c r="Q3525" t="s">
        <v>8315</v>
      </c>
      <c r="R3525" s="8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 s="1" t="s">
        <v>0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22">
        <f t="shared" si="220"/>
        <v>101.56</v>
      </c>
      <c r="P3526" s="7">
        <f t="shared" si="221"/>
        <v>137.24324324324326</v>
      </c>
      <c r="Q3526" t="s">
        <v>8315</v>
      </c>
      <c r="R3526" s="8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 s="1" t="s">
        <v>0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22">
        <f t="shared" si="220"/>
        <v>106</v>
      </c>
      <c r="P3527" s="7">
        <f t="shared" si="221"/>
        <v>75.714285714285708</v>
      </c>
      <c r="Q3527" t="s">
        <v>8315</v>
      </c>
      <c r="R3527" s="8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 s="1" t="s">
        <v>0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22">
        <f t="shared" si="220"/>
        <v>102</v>
      </c>
      <c r="P3528" s="7">
        <f t="shared" si="221"/>
        <v>99</v>
      </c>
      <c r="Q3528" t="s">
        <v>8315</v>
      </c>
      <c r="R3528" s="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 s="1" t="s">
        <v>0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22">
        <f t="shared" si="220"/>
        <v>116.91666666666667</v>
      </c>
      <c r="P3529" s="7">
        <f t="shared" si="221"/>
        <v>81.569767441860463</v>
      </c>
      <c r="Q3529" t="s">
        <v>8315</v>
      </c>
      <c r="R3529" s="8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 s="1" t="s">
        <v>0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22">
        <f t="shared" si="220"/>
        <v>101.15151515151514</v>
      </c>
      <c r="P3530" s="7">
        <f t="shared" si="221"/>
        <v>45.108108108108105</v>
      </c>
      <c r="Q3530" t="s">
        <v>8315</v>
      </c>
      <c r="R3530" s="8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 s="1" t="s">
        <v>0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22">
        <f t="shared" si="220"/>
        <v>132</v>
      </c>
      <c r="P3531" s="7">
        <f t="shared" si="221"/>
        <v>36.666666666666664</v>
      </c>
      <c r="Q3531" t="s">
        <v>8315</v>
      </c>
      <c r="R3531" s="8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 s="1" t="s">
        <v>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22">
        <f t="shared" si="220"/>
        <v>100</v>
      </c>
      <c r="P3532" s="7">
        <f t="shared" si="221"/>
        <v>125</v>
      </c>
      <c r="Q3532" t="s">
        <v>8315</v>
      </c>
      <c r="R3532" s="8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 s="1" t="s">
        <v>0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22">
        <f t="shared" si="220"/>
        <v>128</v>
      </c>
      <c r="P3533" s="7">
        <f t="shared" si="221"/>
        <v>49.230769230769234</v>
      </c>
      <c r="Q3533" t="s">
        <v>8315</v>
      </c>
      <c r="R3533" s="8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 s="1" t="s">
        <v>0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22">
        <f t="shared" si="220"/>
        <v>118.95833333333334</v>
      </c>
      <c r="P3534" s="7">
        <f t="shared" si="221"/>
        <v>42.296296296296298</v>
      </c>
      <c r="Q3534" t="s">
        <v>8315</v>
      </c>
      <c r="R3534" s="8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 s="1" t="s">
        <v>0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22">
        <f t="shared" si="220"/>
        <v>126.2</v>
      </c>
      <c r="P3535" s="7">
        <f t="shared" si="221"/>
        <v>78.875</v>
      </c>
      <c r="Q3535" t="s">
        <v>8315</v>
      </c>
      <c r="R3535" s="8" t="s">
        <v>8316</v>
      </c>
      <c r="S3535" s="13">
        <f t="shared" si="222"/>
        <v>42289.761192129634</v>
      </c>
      <c r="T3535" s="13">
        <f t="shared" si="223"/>
        <v>42319.802858796298</v>
      </c>
    </row>
    <row r="3536" spans="1:20" ht="32" x14ac:dyDescent="0.2">
      <c r="A3536" s="1" t="s">
        <v>0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22">
        <f t="shared" si="220"/>
        <v>156.20000000000002</v>
      </c>
      <c r="P3536" s="7">
        <f t="shared" si="221"/>
        <v>38.284313725490193</v>
      </c>
      <c r="Q3536" t="s">
        <v>8315</v>
      </c>
      <c r="R3536" s="8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 s="1" t="s">
        <v>0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22">
        <f t="shared" si="220"/>
        <v>103.15</v>
      </c>
      <c r="P3537" s="7">
        <f t="shared" si="221"/>
        <v>44.847826086956523</v>
      </c>
      <c r="Q3537" t="s">
        <v>8315</v>
      </c>
      <c r="R3537" s="8" t="s">
        <v>8316</v>
      </c>
      <c r="S3537" s="13">
        <f t="shared" si="222"/>
        <v>42248.640162037038</v>
      </c>
      <c r="T3537" s="13">
        <f t="shared" si="223"/>
        <v>42279.75</v>
      </c>
    </row>
    <row r="3538" spans="1:20" ht="48" x14ac:dyDescent="0.2">
      <c r="A3538" s="1" t="s">
        <v>0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22">
        <f t="shared" si="220"/>
        <v>153.33333333333334</v>
      </c>
      <c r="P3538" s="7">
        <f t="shared" si="221"/>
        <v>13.529411764705882</v>
      </c>
      <c r="Q3538" t="s">
        <v>8315</v>
      </c>
      <c r="R3538" s="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 s="1" t="s">
        <v>0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22">
        <f t="shared" si="220"/>
        <v>180.44444444444446</v>
      </c>
      <c r="P3539" s="7">
        <f t="shared" si="221"/>
        <v>43.5</v>
      </c>
      <c r="Q3539" t="s">
        <v>8315</v>
      </c>
      <c r="R3539" s="8" t="s">
        <v>8316</v>
      </c>
      <c r="S3539" s="13">
        <f t="shared" si="222"/>
        <v>41923.354351851856</v>
      </c>
      <c r="T3539" s="13">
        <f t="shared" si="223"/>
        <v>41960.332638888889</v>
      </c>
    </row>
    <row r="3540" spans="1:20" ht="48" x14ac:dyDescent="0.2">
      <c r="A3540" s="1" t="s">
        <v>0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22">
        <f t="shared" si="220"/>
        <v>128.44999999999999</v>
      </c>
      <c r="P3540" s="7">
        <f t="shared" si="221"/>
        <v>30.951807228915662</v>
      </c>
      <c r="Q3540" t="s">
        <v>8315</v>
      </c>
      <c r="R3540" s="8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 s="1" t="s">
        <v>0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22">
        <f t="shared" si="220"/>
        <v>119.66666666666667</v>
      </c>
      <c r="P3541" s="7">
        <f t="shared" si="221"/>
        <v>55.230769230769234</v>
      </c>
      <c r="Q3541" t="s">
        <v>8315</v>
      </c>
      <c r="R3541" s="8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 s="1" t="s">
        <v>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22">
        <f t="shared" si="220"/>
        <v>123</v>
      </c>
      <c r="P3542" s="7">
        <f t="shared" si="221"/>
        <v>46.125</v>
      </c>
      <c r="Q3542" t="s">
        <v>8315</v>
      </c>
      <c r="R3542" s="8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 s="1" t="s">
        <v>0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22">
        <f t="shared" si="220"/>
        <v>105</v>
      </c>
      <c r="P3543" s="7">
        <f t="shared" si="221"/>
        <v>39.375</v>
      </c>
      <c r="Q3543" t="s">
        <v>8315</v>
      </c>
      <c r="R3543" s="8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 s="1" t="s">
        <v>0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22">
        <f t="shared" si="220"/>
        <v>102.23636363636363</v>
      </c>
      <c r="P3544" s="7">
        <f t="shared" si="221"/>
        <v>66.152941176470591</v>
      </c>
      <c r="Q3544" t="s">
        <v>8315</v>
      </c>
      <c r="R3544" s="8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 s="1" t="s">
        <v>0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22">
        <f t="shared" si="220"/>
        <v>104.66666666666666</v>
      </c>
      <c r="P3545" s="7">
        <f t="shared" si="221"/>
        <v>54.137931034482762</v>
      </c>
      <c r="Q3545" t="s">
        <v>8315</v>
      </c>
      <c r="R3545" s="8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 s="1" t="s">
        <v>0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22">
        <f t="shared" si="220"/>
        <v>100</v>
      </c>
      <c r="P3546" s="7">
        <f t="shared" si="221"/>
        <v>104.16666666666667</v>
      </c>
      <c r="Q3546" t="s">
        <v>8315</v>
      </c>
      <c r="R3546" s="8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 s="1" t="s">
        <v>0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22">
        <f t="shared" si="220"/>
        <v>100.4</v>
      </c>
      <c r="P3547" s="7">
        <f t="shared" si="221"/>
        <v>31.375</v>
      </c>
      <c r="Q3547" t="s">
        <v>8315</v>
      </c>
      <c r="R3547" s="8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 s="1" t="s">
        <v>0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22">
        <f t="shared" si="220"/>
        <v>102.27272727272727</v>
      </c>
      <c r="P3548" s="7">
        <f t="shared" si="221"/>
        <v>59.210526315789473</v>
      </c>
      <c r="Q3548" t="s">
        <v>8315</v>
      </c>
      <c r="R3548" s="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 s="1" t="s">
        <v>0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22">
        <f t="shared" si="220"/>
        <v>114.40928571428573</v>
      </c>
      <c r="P3549" s="7">
        <f t="shared" si="221"/>
        <v>119.17633928571429</v>
      </c>
      <c r="Q3549" t="s">
        <v>8315</v>
      </c>
      <c r="R3549" s="8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 s="1" t="s">
        <v>0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22">
        <f t="shared" si="220"/>
        <v>101.9047619047619</v>
      </c>
      <c r="P3550" s="7">
        <f t="shared" si="221"/>
        <v>164.61538461538461</v>
      </c>
      <c r="Q3550" t="s">
        <v>8315</v>
      </c>
      <c r="R3550" s="8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 s="1" t="s">
        <v>0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22">
        <f t="shared" si="220"/>
        <v>102</v>
      </c>
      <c r="P3551" s="7">
        <f t="shared" si="221"/>
        <v>24.285714285714285</v>
      </c>
      <c r="Q3551" t="s">
        <v>8315</v>
      </c>
      <c r="R3551" s="8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 s="1" t="s">
        <v>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22">
        <f t="shared" si="220"/>
        <v>104.80000000000001</v>
      </c>
      <c r="P3552" s="7">
        <f t="shared" si="221"/>
        <v>40.9375</v>
      </c>
      <c r="Q3552" t="s">
        <v>8315</v>
      </c>
      <c r="R3552" s="8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 s="1" t="s">
        <v>0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22">
        <f t="shared" si="220"/>
        <v>101.83333333333333</v>
      </c>
      <c r="P3553" s="7">
        <f t="shared" si="221"/>
        <v>61.1</v>
      </c>
      <c r="Q3553" t="s">
        <v>8315</v>
      </c>
      <c r="R3553" s="8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 s="1" t="s">
        <v>0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22">
        <f t="shared" si="220"/>
        <v>100</v>
      </c>
      <c r="P3554" s="7">
        <f t="shared" si="221"/>
        <v>38.65</v>
      </c>
      <c r="Q3554" t="s">
        <v>8315</v>
      </c>
      <c r="R3554" s="8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 s="1" t="s">
        <v>0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22">
        <f t="shared" si="220"/>
        <v>106.27272727272728</v>
      </c>
      <c r="P3555" s="7">
        <f t="shared" si="221"/>
        <v>56.20192307692308</v>
      </c>
      <c r="Q3555" t="s">
        <v>8315</v>
      </c>
      <c r="R3555" s="8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 s="1" t="s">
        <v>0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22">
        <f t="shared" si="220"/>
        <v>113.42219999999999</v>
      </c>
      <c r="P3556" s="7">
        <f t="shared" si="221"/>
        <v>107.00207547169811</v>
      </c>
      <c r="Q3556" t="s">
        <v>8315</v>
      </c>
      <c r="R3556" s="8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 s="1" t="s">
        <v>0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22">
        <f t="shared" si="220"/>
        <v>100</v>
      </c>
      <c r="P3557" s="7">
        <f t="shared" si="221"/>
        <v>171.42857142857142</v>
      </c>
      <c r="Q3557" t="s">
        <v>8315</v>
      </c>
      <c r="R3557" s="8" t="s">
        <v>8316</v>
      </c>
      <c r="S3557" s="13">
        <f t="shared" si="222"/>
        <v>42661.442060185189</v>
      </c>
      <c r="T3557" s="13">
        <f t="shared" si="223"/>
        <v>42691.483726851853</v>
      </c>
    </row>
    <row r="3558" spans="1:20" ht="48" x14ac:dyDescent="0.2">
      <c r="A3558" s="1" t="s">
        <v>0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22">
        <f t="shared" si="220"/>
        <v>100.45454545454547</v>
      </c>
      <c r="P3558" s="7">
        <f t="shared" si="221"/>
        <v>110.5</v>
      </c>
      <c r="Q3558" t="s">
        <v>8315</v>
      </c>
      <c r="R3558" s="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 s="1" t="s">
        <v>0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22">
        <f t="shared" si="220"/>
        <v>100.03599999999999</v>
      </c>
      <c r="P3559" s="7">
        <f t="shared" si="221"/>
        <v>179.27598566308242</v>
      </c>
      <c r="Q3559" t="s">
        <v>8315</v>
      </c>
      <c r="R3559" s="8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 s="1" t="s">
        <v>0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22">
        <f t="shared" si="220"/>
        <v>144</v>
      </c>
      <c r="P3560" s="7">
        <f t="shared" si="221"/>
        <v>22.90909090909091</v>
      </c>
      <c r="Q3560" t="s">
        <v>8315</v>
      </c>
      <c r="R3560" s="8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 s="1" t="s">
        <v>0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22">
        <f t="shared" si="220"/>
        <v>103.49999999999999</v>
      </c>
      <c r="P3561" s="7">
        <f t="shared" si="221"/>
        <v>43.125</v>
      </c>
      <c r="Q3561" t="s">
        <v>8315</v>
      </c>
      <c r="R3561" s="8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 s="1" t="s">
        <v>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22">
        <f t="shared" si="220"/>
        <v>108.43750000000001</v>
      </c>
      <c r="P3562" s="7">
        <f t="shared" si="221"/>
        <v>46.891891891891895</v>
      </c>
      <c r="Q3562" t="s">
        <v>8315</v>
      </c>
      <c r="R3562" s="8" t="s">
        <v>8316</v>
      </c>
      <c r="S3562" s="13">
        <f t="shared" si="222"/>
        <v>42115.889652777776</v>
      </c>
      <c r="T3562" s="13">
        <f t="shared" si="223"/>
        <v>42151.114583333328</v>
      </c>
    </row>
    <row r="3563" spans="1:20" ht="112" x14ac:dyDescent="0.2">
      <c r="A3563" s="1" t="s">
        <v>0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22">
        <f t="shared" si="220"/>
        <v>102.4</v>
      </c>
      <c r="P3563" s="7">
        <f t="shared" si="221"/>
        <v>47.407407407407405</v>
      </c>
      <c r="Q3563" t="s">
        <v>8315</v>
      </c>
      <c r="R3563" s="8" t="s">
        <v>8316</v>
      </c>
      <c r="S3563" s="13">
        <f t="shared" si="222"/>
        <v>42203.680300925931</v>
      </c>
      <c r="T3563" s="13">
        <f t="shared" si="223"/>
        <v>42221.775000000001</v>
      </c>
    </row>
    <row r="3564" spans="1:20" ht="48" x14ac:dyDescent="0.2">
      <c r="A3564" s="1" t="s">
        <v>0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22">
        <f t="shared" si="220"/>
        <v>148.88888888888889</v>
      </c>
      <c r="P3564" s="7">
        <f t="shared" si="221"/>
        <v>15.129032258064516</v>
      </c>
      <c r="Q3564" t="s">
        <v>8315</v>
      </c>
      <c r="R3564" s="8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 s="1" t="s">
        <v>0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22">
        <f t="shared" si="220"/>
        <v>105.49000000000002</v>
      </c>
      <c r="P3565" s="7">
        <f t="shared" si="221"/>
        <v>21.098000000000003</v>
      </c>
      <c r="Q3565" t="s">
        <v>8315</v>
      </c>
      <c r="R3565" s="8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 s="1" t="s">
        <v>0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22">
        <f t="shared" si="220"/>
        <v>100.49999999999999</v>
      </c>
      <c r="P3566" s="7">
        <f t="shared" si="221"/>
        <v>59.117647058823529</v>
      </c>
      <c r="Q3566" t="s">
        <v>8315</v>
      </c>
      <c r="R3566" s="8" t="s">
        <v>8316</v>
      </c>
      <c r="S3566" s="13">
        <f t="shared" si="222"/>
        <v>42236.623252314814</v>
      </c>
      <c r="T3566" s="13">
        <f t="shared" si="223"/>
        <v>42282.666666666672</v>
      </c>
    </row>
    <row r="3567" spans="1:20" ht="48" x14ac:dyDescent="0.2">
      <c r="A3567" s="1" t="s">
        <v>0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22">
        <f t="shared" si="220"/>
        <v>130.55555555555557</v>
      </c>
      <c r="P3567" s="7">
        <f t="shared" si="221"/>
        <v>97.916666666666671</v>
      </c>
      <c r="Q3567" t="s">
        <v>8315</v>
      </c>
      <c r="R3567" s="8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 s="1" t="s">
        <v>0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22">
        <f t="shared" si="220"/>
        <v>104.75000000000001</v>
      </c>
      <c r="P3568" s="7">
        <f t="shared" si="221"/>
        <v>55.131578947368418</v>
      </c>
      <c r="Q3568" t="s">
        <v>8315</v>
      </c>
      <c r="R3568" s="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 s="1" t="s">
        <v>0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22">
        <f t="shared" si="220"/>
        <v>108.80000000000001</v>
      </c>
      <c r="P3569" s="7">
        <f t="shared" si="221"/>
        <v>26.536585365853657</v>
      </c>
      <c r="Q3569" t="s">
        <v>8315</v>
      </c>
      <c r="R3569" s="8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 s="1" t="s">
        <v>0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22">
        <f t="shared" si="220"/>
        <v>111.00000000000001</v>
      </c>
      <c r="P3570" s="7">
        <f t="shared" si="221"/>
        <v>58.421052631578945</v>
      </c>
      <c r="Q3570" t="s">
        <v>8315</v>
      </c>
      <c r="R3570" s="8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 s="1" t="s">
        <v>0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22">
        <f t="shared" si="220"/>
        <v>100.47999999999999</v>
      </c>
      <c r="P3571" s="7">
        <f t="shared" si="221"/>
        <v>122.53658536585365</v>
      </c>
      <c r="Q3571" t="s">
        <v>8315</v>
      </c>
      <c r="R3571" s="8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 s="1" t="s">
        <v>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22">
        <f t="shared" si="220"/>
        <v>114.35</v>
      </c>
      <c r="P3572" s="7">
        <f t="shared" si="221"/>
        <v>87.961538461538467</v>
      </c>
      <c r="Q3572" t="s">
        <v>8315</v>
      </c>
      <c r="R3572" s="8" t="s">
        <v>8316</v>
      </c>
      <c r="S3572" s="13">
        <f t="shared" si="222"/>
        <v>41976.331979166665</v>
      </c>
      <c r="T3572" s="13">
        <f t="shared" si="223"/>
        <v>42004.291666666672</v>
      </c>
    </row>
    <row r="3573" spans="1:20" ht="48" x14ac:dyDescent="0.2">
      <c r="A3573" s="1" t="s">
        <v>0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22">
        <f t="shared" si="220"/>
        <v>122.06666666666666</v>
      </c>
      <c r="P3573" s="7">
        <f t="shared" si="221"/>
        <v>73.239999999999995</v>
      </c>
      <c r="Q3573" t="s">
        <v>8315</v>
      </c>
      <c r="R3573" s="8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 s="1" t="s">
        <v>0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22">
        <f t="shared" si="220"/>
        <v>100</v>
      </c>
      <c r="P3574" s="7">
        <f t="shared" si="221"/>
        <v>55.555555555555557</v>
      </c>
      <c r="Q3574" t="s">
        <v>8315</v>
      </c>
      <c r="R3574" s="8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 s="1" t="s">
        <v>0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22">
        <f t="shared" si="220"/>
        <v>102.8</v>
      </c>
      <c r="P3575" s="7">
        <f t="shared" si="221"/>
        <v>39.53846153846154</v>
      </c>
      <c r="Q3575" t="s">
        <v>8315</v>
      </c>
      <c r="R3575" s="8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 s="1" t="s">
        <v>0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22">
        <f t="shared" si="220"/>
        <v>106.12068965517241</v>
      </c>
      <c r="P3576" s="7">
        <f t="shared" si="221"/>
        <v>136.77777777777777</v>
      </c>
      <c r="Q3576" t="s">
        <v>8315</v>
      </c>
      <c r="R3576" s="8" t="s">
        <v>8316</v>
      </c>
      <c r="S3576" s="13">
        <f t="shared" si="222"/>
        <v>41926.942685185189</v>
      </c>
      <c r="T3576" s="13">
        <f t="shared" si="223"/>
        <v>41956.984351851846</v>
      </c>
    </row>
    <row r="3577" spans="1:20" ht="48" x14ac:dyDescent="0.2">
      <c r="A3577" s="1" t="s">
        <v>0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22">
        <f t="shared" si="220"/>
        <v>101.33000000000001</v>
      </c>
      <c r="P3577" s="7">
        <f t="shared" si="221"/>
        <v>99.343137254901961</v>
      </c>
      <c r="Q3577" t="s">
        <v>8315</v>
      </c>
      <c r="R3577" s="8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 s="1" t="s">
        <v>0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22">
        <f t="shared" si="220"/>
        <v>100</v>
      </c>
      <c r="P3578" s="7">
        <f t="shared" si="221"/>
        <v>20</v>
      </c>
      <c r="Q3578" t="s">
        <v>8315</v>
      </c>
      <c r="R3578" s="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 s="1" t="s">
        <v>0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22">
        <f t="shared" si="220"/>
        <v>130</v>
      </c>
      <c r="P3579" s="7">
        <f t="shared" si="221"/>
        <v>28.888888888888889</v>
      </c>
      <c r="Q3579" t="s">
        <v>8315</v>
      </c>
      <c r="R3579" s="8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 s="1" t="s">
        <v>0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22">
        <f t="shared" si="220"/>
        <v>100.01333333333334</v>
      </c>
      <c r="P3580" s="7">
        <f t="shared" si="221"/>
        <v>40.545945945945945</v>
      </c>
      <c r="Q3580" t="s">
        <v>8315</v>
      </c>
      <c r="R3580" s="8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 s="1" t="s">
        <v>0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22">
        <f t="shared" si="220"/>
        <v>100</v>
      </c>
      <c r="P3581" s="7">
        <f t="shared" si="221"/>
        <v>35.714285714285715</v>
      </c>
      <c r="Q3581" t="s">
        <v>8315</v>
      </c>
      <c r="R3581" s="8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 s="1" t="s">
        <v>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22">
        <f t="shared" si="220"/>
        <v>113.88888888888889</v>
      </c>
      <c r="P3582" s="7">
        <f t="shared" si="221"/>
        <v>37.962962962962962</v>
      </c>
      <c r="Q3582" t="s">
        <v>8315</v>
      </c>
      <c r="R3582" s="8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 s="1" t="s">
        <v>0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22">
        <f t="shared" si="220"/>
        <v>100</v>
      </c>
      <c r="P3583" s="7">
        <f t="shared" si="221"/>
        <v>33.333333333333336</v>
      </c>
      <c r="Q3583" t="s">
        <v>8315</v>
      </c>
      <c r="R3583" s="8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 s="1" t="s">
        <v>0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22">
        <f t="shared" si="220"/>
        <v>287</v>
      </c>
      <c r="P3584" s="7">
        <f t="shared" si="221"/>
        <v>58.571428571428569</v>
      </c>
      <c r="Q3584" t="s">
        <v>8315</v>
      </c>
      <c r="R3584" s="8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 s="1" t="s">
        <v>0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22">
        <f t="shared" si="220"/>
        <v>108.5</v>
      </c>
      <c r="P3585" s="7">
        <f t="shared" si="221"/>
        <v>135.625</v>
      </c>
      <c r="Q3585" t="s">
        <v>8315</v>
      </c>
      <c r="R3585" s="8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 s="1" t="s">
        <v>0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22">
        <f t="shared" si="220"/>
        <v>115.5</v>
      </c>
      <c r="P3586" s="7">
        <f t="shared" si="221"/>
        <v>30.9375</v>
      </c>
      <c r="Q3586" t="s">
        <v>8315</v>
      </c>
      <c r="R3586" s="8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 s="1" t="s">
        <v>0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22">
        <f t="shared" ref="O3587:O3650" si="224">PRODUCT((E3587/D3587),100)</f>
        <v>119.11764705882352</v>
      </c>
      <c r="P3587" s="7">
        <f t="shared" ref="P3587:P3650" si="225">(IFERROR(E3587/L3587,""))</f>
        <v>176.08695652173913</v>
      </c>
      <c r="Q3587" t="s">
        <v>8315</v>
      </c>
      <c r="R3587" s="8" t="s">
        <v>8316</v>
      </c>
      <c r="S3587" s="13">
        <f t="shared" ref="S3587:S3650" si="226">J3587/86400+25569</f>
        <v>41964.716319444444</v>
      </c>
      <c r="T3587" s="13">
        <f t="shared" ref="T3587:T3650" si="227">I3587/86400+25569</f>
        <v>41994.716319444444</v>
      </c>
    </row>
    <row r="3588" spans="1:20" ht="16" x14ac:dyDescent="0.2">
      <c r="A3588" s="1" t="s">
        <v>0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22">
        <f t="shared" si="224"/>
        <v>109.42666666666668</v>
      </c>
      <c r="P3588" s="7">
        <f t="shared" si="225"/>
        <v>151.9814814814815</v>
      </c>
      <c r="Q3588" t="s">
        <v>8315</v>
      </c>
      <c r="R3588" s="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 s="1" t="s">
        <v>0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22">
        <f t="shared" si="224"/>
        <v>126.6</v>
      </c>
      <c r="P3589" s="7">
        <f t="shared" si="225"/>
        <v>22.607142857142858</v>
      </c>
      <c r="Q3589" t="s">
        <v>8315</v>
      </c>
      <c r="R3589" s="8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 s="1" t="s">
        <v>0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22">
        <f t="shared" si="224"/>
        <v>100.49999999999999</v>
      </c>
      <c r="P3590" s="7">
        <f t="shared" si="225"/>
        <v>18.272727272727273</v>
      </c>
      <c r="Q3590" t="s">
        <v>8315</v>
      </c>
      <c r="R3590" s="8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 s="1" t="s">
        <v>0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22">
        <f t="shared" si="224"/>
        <v>127.49999999999999</v>
      </c>
      <c r="P3591" s="7">
        <f t="shared" si="225"/>
        <v>82.258064516129039</v>
      </c>
      <c r="Q3591" t="s">
        <v>8315</v>
      </c>
      <c r="R3591" s="8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 s="1" t="s">
        <v>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22">
        <f t="shared" si="224"/>
        <v>100.05999999999999</v>
      </c>
      <c r="P3592" s="7">
        <f t="shared" si="225"/>
        <v>68.534246575342465</v>
      </c>
      <c r="Q3592" t="s">
        <v>8315</v>
      </c>
      <c r="R3592" s="8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 s="1" t="s">
        <v>0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22">
        <f t="shared" si="224"/>
        <v>175</v>
      </c>
      <c r="P3593" s="7">
        <f t="shared" si="225"/>
        <v>68.055555555555557</v>
      </c>
      <c r="Q3593" t="s">
        <v>8315</v>
      </c>
      <c r="R3593" s="8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 s="1" t="s">
        <v>0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22">
        <f t="shared" si="224"/>
        <v>127.25</v>
      </c>
      <c r="P3594" s="7">
        <f t="shared" si="225"/>
        <v>72.714285714285708</v>
      </c>
      <c r="Q3594" t="s">
        <v>8315</v>
      </c>
      <c r="R3594" s="8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 s="1" t="s">
        <v>0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22">
        <f t="shared" si="224"/>
        <v>110.63333333333334</v>
      </c>
      <c r="P3595" s="7">
        <f t="shared" si="225"/>
        <v>77.186046511627907</v>
      </c>
      <c r="Q3595" t="s">
        <v>8315</v>
      </c>
      <c r="R3595" s="8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 s="1" t="s">
        <v>0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22">
        <f t="shared" si="224"/>
        <v>125.93749999999999</v>
      </c>
      <c r="P3596" s="7">
        <f t="shared" si="225"/>
        <v>55.972222222222221</v>
      </c>
      <c r="Q3596" t="s">
        <v>8315</v>
      </c>
      <c r="R3596" s="8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 s="1" t="s">
        <v>0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22">
        <f t="shared" si="224"/>
        <v>118.5</v>
      </c>
      <c r="P3597" s="7">
        <f t="shared" si="225"/>
        <v>49.693548387096776</v>
      </c>
      <c r="Q3597" t="s">
        <v>8315</v>
      </c>
      <c r="R3597" s="8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 s="1" t="s">
        <v>0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22">
        <f t="shared" si="224"/>
        <v>107.72727272727273</v>
      </c>
      <c r="P3598" s="7">
        <f t="shared" si="225"/>
        <v>79</v>
      </c>
      <c r="Q3598" t="s">
        <v>8315</v>
      </c>
      <c r="R3598" s="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 s="1" t="s">
        <v>0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22">
        <f t="shared" si="224"/>
        <v>102.60000000000001</v>
      </c>
      <c r="P3599" s="7">
        <f t="shared" si="225"/>
        <v>77.727272727272734</v>
      </c>
      <c r="Q3599" t="s">
        <v>8315</v>
      </c>
      <c r="R3599" s="8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 s="1" t="s">
        <v>0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22">
        <f t="shared" si="224"/>
        <v>110.1</v>
      </c>
      <c r="P3600" s="7">
        <f t="shared" si="225"/>
        <v>40.777777777777779</v>
      </c>
      <c r="Q3600" t="s">
        <v>8315</v>
      </c>
      <c r="R3600" s="8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 s="1" t="s">
        <v>0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22">
        <f t="shared" si="224"/>
        <v>202</v>
      </c>
      <c r="P3601" s="7">
        <f t="shared" si="225"/>
        <v>59.411764705882355</v>
      </c>
      <c r="Q3601" t="s">
        <v>8315</v>
      </c>
      <c r="R3601" s="8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 s="1" t="s">
        <v>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22">
        <f t="shared" si="224"/>
        <v>130</v>
      </c>
      <c r="P3602" s="7">
        <f t="shared" si="225"/>
        <v>3.25</v>
      </c>
      <c r="Q3602" t="s">
        <v>8315</v>
      </c>
      <c r="R3602" s="8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 s="1" t="s">
        <v>0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22">
        <f t="shared" si="224"/>
        <v>104.35000000000001</v>
      </c>
      <c r="P3603" s="7">
        <f t="shared" si="225"/>
        <v>39.377358490566039</v>
      </c>
      <c r="Q3603" t="s">
        <v>8315</v>
      </c>
      <c r="R3603" s="8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 s="1" t="s">
        <v>0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22">
        <f t="shared" si="224"/>
        <v>100.05</v>
      </c>
      <c r="P3604" s="7">
        <f t="shared" si="225"/>
        <v>81.673469387755105</v>
      </c>
      <c r="Q3604" t="s">
        <v>8315</v>
      </c>
      <c r="R3604" s="8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 s="1" t="s">
        <v>0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22">
        <f t="shared" si="224"/>
        <v>170.66666666666669</v>
      </c>
      <c r="P3605" s="7">
        <f t="shared" si="225"/>
        <v>44.912280701754383</v>
      </c>
      <c r="Q3605" t="s">
        <v>8315</v>
      </c>
      <c r="R3605" s="8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 s="1" t="s">
        <v>0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22">
        <f t="shared" si="224"/>
        <v>112.83333333333334</v>
      </c>
      <c r="P3606" s="7">
        <f t="shared" si="225"/>
        <v>49.05797101449275</v>
      </c>
      <c r="Q3606" t="s">
        <v>8315</v>
      </c>
      <c r="R3606" s="8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 s="1" t="s">
        <v>0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22">
        <f t="shared" si="224"/>
        <v>184</v>
      </c>
      <c r="P3607" s="7">
        <f t="shared" si="225"/>
        <v>30.666666666666668</v>
      </c>
      <c r="Q3607" t="s">
        <v>8315</v>
      </c>
      <c r="R3607" s="8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 s="1" t="s">
        <v>0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22">
        <f t="shared" si="224"/>
        <v>130.26666666666665</v>
      </c>
      <c r="P3608" s="7">
        <f t="shared" si="225"/>
        <v>61.0625</v>
      </c>
      <c r="Q3608" t="s">
        <v>8315</v>
      </c>
      <c r="R3608" s="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 s="1" t="s">
        <v>0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22">
        <f t="shared" si="224"/>
        <v>105.45454545454544</v>
      </c>
      <c r="P3609" s="7">
        <f t="shared" si="225"/>
        <v>29</v>
      </c>
      <c r="Q3609" t="s">
        <v>8315</v>
      </c>
      <c r="R3609" s="8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 s="1" t="s">
        <v>0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22">
        <f t="shared" si="224"/>
        <v>100</v>
      </c>
      <c r="P3610" s="7">
        <f t="shared" si="225"/>
        <v>29.62962962962963</v>
      </c>
      <c r="Q3610" t="s">
        <v>8315</v>
      </c>
      <c r="R3610" s="8" t="s">
        <v>8316</v>
      </c>
      <c r="S3610" s="13">
        <f t="shared" si="226"/>
        <v>42506.709374999999</v>
      </c>
      <c r="T3610" s="13">
        <f t="shared" si="227"/>
        <v>42538.583333333328</v>
      </c>
    </row>
    <row r="3611" spans="1:20" ht="48" x14ac:dyDescent="0.2">
      <c r="A3611" s="1" t="s">
        <v>0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22">
        <f t="shared" si="224"/>
        <v>153.31632653061226</v>
      </c>
      <c r="P3611" s="7">
        <f t="shared" si="225"/>
        <v>143.0952380952381</v>
      </c>
      <c r="Q3611" t="s">
        <v>8315</v>
      </c>
      <c r="R3611" s="8" t="s">
        <v>8316</v>
      </c>
      <c r="S3611" s="13">
        <f t="shared" si="226"/>
        <v>42429.991724537038</v>
      </c>
      <c r="T3611" s="13">
        <f t="shared" si="227"/>
        <v>42459.950057870374</v>
      </c>
    </row>
    <row r="3612" spans="1:20" ht="48" x14ac:dyDescent="0.2">
      <c r="A3612" s="1" t="s">
        <v>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22">
        <f t="shared" si="224"/>
        <v>162.30000000000001</v>
      </c>
      <c r="P3612" s="7">
        <f t="shared" si="225"/>
        <v>52.354838709677416</v>
      </c>
      <c r="Q3612" t="s">
        <v>8315</v>
      </c>
      <c r="R3612" s="8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 s="1" t="s">
        <v>0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22">
        <f t="shared" si="224"/>
        <v>136</v>
      </c>
      <c r="P3613" s="7">
        <f t="shared" si="225"/>
        <v>66.666666666666671</v>
      </c>
      <c r="Q3613" t="s">
        <v>8315</v>
      </c>
      <c r="R3613" s="8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 s="1" t="s">
        <v>0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22">
        <f t="shared" si="224"/>
        <v>144.4</v>
      </c>
      <c r="P3614" s="7">
        <f t="shared" si="225"/>
        <v>126.66666666666667</v>
      </c>
      <c r="Q3614" t="s">
        <v>8315</v>
      </c>
      <c r="R3614" s="8" t="s">
        <v>8316</v>
      </c>
      <c r="S3614" s="13">
        <f t="shared" si="226"/>
        <v>41789.726979166662</v>
      </c>
      <c r="T3614" s="13">
        <f t="shared" si="227"/>
        <v>41799.726979166662</v>
      </c>
    </row>
    <row r="3615" spans="1:20" ht="32" x14ac:dyDescent="0.2">
      <c r="A3615" s="1" t="s">
        <v>0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22">
        <f t="shared" si="224"/>
        <v>100</v>
      </c>
      <c r="P3615" s="7">
        <f t="shared" si="225"/>
        <v>62.5</v>
      </c>
      <c r="Q3615" t="s">
        <v>8315</v>
      </c>
      <c r="R3615" s="8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 s="1" t="s">
        <v>0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22">
        <f t="shared" si="224"/>
        <v>100.8</v>
      </c>
      <c r="P3616" s="7">
        <f t="shared" si="225"/>
        <v>35.492957746478872</v>
      </c>
      <c r="Q3616" t="s">
        <v>8315</v>
      </c>
      <c r="R3616" s="8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 s="1" t="s">
        <v>0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22">
        <f t="shared" si="224"/>
        <v>106.80000000000001</v>
      </c>
      <c r="P3617" s="7">
        <f t="shared" si="225"/>
        <v>37.083333333333336</v>
      </c>
      <c r="Q3617" t="s">
        <v>8315</v>
      </c>
      <c r="R3617" s="8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 s="1" t="s">
        <v>0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22">
        <f t="shared" si="224"/>
        <v>124.8</v>
      </c>
      <c r="P3618" s="7">
        <f t="shared" si="225"/>
        <v>69.333333333333329</v>
      </c>
      <c r="Q3618" t="s">
        <v>8315</v>
      </c>
      <c r="R3618" s="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 s="1" t="s">
        <v>0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22">
        <f t="shared" si="224"/>
        <v>118.91891891891892</v>
      </c>
      <c r="P3619" s="7">
        <f t="shared" si="225"/>
        <v>17.254901960784313</v>
      </c>
      <c r="Q3619" t="s">
        <v>8315</v>
      </c>
      <c r="R3619" s="8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 s="1" t="s">
        <v>0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22">
        <f t="shared" si="224"/>
        <v>101</v>
      </c>
      <c r="P3620" s="7">
        <f t="shared" si="225"/>
        <v>36.071428571428569</v>
      </c>
      <c r="Q3620" t="s">
        <v>8315</v>
      </c>
      <c r="R3620" s="8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 s="1" t="s">
        <v>0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22">
        <f t="shared" si="224"/>
        <v>112.99999999999999</v>
      </c>
      <c r="P3621" s="7">
        <f t="shared" si="225"/>
        <v>66.470588235294116</v>
      </c>
      <c r="Q3621" t="s">
        <v>8315</v>
      </c>
      <c r="R3621" s="8" t="s">
        <v>8316</v>
      </c>
      <c r="S3621" s="13">
        <f t="shared" si="226"/>
        <v>42661.132245370369</v>
      </c>
      <c r="T3621" s="13">
        <f t="shared" si="227"/>
        <v>42693.916666666672</v>
      </c>
    </row>
    <row r="3622" spans="1:20" ht="48" x14ac:dyDescent="0.2">
      <c r="A3622" s="1" t="s">
        <v>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22">
        <f t="shared" si="224"/>
        <v>105.19047619047619</v>
      </c>
      <c r="P3622" s="7">
        <f t="shared" si="225"/>
        <v>56.065989847715734</v>
      </c>
      <c r="Q3622" t="s">
        <v>8315</v>
      </c>
      <c r="R3622" s="8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 s="1" t="s">
        <v>0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22">
        <f t="shared" si="224"/>
        <v>109.73333333333332</v>
      </c>
      <c r="P3623" s="7">
        <f t="shared" si="225"/>
        <v>47.028571428571432</v>
      </c>
      <c r="Q3623" t="s">
        <v>8315</v>
      </c>
      <c r="R3623" s="8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 s="1" t="s">
        <v>0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22">
        <f t="shared" si="224"/>
        <v>100.099</v>
      </c>
      <c r="P3624" s="7">
        <f t="shared" si="225"/>
        <v>47.666190476190479</v>
      </c>
      <c r="Q3624" t="s">
        <v>8315</v>
      </c>
      <c r="R3624" s="8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 s="1" t="s">
        <v>0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22">
        <f t="shared" si="224"/>
        <v>120</v>
      </c>
      <c r="P3625" s="7">
        <f t="shared" si="225"/>
        <v>88.235294117647058</v>
      </c>
      <c r="Q3625" t="s">
        <v>8315</v>
      </c>
      <c r="R3625" s="8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 s="1" t="s">
        <v>0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22">
        <f t="shared" si="224"/>
        <v>104.93333333333332</v>
      </c>
      <c r="P3626" s="7">
        <f t="shared" si="225"/>
        <v>80.717948717948715</v>
      </c>
      <c r="Q3626" t="s">
        <v>8315</v>
      </c>
      <c r="R3626" s="8" t="s">
        <v>8316</v>
      </c>
      <c r="S3626" s="13">
        <f t="shared" si="226"/>
        <v>42545.774189814816</v>
      </c>
      <c r="T3626" s="13">
        <f t="shared" si="227"/>
        <v>42605.774189814816</v>
      </c>
    </row>
    <row r="3627" spans="1:20" ht="48" x14ac:dyDescent="0.2">
      <c r="A3627" s="1" t="s">
        <v>0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22">
        <f t="shared" si="224"/>
        <v>102.66666666666666</v>
      </c>
      <c r="P3627" s="7">
        <f t="shared" si="225"/>
        <v>39.487179487179489</v>
      </c>
      <c r="Q3627" t="s">
        <v>8315</v>
      </c>
      <c r="R3627" s="8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 s="1" t="s">
        <v>0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22">
        <f t="shared" si="224"/>
        <v>101.82500000000002</v>
      </c>
      <c r="P3628" s="7">
        <f t="shared" si="225"/>
        <v>84.854166666666671</v>
      </c>
      <c r="Q3628" t="s">
        <v>8315</v>
      </c>
      <c r="R3628" s="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 s="1" t="s">
        <v>0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22">
        <f t="shared" si="224"/>
        <v>100</v>
      </c>
      <c r="P3629" s="7">
        <f t="shared" si="225"/>
        <v>68.965517241379317</v>
      </c>
      <c r="Q3629" t="s">
        <v>8315</v>
      </c>
      <c r="R3629" s="8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 s="1" t="s">
        <v>0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22">
        <f t="shared" si="224"/>
        <v>0</v>
      </c>
      <c r="P3630" s="7" t="str">
        <f t="shared" si="225"/>
        <v/>
      </c>
      <c r="Q3630" t="s">
        <v>8315</v>
      </c>
      <c r="R3630" s="8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 s="1" t="s">
        <v>0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22">
        <f t="shared" si="224"/>
        <v>1.9999999999999998E-4</v>
      </c>
      <c r="P3631" s="7">
        <f t="shared" si="225"/>
        <v>1</v>
      </c>
      <c r="Q3631" t="s">
        <v>8315</v>
      </c>
      <c r="R3631" s="8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 s="1" t="s">
        <v>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22">
        <f t="shared" si="224"/>
        <v>3.3333333333333333E-2</v>
      </c>
      <c r="P3632" s="7">
        <f t="shared" si="225"/>
        <v>1</v>
      </c>
      <c r="Q3632" t="s">
        <v>8315</v>
      </c>
      <c r="R3632" s="8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 s="1" t="s">
        <v>0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22">
        <f t="shared" si="224"/>
        <v>51.023391812865491</v>
      </c>
      <c r="P3633" s="7">
        <f t="shared" si="225"/>
        <v>147.88135593220338</v>
      </c>
      <c r="Q3633" t="s">
        <v>8315</v>
      </c>
      <c r="R3633" s="8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 s="1" t="s">
        <v>0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22">
        <f t="shared" si="224"/>
        <v>20</v>
      </c>
      <c r="P3634" s="7">
        <f t="shared" si="225"/>
        <v>100</v>
      </c>
      <c r="Q3634" t="s">
        <v>8315</v>
      </c>
      <c r="R3634" s="8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 s="1" t="s">
        <v>0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22">
        <f t="shared" si="224"/>
        <v>35.24</v>
      </c>
      <c r="P3635" s="7">
        <f t="shared" si="225"/>
        <v>56.838709677419352</v>
      </c>
      <c r="Q3635" t="s">
        <v>8315</v>
      </c>
      <c r="R3635" s="8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 s="1" t="s">
        <v>0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22">
        <f t="shared" si="224"/>
        <v>4.246666666666667</v>
      </c>
      <c r="P3636" s="7">
        <f t="shared" si="225"/>
        <v>176.94444444444446</v>
      </c>
      <c r="Q3636" t="s">
        <v>8315</v>
      </c>
      <c r="R3636" s="8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 s="1" t="s">
        <v>0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22">
        <f t="shared" si="224"/>
        <v>36.457142857142856</v>
      </c>
      <c r="P3637" s="7">
        <f t="shared" si="225"/>
        <v>127.6</v>
      </c>
      <c r="Q3637" t="s">
        <v>8315</v>
      </c>
      <c r="R3637" s="8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 s="1" t="s">
        <v>0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22">
        <f t="shared" si="224"/>
        <v>0</v>
      </c>
      <c r="P3638" s="7" t="str">
        <f t="shared" si="225"/>
        <v/>
      </c>
      <c r="Q3638" t="s">
        <v>8315</v>
      </c>
      <c r="R3638" s="8" t="s">
        <v>8357</v>
      </c>
      <c r="S3638" s="13">
        <f t="shared" si="226"/>
        <v>42226.694780092592</v>
      </c>
      <c r="T3638" s="13">
        <f t="shared" si="227"/>
        <v>42261.694780092592</v>
      </c>
    </row>
    <row r="3639" spans="1:20" ht="64" x14ac:dyDescent="0.2">
      <c r="A3639" s="1" t="s">
        <v>0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22">
        <f t="shared" si="224"/>
        <v>30.866666666666664</v>
      </c>
      <c r="P3639" s="7">
        <f t="shared" si="225"/>
        <v>66.142857142857139</v>
      </c>
      <c r="Q3639" t="s">
        <v>8315</v>
      </c>
      <c r="R3639" s="8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 s="1" t="s">
        <v>0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22">
        <f t="shared" si="224"/>
        <v>6.5454545454545459</v>
      </c>
      <c r="P3640" s="7">
        <f t="shared" si="225"/>
        <v>108</v>
      </c>
      <c r="Q3640" t="s">
        <v>8315</v>
      </c>
      <c r="R3640" s="8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 s="1" t="s">
        <v>0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22">
        <f t="shared" si="224"/>
        <v>4.0000000000000001E-3</v>
      </c>
      <c r="P3641" s="7">
        <f t="shared" si="225"/>
        <v>1</v>
      </c>
      <c r="Q3641" t="s">
        <v>8315</v>
      </c>
      <c r="R3641" s="8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 s="1" t="s">
        <v>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22">
        <f t="shared" si="224"/>
        <v>5.5</v>
      </c>
      <c r="P3642" s="7">
        <f t="shared" si="225"/>
        <v>18.333333333333332</v>
      </c>
      <c r="Q3642" t="s">
        <v>8315</v>
      </c>
      <c r="R3642" s="8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 s="1" t="s">
        <v>0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22">
        <f t="shared" si="224"/>
        <v>0</v>
      </c>
      <c r="P3643" s="7" t="str">
        <f t="shared" si="225"/>
        <v/>
      </c>
      <c r="Q3643" t="s">
        <v>8315</v>
      </c>
      <c r="R3643" s="8" t="s">
        <v>8357</v>
      </c>
      <c r="S3643" s="13">
        <f t="shared" si="226"/>
        <v>41899.627071759256</v>
      </c>
      <c r="T3643" s="13">
        <f t="shared" si="227"/>
        <v>41917.208333333336</v>
      </c>
    </row>
    <row r="3644" spans="1:20" ht="64" x14ac:dyDescent="0.2">
      <c r="A3644" s="1" t="s">
        <v>0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22">
        <f t="shared" si="224"/>
        <v>2.1428571428571428</v>
      </c>
      <c r="P3644" s="7">
        <f t="shared" si="225"/>
        <v>7.5</v>
      </c>
      <c r="Q3644" t="s">
        <v>8315</v>
      </c>
      <c r="R3644" s="8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 s="1" t="s">
        <v>0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22">
        <f t="shared" si="224"/>
        <v>0</v>
      </c>
      <c r="P3645" s="7" t="str">
        <f t="shared" si="225"/>
        <v/>
      </c>
      <c r="Q3645" t="s">
        <v>8315</v>
      </c>
      <c r="R3645" s="8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 s="1" t="s">
        <v>0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22">
        <f t="shared" si="224"/>
        <v>16.420000000000002</v>
      </c>
      <c r="P3646" s="7">
        <f t="shared" si="225"/>
        <v>68.416666666666671</v>
      </c>
      <c r="Q3646" t="s">
        <v>8315</v>
      </c>
      <c r="R3646" s="8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 s="1" t="s">
        <v>0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22">
        <f t="shared" si="224"/>
        <v>0.1</v>
      </c>
      <c r="P3647" s="7">
        <f t="shared" si="225"/>
        <v>1</v>
      </c>
      <c r="Q3647" t="s">
        <v>8315</v>
      </c>
      <c r="R3647" s="8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 s="1" t="s">
        <v>0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22">
        <f t="shared" si="224"/>
        <v>4.8099999999999996</v>
      </c>
      <c r="P3648" s="7">
        <f t="shared" si="225"/>
        <v>60.125</v>
      </c>
      <c r="Q3648" t="s">
        <v>8315</v>
      </c>
      <c r="R3648" s="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 s="1" t="s">
        <v>0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22">
        <f t="shared" si="224"/>
        <v>6</v>
      </c>
      <c r="P3649" s="7">
        <f t="shared" si="225"/>
        <v>15</v>
      </c>
      <c r="Q3649" t="s">
        <v>8315</v>
      </c>
      <c r="R3649" s="8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 s="1" t="s">
        <v>0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22">
        <f t="shared" si="224"/>
        <v>100.38249999999999</v>
      </c>
      <c r="P3650" s="7">
        <f t="shared" si="225"/>
        <v>550.04109589041093</v>
      </c>
      <c r="Q3650" t="s">
        <v>8315</v>
      </c>
      <c r="R3650" s="8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 s="1" t="s">
        <v>0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22">
        <f t="shared" ref="O3651:O3714" si="228">PRODUCT((E3651/D3651),100)</f>
        <v>104</v>
      </c>
      <c r="P3651" s="7">
        <f t="shared" ref="P3651:P3714" si="229">(IFERROR(E3651/L3651,""))</f>
        <v>97.5</v>
      </c>
      <c r="Q3651" t="s">
        <v>8315</v>
      </c>
      <c r="R3651" s="8" t="s">
        <v>8316</v>
      </c>
      <c r="S3651" s="13">
        <f t="shared" ref="S3651:S3714" si="230">J3651/86400+25569</f>
        <v>41780.712893518517</v>
      </c>
      <c r="T3651" s="13">
        <f t="shared" ref="T3651:T3714" si="231">I3651/86400+25569</f>
        <v>41806.712893518517</v>
      </c>
    </row>
    <row r="3652" spans="1:20" ht="48" x14ac:dyDescent="0.2">
      <c r="A3652" s="1" t="s">
        <v>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22">
        <f t="shared" si="228"/>
        <v>100</v>
      </c>
      <c r="P3652" s="7">
        <f t="shared" si="229"/>
        <v>29.411764705882351</v>
      </c>
      <c r="Q3652" t="s">
        <v>8315</v>
      </c>
      <c r="R3652" s="8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 s="1" t="s">
        <v>0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22">
        <f t="shared" si="228"/>
        <v>104</v>
      </c>
      <c r="P3653" s="7">
        <f t="shared" si="229"/>
        <v>57.777777777777779</v>
      </c>
      <c r="Q3653" t="s">
        <v>8315</v>
      </c>
      <c r="R3653" s="8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 s="1" t="s">
        <v>0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22">
        <f t="shared" si="228"/>
        <v>250.66666666666669</v>
      </c>
      <c r="P3654" s="7">
        <f t="shared" si="229"/>
        <v>44.235294117647058</v>
      </c>
      <c r="Q3654" t="s">
        <v>8315</v>
      </c>
      <c r="R3654" s="8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 s="1" t="s">
        <v>0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22">
        <f t="shared" si="228"/>
        <v>100.49999999999999</v>
      </c>
      <c r="P3655" s="7">
        <f t="shared" si="229"/>
        <v>60.909090909090907</v>
      </c>
      <c r="Q3655" t="s">
        <v>8315</v>
      </c>
      <c r="R3655" s="8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 s="1" t="s">
        <v>0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22">
        <f t="shared" si="228"/>
        <v>174.4</v>
      </c>
      <c r="P3656" s="7">
        <f t="shared" si="229"/>
        <v>68.84210526315789</v>
      </c>
      <c r="Q3656" t="s">
        <v>8315</v>
      </c>
      <c r="R3656" s="8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 s="1" t="s">
        <v>0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22">
        <f t="shared" si="228"/>
        <v>116.26</v>
      </c>
      <c r="P3657" s="7">
        <f t="shared" si="229"/>
        <v>73.582278481012665</v>
      </c>
      <c r="Q3657" t="s">
        <v>8315</v>
      </c>
      <c r="R3657" s="8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 s="1" t="s">
        <v>0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22">
        <f t="shared" si="228"/>
        <v>105.82000000000001</v>
      </c>
      <c r="P3658" s="7">
        <f t="shared" si="229"/>
        <v>115.02173913043478</v>
      </c>
      <c r="Q3658" t="s">
        <v>8315</v>
      </c>
      <c r="R3658" s="8" t="s">
        <v>8316</v>
      </c>
      <c r="S3658" s="13">
        <f t="shared" si="230"/>
        <v>42737.910138888888</v>
      </c>
      <c r="T3658" s="13">
        <f t="shared" si="231"/>
        <v>42767.957638888889</v>
      </c>
    </row>
    <row r="3659" spans="1:20" ht="48" x14ac:dyDescent="0.2">
      <c r="A3659" s="1" t="s">
        <v>0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22">
        <f t="shared" si="228"/>
        <v>110.75</v>
      </c>
      <c r="P3659" s="7">
        <f t="shared" si="229"/>
        <v>110.75</v>
      </c>
      <c r="Q3659" t="s">
        <v>8315</v>
      </c>
      <c r="R3659" s="8" t="s">
        <v>8316</v>
      </c>
      <c r="S3659" s="13">
        <f t="shared" si="230"/>
        <v>42499.629849537036</v>
      </c>
      <c r="T3659" s="13">
        <f t="shared" si="231"/>
        <v>42522.904166666667</v>
      </c>
    </row>
    <row r="3660" spans="1:20" ht="32" x14ac:dyDescent="0.2">
      <c r="A3660" s="1" t="s">
        <v>0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22">
        <f t="shared" si="228"/>
        <v>100.66666666666666</v>
      </c>
      <c r="P3660" s="7">
        <f t="shared" si="229"/>
        <v>75.5</v>
      </c>
      <c r="Q3660" t="s">
        <v>8315</v>
      </c>
      <c r="R3660" s="8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 s="1" t="s">
        <v>0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22">
        <f t="shared" si="228"/>
        <v>102.03333333333333</v>
      </c>
      <c r="P3661" s="7">
        <f t="shared" si="229"/>
        <v>235.46153846153845</v>
      </c>
      <c r="Q3661" t="s">
        <v>8315</v>
      </c>
      <c r="R3661" s="8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 s="1" t="s">
        <v>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22">
        <f t="shared" si="228"/>
        <v>100</v>
      </c>
      <c r="P3662" s="7">
        <f t="shared" si="229"/>
        <v>11.363636363636363</v>
      </c>
      <c r="Q3662" t="s">
        <v>8315</v>
      </c>
      <c r="R3662" s="8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 s="1" t="s">
        <v>0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22">
        <f t="shared" si="228"/>
        <v>111.00000000000001</v>
      </c>
      <c r="P3663" s="7">
        <f t="shared" si="229"/>
        <v>92.5</v>
      </c>
      <c r="Q3663" t="s">
        <v>8315</v>
      </c>
      <c r="R3663" s="8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 s="1" t="s">
        <v>0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22">
        <f t="shared" si="228"/>
        <v>101.42500000000001</v>
      </c>
      <c r="P3664" s="7">
        <f t="shared" si="229"/>
        <v>202.85</v>
      </c>
      <c r="Q3664" t="s">
        <v>8315</v>
      </c>
      <c r="R3664" s="8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 s="1" t="s">
        <v>0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22">
        <f t="shared" si="228"/>
        <v>104</v>
      </c>
      <c r="P3665" s="7">
        <f t="shared" si="229"/>
        <v>26</v>
      </c>
      <c r="Q3665" t="s">
        <v>8315</v>
      </c>
      <c r="R3665" s="8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 s="1" t="s">
        <v>0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22">
        <f t="shared" si="228"/>
        <v>109.375</v>
      </c>
      <c r="P3666" s="7">
        <f t="shared" si="229"/>
        <v>46.05263157894737</v>
      </c>
      <c r="Q3666" t="s">
        <v>8315</v>
      </c>
      <c r="R3666" s="8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 s="1" t="s">
        <v>0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22">
        <f t="shared" si="228"/>
        <v>115.16129032258064</v>
      </c>
      <c r="P3667" s="7">
        <f t="shared" si="229"/>
        <v>51</v>
      </c>
      <c r="Q3667" t="s">
        <v>8315</v>
      </c>
      <c r="R3667" s="8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 s="1" t="s">
        <v>0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22">
        <f t="shared" si="228"/>
        <v>100</v>
      </c>
      <c r="P3668" s="7">
        <f t="shared" si="229"/>
        <v>31.578947368421051</v>
      </c>
      <c r="Q3668" t="s">
        <v>8315</v>
      </c>
      <c r="R3668" s="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 s="1" t="s">
        <v>0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22">
        <f t="shared" si="228"/>
        <v>103.17033333333335</v>
      </c>
      <c r="P3669" s="7">
        <f t="shared" si="229"/>
        <v>53.363965517241382</v>
      </c>
      <c r="Q3669" t="s">
        <v>8315</v>
      </c>
      <c r="R3669" s="8" t="s">
        <v>8316</v>
      </c>
      <c r="S3669" s="13">
        <f t="shared" si="230"/>
        <v>42173.970127314809</v>
      </c>
      <c r="T3669" s="13">
        <f t="shared" si="231"/>
        <v>42203.970127314809</v>
      </c>
    </row>
    <row r="3670" spans="1:20" ht="48" x14ac:dyDescent="0.2">
      <c r="A3670" s="1" t="s">
        <v>0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22">
        <f t="shared" si="228"/>
        <v>103.49999999999999</v>
      </c>
      <c r="P3670" s="7">
        <f t="shared" si="229"/>
        <v>36.964285714285715</v>
      </c>
      <c r="Q3670" t="s">
        <v>8315</v>
      </c>
      <c r="R3670" s="8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 s="1" t="s">
        <v>0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22">
        <f t="shared" si="228"/>
        <v>138.19999999999999</v>
      </c>
      <c r="P3671" s="7">
        <f t="shared" si="229"/>
        <v>81.294117647058826</v>
      </c>
      <c r="Q3671" t="s">
        <v>8315</v>
      </c>
      <c r="R3671" s="8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 s="1" t="s">
        <v>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22">
        <f t="shared" si="228"/>
        <v>109.54545454545455</v>
      </c>
      <c r="P3672" s="7">
        <f t="shared" si="229"/>
        <v>20.083333333333332</v>
      </c>
      <c r="Q3672" t="s">
        <v>8315</v>
      </c>
      <c r="R3672" s="8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 s="1" t="s">
        <v>0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22">
        <f t="shared" si="228"/>
        <v>100.85714285714286</v>
      </c>
      <c r="P3673" s="7">
        <f t="shared" si="229"/>
        <v>88.25</v>
      </c>
      <c r="Q3673" t="s">
        <v>8315</v>
      </c>
      <c r="R3673" s="8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 s="1" t="s">
        <v>0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22">
        <f t="shared" si="228"/>
        <v>101.53333333333335</v>
      </c>
      <c r="P3674" s="7">
        <f t="shared" si="229"/>
        <v>53.438596491228068</v>
      </c>
      <c r="Q3674" t="s">
        <v>8315</v>
      </c>
      <c r="R3674" s="8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 s="1" t="s">
        <v>0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22">
        <f t="shared" si="228"/>
        <v>113.625</v>
      </c>
      <c r="P3675" s="7">
        <f t="shared" si="229"/>
        <v>39.868421052631582</v>
      </c>
      <c r="Q3675" t="s">
        <v>8315</v>
      </c>
      <c r="R3675" s="8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 s="1" t="s">
        <v>0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22">
        <f t="shared" si="228"/>
        <v>100</v>
      </c>
      <c r="P3676" s="7">
        <f t="shared" si="229"/>
        <v>145.16129032258064</v>
      </c>
      <c r="Q3676" t="s">
        <v>8315</v>
      </c>
      <c r="R3676" s="8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 s="1" t="s">
        <v>0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22">
        <f t="shared" si="228"/>
        <v>140</v>
      </c>
      <c r="P3677" s="7">
        <f t="shared" si="229"/>
        <v>23.333333333333332</v>
      </c>
      <c r="Q3677" t="s">
        <v>8315</v>
      </c>
      <c r="R3677" s="8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 s="1" t="s">
        <v>0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22">
        <f t="shared" si="228"/>
        <v>128.75</v>
      </c>
      <c r="P3678" s="7">
        <f t="shared" si="229"/>
        <v>64.375</v>
      </c>
      <c r="Q3678" t="s">
        <v>8315</v>
      </c>
      <c r="R3678" s="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 s="1" t="s">
        <v>0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22">
        <f t="shared" si="228"/>
        <v>102.90416666666667</v>
      </c>
      <c r="P3679" s="7">
        <f t="shared" si="229"/>
        <v>62.052763819095475</v>
      </c>
      <c r="Q3679" t="s">
        <v>8315</v>
      </c>
      <c r="R3679" s="8" t="s">
        <v>8316</v>
      </c>
      <c r="S3679" s="13">
        <f t="shared" si="230"/>
        <v>41802.574282407411</v>
      </c>
      <c r="T3679" s="13">
        <f t="shared" si="231"/>
        <v>41823.165972222225</v>
      </c>
    </row>
    <row r="3680" spans="1:20" ht="32" x14ac:dyDescent="0.2">
      <c r="A3680" s="1" t="s">
        <v>0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22">
        <f t="shared" si="228"/>
        <v>102.49999999999999</v>
      </c>
      <c r="P3680" s="7">
        <f t="shared" si="229"/>
        <v>66.129032258064512</v>
      </c>
      <c r="Q3680" t="s">
        <v>8315</v>
      </c>
      <c r="R3680" s="8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 s="1" t="s">
        <v>0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22">
        <f t="shared" si="228"/>
        <v>110.1</v>
      </c>
      <c r="P3681" s="7">
        <f t="shared" si="229"/>
        <v>73.400000000000006</v>
      </c>
      <c r="Q3681" t="s">
        <v>8315</v>
      </c>
      <c r="R3681" s="8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 s="1" t="s">
        <v>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22">
        <f t="shared" si="228"/>
        <v>112.76666666666667</v>
      </c>
      <c r="P3682" s="7">
        <f t="shared" si="229"/>
        <v>99.5</v>
      </c>
      <c r="Q3682" t="s">
        <v>8315</v>
      </c>
      <c r="R3682" s="8" t="s">
        <v>8316</v>
      </c>
      <c r="S3682" s="13">
        <f t="shared" si="230"/>
        <v>42627.454097222224</v>
      </c>
      <c r="T3682" s="13">
        <f t="shared" si="231"/>
        <v>42648.454097222224</v>
      </c>
    </row>
    <row r="3683" spans="1:20" ht="64" x14ac:dyDescent="0.2">
      <c r="A3683" s="1" t="s">
        <v>0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22">
        <f t="shared" si="228"/>
        <v>111.9</v>
      </c>
      <c r="P3683" s="7">
        <f t="shared" si="229"/>
        <v>62.166666666666664</v>
      </c>
      <c r="Q3683" t="s">
        <v>8315</v>
      </c>
      <c r="R3683" s="8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 s="1" t="s">
        <v>0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22">
        <f t="shared" si="228"/>
        <v>139.19999999999999</v>
      </c>
      <c r="P3684" s="7">
        <f t="shared" si="229"/>
        <v>62.328358208955223</v>
      </c>
      <c r="Q3684" t="s">
        <v>8315</v>
      </c>
      <c r="R3684" s="8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 s="1" t="s">
        <v>0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22">
        <f t="shared" si="228"/>
        <v>110.85714285714286</v>
      </c>
      <c r="P3685" s="7">
        <f t="shared" si="229"/>
        <v>58.787878787878789</v>
      </c>
      <c r="Q3685" t="s">
        <v>8315</v>
      </c>
      <c r="R3685" s="8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 s="1" t="s">
        <v>0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22">
        <f t="shared" si="228"/>
        <v>139.06666666666666</v>
      </c>
      <c r="P3686" s="7">
        <f t="shared" si="229"/>
        <v>45.347826086956523</v>
      </c>
      <c r="Q3686" t="s">
        <v>8315</v>
      </c>
      <c r="R3686" s="8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 s="1" t="s">
        <v>0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22">
        <f t="shared" si="228"/>
        <v>105.69999999999999</v>
      </c>
      <c r="P3687" s="7">
        <f t="shared" si="229"/>
        <v>41.944444444444443</v>
      </c>
      <c r="Q3687" t="s">
        <v>8315</v>
      </c>
      <c r="R3687" s="8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 s="1" t="s">
        <v>0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22">
        <f t="shared" si="228"/>
        <v>101.42857142857142</v>
      </c>
      <c r="P3688" s="7">
        <f t="shared" si="229"/>
        <v>59.166666666666664</v>
      </c>
      <c r="Q3688" t="s">
        <v>8315</v>
      </c>
      <c r="R3688" s="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 s="1" t="s">
        <v>0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22">
        <f t="shared" si="228"/>
        <v>100.245</v>
      </c>
      <c r="P3689" s="7">
        <f t="shared" si="229"/>
        <v>200.49</v>
      </c>
      <c r="Q3689" t="s">
        <v>8315</v>
      </c>
      <c r="R3689" s="8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 s="1" t="s">
        <v>0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22">
        <f t="shared" si="228"/>
        <v>109.16666666666666</v>
      </c>
      <c r="P3690" s="7">
        <f t="shared" si="229"/>
        <v>83.974358974358978</v>
      </c>
      <c r="Q3690" t="s">
        <v>8315</v>
      </c>
      <c r="R3690" s="8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 s="1" t="s">
        <v>0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22">
        <f t="shared" si="228"/>
        <v>118.33333333333333</v>
      </c>
      <c r="P3691" s="7">
        <f t="shared" si="229"/>
        <v>57.258064516129032</v>
      </c>
      <c r="Q3691" t="s">
        <v>8315</v>
      </c>
      <c r="R3691" s="8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 s="1" t="s">
        <v>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22">
        <f t="shared" si="228"/>
        <v>120</v>
      </c>
      <c r="P3692" s="7">
        <f t="shared" si="229"/>
        <v>58.064516129032256</v>
      </c>
      <c r="Q3692" t="s">
        <v>8315</v>
      </c>
      <c r="R3692" s="8" t="s">
        <v>8316</v>
      </c>
      <c r="S3692" s="13">
        <f t="shared" si="230"/>
        <v>41940.598182870366</v>
      </c>
      <c r="T3692" s="13">
        <f t="shared" si="231"/>
        <v>41970.639849537038</v>
      </c>
    </row>
    <row r="3693" spans="1:20" ht="32" x14ac:dyDescent="0.2">
      <c r="A3693" s="1" t="s">
        <v>0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22">
        <f t="shared" si="228"/>
        <v>127.96000000000001</v>
      </c>
      <c r="P3693" s="7">
        <f t="shared" si="229"/>
        <v>186.80291970802921</v>
      </c>
      <c r="Q3693" t="s">
        <v>8315</v>
      </c>
      <c r="R3693" s="8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 s="1" t="s">
        <v>0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22">
        <f t="shared" si="228"/>
        <v>126</v>
      </c>
      <c r="P3694" s="7">
        <f t="shared" si="229"/>
        <v>74.117647058823536</v>
      </c>
      <c r="Q3694" t="s">
        <v>8315</v>
      </c>
      <c r="R3694" s="8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 s="1" t="s">
        <v>0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22">
        <f t="shared" si="228"/>
        <v>129.12912912912913</v>
      </c>
      <c r="P3695" s="7">
        <f t="shared" si="229"/>
        <v>30.714285714285715</v>
      </c>
      <c r="Q3695" t="s">
        <v>8315</v>
      </c>
      <c r="R3695" s="8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 s="1" t="s">
        <v>0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22">
        <f t="shared" si="228"/>
        <v>107.42857142857143</v>
      </c>
      <c r="P3696" s="7">
        <f t="shared" si="229"/>
        <v>62.666666666666664</v>
      </c>
      <c r="Q3696" t="s">
        <v>8315</v>
      </c>
      <c r="R3696" s="8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 s="1" t="s">
        <v>0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22">
        <f t="shared" si="228"/>
        <v>100.125</v>
      </c>
      <c r="P3697" s="7">
        <f t="shared" si="229"/>
        <v>121.36363636363636</v>
      </c>
      <c r="Q3697" t="s">
        <v>8315</v>
      </c>
      <c r="R3697" s="8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 s="1" t="s">
        <v>0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22">
        <f t="shared" si="228"/>
        <v>155</v>
      </c>
      <c r="P3698" s="7">
        <f t="shared" si="229"/>
        <v>39.743589743589745</v>
      </c>
      <c r="Q3698" t="s">
        <v>8315</v>
      </c>
      <c r="R3698" s="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 s="1" t="s">
        <v>0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22">
        <f t="shared" si="228"/>
        <v>108</v>
      </c>
      <c r="P3699" s="7">
        <f t="shared" si="229"/>
        <v>72</v>
      </c>
      <c r="Q3699" t="s">
        <v>8315</v>
      </c>
      <c r="R3699" s="8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 s="1" t="s">
        <v>0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22">
        <f t="shared" si="228"/>
        <v>110.52</v>
      </c>
      <c r="P3700" s="7">
        <f t="shared" si="229"/>
        <v>40.632352941176471</v>
      </c>
      <c r="Q3700" t="s">
        <v>8315</v>
      </c>
      <c r="R3700" s="8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 s="1" t="s">
        <v>0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22">
        <f t="shared" si="228"/>
        <v>100.8</v>
      </c>
      <c r="P3701" s="7">
        <f t="shared" si="229"/>
        <v>63</v>
      </c>
      <c r="Q3701" t="s">
        <v>8315</v>
      </c>
      <c r="R3701" s="8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 s="1" t="s">
        <v>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22">
        <f t="shared" si="228"/>
        <v>121.2</v>
      </c>
      <c r="P3702" s="7">
        <f t="shared" si="229"/>
        <v>33.666666666666664</v>
      </c>
      <c r="Q3702" t="s">
        <v>8315</v>
      </c>
      <c r="R3702" s="8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 s="1" t="s">
        <v>0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22">
        <f t="shared" si="228"/>
        <v>100.33333333333334</v>
      </c>
      <c r="P3703" s="7">
        <f t="shared" si="229"/>
        <v>38.589743589743591</v>
      </c>
      <c r="Q3703" t="s">
        <v>8315</v>
      </c>
      <c r="R3703" s="8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 s="1" t="s">
        <v>0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22">
        <f t="shared" si="228"/>
        <v>109.16666666666666</v>
      </c>
      <c r="P3704" s="7">
        <f t="shared" si="229"/>
        <v>155.95238095238096</v>
      </c>
      <c r="Q3704" t="s">
        <v>8315</v>
      </c>
      <c r="R3704" s="8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 s="1" t="s">
        <v>0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22">
        <f t="shared" si="228"/>
        <v>123.42857142857142</v>
      </c>
      <c r="P3705" s="7">
        <f t="shared" si="229"/>
        <v>43.2</v>
      </c>
      <c r="Q3705" t="s">
        <v>8315</v>
      </c>
      <c r="R3705" s="8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 s="1" t="s">
        <v>0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22">
        <f t="shared" si="228"/>
        <v>136.33666666666667</v>
      </c>
      <c r="P3706" s="7">
        <f t="shared" si="229"/>
        <v>15.148518518518518</v>
      </c>
      <c r="Q3706" t="s">
        <v>8315</v>
      </c>
      <c r="R3706" s="8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 s="1" t="s">
        <v>0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22">
        <f t="shared" si="228"/>
        <v>103.46657233816768</v>
      </c>
      <c r="P3707" s="7">
        <f t="shared" si="229"/>
        <v>83.571428571428569</v>
      </c>
      <c r="Q3707" t="s">
        <v>8315</v>
      </c>
      <c r="R3707" s="8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 s="1" t="s">
        <v>0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22">
        <f t="shared" si="228"/>
        <v>121.33333333333334</v>
      </c>
      <c r="P3708" s="7">
        <f t="shared" si="229"/>
        <v>140</v>
      </c>
      <c r="Q3708" t="s">
        <v>8315</v>
      </c>
      <c r="R3708" s="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 s="1" t="s">
        <v>0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22">
        <f t="shared" si="228"/>
        <v>186</v>
      </c>
      <c r="P3709" s="7">
        <f t="shared" si="229"/>
        <v>80.869565217391298</v>
      </c>
      <c r="Q3709" t="s">
        <v>8315</v>
      </c>
      <c r="R3709" s="8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 s="1" t="s">
        <v>0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22">
        <f t="shared" si="228"/>
        <v>300</v>
      </c>
      <c r="P3710" s="7">
        <f t="shared" si="229"/>
        <v>53.846153846153847</v>
      </c>
      <c r="Q3710" t="s">
        <v>8315</v>
      </c>
      <c r="R3710" s="8" t="s">
        <v>8316</v>
      </c>
      <c r="S3710" s="13">
        <f t="shared" si="230"/>
        <v>41810.142199074078</v>
      </c>
      <c r="T3710" s="13">
        <f t="shared" si="231"/>
        <v>41824.142199074078</v>
      </c>
    </row>
    <row r="3711" spans="1:20" ht="48" x14ac:dyDescent="0.2">
      <c r="A3711" s="1" t="s">
        <v>0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22">
        <f t="shared" si="228"/>
        <v>108.25</v>
      </c>
      <c r="P3711" s="7">
        <f t="shared" si="229"/>
        <v>30.928571428571427</v>
      </c>
      <c r="Q3711" t="s">
        <v>8315</v>
      </c>
      <c r="R3711" s="8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 s="1" t="s">
        <v>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22">
        <f t="shared" si="228"/>
        <v>141.15384615384616</v>
      </c>
      <c r="P3712" s="7">
        <f t="shared" si="229"/>
        <v>67.962962962962962</v>
      </c>
      <c r="Q3712" t="s">
        <v>8315</v>
      </c>
      <c r="R3712" s="8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 s="1" t="s">
        <v>0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22">
        <f t="shared" si="228"/>
        <v>113.99999999999999</v>
      </c>
      <c r="P3713" s="7">
        <f t="shared" si="229"/>
        <v>27.142857142857142</v>
      </c>
      <c r="Q3713" t="s">
        <v>8315</v>
      </c>
      <c r="R3713" s="8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 s="1" t="s">
        <v>0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22">
        <f t="shared" si="228"/>
        <v>153.73333333333335</v>
      </c>
      <c r="P3714" s="7">
        <f t="shared" si="229"/>
        <v>110.86538461538461</v>
      </c>
      <c r="Q3714" t="s">
        <v>8315</v>
      </c>
      <c r="R3714" s="8" t="s">
        <v>8316</v>
      </c>
      <c r="S3714" s="13">
        <f t="shared" si="230"/>
        <v>42134.172071759254</v>
      </c>
      <c r="T3714" s="13">
        <f t="shared" si="231"/>
        <v>42155.290972222225</v>
      </c>
    </row>
    <row r="3715" spans="1:20" ht="48" x14ac:dyDescent="0.2">
      <c r="A3715" s="1" t="s">
        <v>0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22">
        <f t="shared" ref="O3715:O3778" si="232">PRODUCT((E3715/D3715),100)</f>
        <v>101.49999999999999</v>
      </c>
      <c r="P3715" s="7">
        <f t="shared" ref="P3715:P3778" si="233">(IFERROR(E3715/L3715,""))</f>
        <v>106.84210526315789</v>
      </c>
      <c r="Q3715" t="s">
        <v>8315</v>
      </c>
      <c r="R3715" s="8" t="s">
        <v>8316</v>
      </c>
      <c r="S3715" s="13">
        <f t="shared" ref="S3715:S3778" si="234">J3715/86400+25569</f>
        <v>42505.738032407404</v>
      </c>
      <c r="T3715" s="13">
        <f t="shared" ref="T3715:T3778" si="235">I3715/86400+25569</f>
        <v>42525.738032407404</v>
      </c>
    </row>
    <row r="3716" spans="1:20" ht="48" x14ac:dyDescent="0.2">
      <c r="A3716" s="1" t="s">
        <v>0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22">
        <f t="shared" si="232"/>
        <v>102.35000000000001</v>
      </c>
      <c r="P3716" s="7">
        <f t="shared" si="233"/>
        <v>105.51546391752578</v>
      </c>
      <c r="Q3716" t="s">
        <v>8315</v>
      </c>
      <c r="R3716" s="8" t="s">
        <v>8316</v>
      </c>
      <c r="S3716" s="13">
        <f t="shared" si="234"/>
        <v>42118.556331018517</v>
      </c>
      <c r="T3716" s="13">
        <f t="shared" si="235"/>
        <v>42150.165972222225</v>
      </c>
    </row>
    <row r="3717" spans="1:20" ht="48" x14ac:dyDescent="0.2">
      <c r="A3717" s="1" t="s">
        <v>0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22">
        <f t="shared" si="232"/>
        <v>102.57142857142858</v>
      </c>
      <c r="P3717" s="7">
        <f t="shared" si="233"/>
        <v>132.96296296296296</v>
      </c>
      <c r="Q3717" t="s">
        <v>8315</v>
      </c>
      <c r="R3717" s="8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 s="1" t="s">
        <v>0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22">
        <f t="shared" si="232"/>
        <v>155.75</v>
      </c>
      <c r="P3718" s="7">
        <f t="shared" si="233"/>
        <v>51.916666666666664</v>
      </c>
      <c r="Q3718" t="s">
        <v>8315</v>
      </c>
      <c r="R3718" s="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 s="1" t="s">
        <v>0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22">
        <f t="shared" si="232"/>
        <v>100.75</v>
      </c>
      <c r="P3719" s="7">
        <f t="shared" si="233"/>
        <v>310</v>
      </c>
      <c r="Q3719" t="s">
        <v>8315</v>
      </c>
      <c r="R3719" s="8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 s="1" t="s">
        <v>0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22">
        <f t="shared" si="232"/>
        <v>239.4</v>
      </c>
      <c r="P3720" s="7">
        <f t="shared" si="233"/>
        <v>26.021739130434781</v>
      </c>
      <c r="Q3720" t="s">
        <v>8315</v>
      </c>
      <c r="R3720" s="8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 s="1" t="s">
        <v>0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22">
        <f t="shared" si="232"/>
        <v>210</v>
      </c>
      <c r="P3721" s="7">
        <f t="shared" si="233"/>
        <v>105</v>
      </c>
      <c r="Q3721" t="s">
        <v>8315</v>
      </c>
      <c r="R3721" s="8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 s="1" t="s">
        <v>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22">
        <f t="shared" si="232"/>
        <v>104.51515151515152</v>
      </c>
      <c r="P3722" s="7">
        <f t="shared" si="233"/>
        <v>86.224999999999994</v>
      </c>
      <c r="Q3722" t="s">
        <v>8315</v>
      </c>
      <c r="R3722" s="8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 s="1" t="s">
        <v>0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22">
        <f t="shared" si="232"/>
        <v>100.8</v>
      </c>
      <c r="P3723" s="7">
        <f t="shared" si="233"/>
        <v>114.54545454545455</v>
      </c>
      <c r="Q3723" t="s">
        <v>8315</v>
      </c>
      <c r="R3723" s="8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 s="1" t="s">
        <v>0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22">
        <f t="shared" si="232"/>
        <v>111.20000000000002</v>
      </c>
      <c r="P3724" s="7">
        <f t="shared" si="233"/>
        <v>47.657142857142858</v>
      </c>
      <c r="Q3724" t="s">
        <v>8315</v>
      </c>
      <c r="R3724" s="8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 s="1" t="s">
        <v>0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22">
        <f t="shared" si="232"/>
        <v>102.04444444444445</v>
      </c>
      <c r="P3725" s="7">
        <f t="shared" si="233"/>
        <v>72.888888888888886</v>
      </c>
      <c r="Q3725" t="s">
        <v>8315</v>
      </c>
      <c r="R3725" s="8" t="s">
        <v>8316</v>
      </c>
      <c r="S3725" s="13">
        <f t="shared" si="234"/>
        <v>41943.753032407403</v>
      </c>
      <c r="T3725" s="13">
        <f t="shared" si="235"/>
        <v>41973.794699074075</v>
      </c>
    </row>
    <row r="3726" spans="1:20" ht="48" x14ac:dyDescent="0.2">
      <c r="A3726" s="1" t="s">
        <v>0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22">
        <f t="shared" si="232"/>
        <v>102.54767441860466</v>
      </c>
      <c r="P3726" s="7">
        <f t="shared" si="233"/>
        <v>49.545505617977533</v>
      </c>
      <c r="Q3726" t="s">
        <v>8315</v>
      </c>
      <c r="R3726" s="8" t="s">
        <v>8316</v>
      </c>
      <c r="S3726" s="13">
        <f t="shared" si="234"/>
        <v>42465.491435185184</v>
      </c>
      <c r="T3726" s="13">
        <f t="shared" si="235"/>
        <v>42494.958333333328</v>
      </c>
    </row>
    <row r="3727" spans="1:20" ht="48" x14ac:dyDescent="0.2">
      <c r="A3727" s="1" t="s">
        <v>0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22">
        <f t="shared" si="232"/>
        <v>127</v>
      </c>
      <c r="P3727" s="7">
        <f t="shared" si="233"/>
        <v>25.4</v>
      </c>
      <c r="Q3727" t="s">
        <v>8315</v>
      </c>
      <c r="R3727" s="8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 s="1" t="s">
        <v>0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22">
        <f t="shared" si="232"/>
        <v>338.70588235294122</v>
      </c>
      <c r="P3728" s="7">
        <f t="shared" si="233"/>
        <v>62.586956521739133</v>
      </c>
      <c r="Q3728" t="s">
        <v>8315</v>
      </c>
      <c r="R3728" s="8" t="s">
        <v>8316</v>
      </c>
      <c r="S3728" s="13">
        <f t="shared" si="234"/>
        <v>42462.140868055554</v>
      </c>
      <c r="T3728" s="13">
        <f t="shared" si="235"/>
        <v>42489.875</v>
      </c>
    </row>
    <row r="3729" spans="1:20" ht="48" x14ac:dyDescent="0.2">
      <c r="A3729" s="1" t="s">
        <v>0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22">
        <f t="shared" si="232"/>
        <v>100.75</v>
      </c>
      <c r="P3729" s="7">
        <f t="shared" si="233"/>
        <v>61.060606060606062</v>
      </c>
      <c r="Q3729" t="s">
        <v>8315</v>
      </c>
      <c r="R3729" s="8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 s="1" t="s">
        <v>0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22">
        <f t="shared" si="232"/>
        <v>9.31</v>
      </c>
      <c r="P3730" s="7">
        <f t="shared" si="233"/>
        <v>60.064516129032256</v>
      </c>
      <c r="Q3730" t="s">
        <v>8315</v>
      </c>
      <c r="R3730" s="8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 s="1" t="s">
        <v>0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22">
        <f t="shared" si="232"/>
        <v>7.24</v>
      </c>
      <c r="P3731" s="7">
        <f t="shared" si="233"/>
        <v>72.400000000000006</v>
      </c>
      <c r="Q3731" t="s">
        <v>8315</v>
      </c>
      <c r="R3731" s="8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 s="1" t="s">
        <v>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22">
        <f t="shared" si="232"/>
        <v>10</v>
      </c>
      <c r="P3732" s="7">
        <f t="shared" si="233"/>
        <v>100</v>
      </c>
      <c r="Q3732" t="s">
        <v>8315</v>
      </c>
      <c r="R3732" s="8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 s="1" t="s">
        <v>0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22">
        <f t="shared" si="232"/>
        <v>11.272727272727273</v>
      </c>
      <c r="P3733" s="7">
        <f t="shared" si="233"/>
        <v>51.666666666666664</v>
      </c>
      <c r="Q3733" t="s">
        <v>8315</v>
      </c>
      <c r="R3733" s="8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 s="1" t="s">
        <v>0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22">
        <f t="shared" si="232"/>
        <v>15.411764705882353</v>
      </c>
      <c r="P3734" s="7">
        <f t="shared" si="233"/>
        <v>32.75</v>
      </c>
      <c r="Q3734" t="s">
        <v>8315</v>
      </c>
      <c r="R3734" s="8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 s="1" t="s">
        <v>0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22">
        <f t="shared" si="232"/>
        <v>0</v>
      </c>
      <c r="P3735" s="7" t="str">
        <f t="shared" si="233"/>
        <v/>
      </c>
      <c r="Q3735" t="s">
        <v>8315</v>
      </c>
      <c r="R3735" s="8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 s="1" t="s">
        <v>0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22">
        <f t="shared" si="232"/>
        <v>28.466666666666669</v>
      </c>
      <c r="P3736" s="7">
        <f t="shared" si="233"/>
        <v>61</v>
      </c>
      <c r="Q3736" t="s">
        <v>8315</v>
      </c>
      <c r="R3736" s="8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 s="1" t="s">
        <v>0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22">
        <f t="shared" si="232"/>
        <v>13.333333333333334</v>
      </c>
      <c r="P3737" s="7">
        <f t="shared" si="233"/>
        <v>10</v>
      </c>
      <c r="Q3737" t="s">
        <v>8315</v>
      </c>
      <c r="R3737" s="8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 s="1" t="s">
        <v>0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22">
        <f t="shared" si="232"/>
        <v>0.66666666666666674</v>
      </c>
      <c r="P3738" s="7">
        <f t="shared" si="233"/>
        <v>10</v>
      </c>
      <c r="Q3738" t="s">
        <v>8315</v>
      </c>
      <c r="R3738" s="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 s="1" t="s">
        <v>0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22">
        <f t="shared" si="232"/>
        <v>21.428571428571427</v>
      </c>
      <c r="P3739" s="7">
        <f t="shared" si="233"/>
        <v>37.5</v>
      </c>
      <c r="Q3739" t="s">
        <v>8315</v>
      </c>
      <c r="R3739" s="8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 s="1" t="s">
        <v>0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22">
        <f t="shared" si="232"/>
        <v>18</v>
      </c>
      <c r="P3740" s="7">
        <f t="shared" si="233"/>
        <v>45</v>
      </c>
      <c r="Q3740" t="s">
        <v>8315</v>
      </c>
      <c r="R3740" s="8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 s="1" t="s">
        <v>0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22">
        <f t="shared" si="232"/>
        <v>20.125</v>
      </c>
      <c r="P3741" s="7">
        <f t="shared" si="233"/>
        <v>100.625</v>
      </c>
      <c r="Q3741" t="s">
        <v>8315</v>
      </c>
      <c r="R3741" s="8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 s="1" t="s">
        <v>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22">
        <f t="shared" si="232"/>
        <v>17.899999999999999</v>
      </c>
      <c r="P3742" s="7">
        <f t="shared" si="233"/>
        <v>25.571428571428573</v>
      </c>
      <c r="Q3742" t="s">
        <v>8315</v>
      </c>
      <c r="R3742" s="8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 s="1" t="s">
        <v>0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22">
        <f t="shared" si="232"/>
        <v>0</v>
      </c>
      <c r="P3743" s="7" t="str">
        <f t="shared" si="233"/>
        <v/>
      </c>
      <c r="Q3743" t="s">
        <v>8315</v>
      </c>
      <c r="R3743" s="8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 s="1" t="s">
        <v>0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22">
        <f t="shared" si="232"/>
        <v>2</v>
      </c>
      <c r="P3744" s="7">
        <f t="shared" si="233"/>
        <v>25</v>
      </c>
      <c r="Q3744" t="s">
        <v>8315</v>
      </c>
      <c r="R3744" s="8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 s="1" t="s">
        <v>0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22">
        <f t="shared" si="232"/>
        <v>0</v>
      </c>
      <c r="P3745" s="7" t="str">
        <f t="shared" si="233"/>
        <v/>
      </c>
      <c r="Q3745" t="s">
        <v>8315</v>
      </c>
      <c r="R3745" s="8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 s="1" t="s">
        <v>0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22">
        <f t="shared" si="232"/>
        <v>0</v>
      </c>
      <c r="P3746" s="7" t="str">
        <f t="shared" si="233"/>
        <v/>
      </c>
      <c r="Q3746" t="s">
        <v>8315</v>
      </c>
      <c r="R3746" s="8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 s="1" t="s">
        <v>0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22">
        <f t="shared" si="232"/>
        <v>10</v>
      </c>
      <c r="P3747" s="7">
        <f t="shared" si="233"/>
        <v>10</v>
      </c>
      <c r="Q3747" t="s">
        <v>8315</v>
      </c>
      <c r="R3747" s="8" t="s">
        <v>8316</v>
      </c>
      <c r="S3747" s="13">
        <f t="shared" si="234"/>
        <v>41831.697939814811</v>
      </c>
      <c r="T3747" s="13">
        <f t="shared" si="235"/>
        <v>41861.697939814811</v>
      </c>
    </row>
    <row r="3748" spans="1:20" ht="16" x14ac:dyDescent="0.2">
      <c r="A3748" s="1" t="s">
        <v>0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22">
        <f t="shared" si="232"/>
        <v>2.3764705882352941</v>
      </c>
      <c r="P3748" s="7">
        <f t="shared" si="233"/>
        <v>202</v>
      </c>
      <c r="Q3748" t="s">
        <v>8315</v>
      </c>
      <c r="R3748" s="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 s="1" t="s">
        <v>0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22">
        <f t="shared" si="232"/>
        <v>1</v>
      </c>
      <c r="P3749" s="7">
        <f t="shared" si="233"/>
        <v>25</v>
      </c>
      <c r="Q3749" t="s">
        <v>8315</v>
      </c>
      <c r="R3749" s="8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 s="1" t="s">
        <v>0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22">
        <f t="shared" si="232"/>
        <v>103.52</v>
      </c>
      <c r="P3750" s="7">
        <f t="shared" si="233"/>
        <v>99.538461538461533</v>
      </c>
      <c r="Q3750" t="s">
        <v>8315</v>
      </c>
      <c r="R3750" s="8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 s="1" t="s">
        <v>0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22">
        <f t="shared" si="232"/>
        <v>105</v>
      </c>
      <c r="P3751" s="7">
        <f t="shared" si="233"/>
        <v>75</v>
      </c>
      <c r="Q3751" t="s">
        <v>8315</v>
      </c>
      <c r="R3751" s="8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 s="1" t="s">
        <v>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22">
        <f t="shared" si="232"/>
        <v>100.44999999999999</v>
      </c>
      <c r="P3752" s="7">
        <f t="shared" si="233"/>
        <v>215.25</v>
      </c>
      <c r="Q3752" t="s">
        <v>8315</v>
      </c>
      <c r="R3752" s="8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 s="1" t="s">
        <v>0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22">
        <f t="shared" si="232"/>
        <v>132.6</v>
      </c>
      <c r="P3753" s="7">
        <f t="shared" si="233"/>
        <v>120.54545454545455</v>
      </c>
      <c r="Q3753" t="s">
        <v>8315</v>
      </c>
      <c r="R3753" s="8" t="s">
        <v>8357</v>
      </c>
      <c r="S3753" s="13">
        <f t="shared" si="234"/>
        <v>42403.035567129627</v>
      </c>
      <c r="T3753" s="13">
        <f t="shared" si="235"/>
        <v>42462.993900462963</v>
      </c>
    </row>
    <row r="3754" spans="1:20" ht="64" x14ac:dyDescent="0.2">
      <c r="A3754" s="1" t="s">
        <v>0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22">
        <f t="shared" si="232"/>
        <v>112.99999999999999</v>
      </c>
      <c r="P3754" s="7">
        <f t="shared" si="233"/>
        <v>37.666666666666664</v>
      </c>
      <c r="Q3754" t="s">
        <v>8315</v>
      </c>
      <c r="R3754" s="8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 s="1" t="s">
        <v>0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22">
        <f t="shared" si="232"/>
        <v>103.34</v>
      </c>
      <c r="P3755" s="7">
        <f t="shared" si="233"/>
        <v>172.23333333333332</v>
      </c>
      <c r="Q3755" t="s">
        <v>8315</v>
      </c>
      <c r="R3755" s="8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 s="1" t="s">
        <v>0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22">
        <f t="shared" si="232"/>
        <v>120</v>
      </c>
      <c r="P3756" s="7">
        <f t="shared" si="233"/>
        <v>111.11111111111111</v>
      </c>
      <c r="Q3756" t="s">
        <v>8315</v>
      </c>
      <c r="R3756" s="8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 s="1" t="s">
        <v>0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22">
        <f t="shared" si="232"/>
        <v>129.63636363636363</v>
      </c>
      <c r="P3757" s="7">
        <f t="shared" si="233"/>
        <v>25.464285714285715</v>
      </c>
      <c r="Q3757" t="s">
        <v>8315</v>
      </c>
      <c r="R3757" s="8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 s="1" t="s">
        <v>0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22">
        <f t="shared" si="232"/>
        <v>101.11111111111111</v>
      </c>
      <c r="P3758" s="7">
        <f t="shared" si="233"/>
        <v>267.64705882352939</v>
      </c>
      <c r="Q3758" t="s">
        <v>8315</v>
      </c>
      <c r="R3758" s="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 s="1" t="s">
        <v>0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22">
        <f t="shared" si="232"/>
        <v>108.51428571428572</v>
      </c>
      <c r="P3759" s="7">
        <f t="shared" si="233"/>
        <v>75.959999999999994</v>
      </c>
      <c r="Q3759" t="s">
        <v>8315</v>
      </c>
      <c r="R3759" s="8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 s="1" t="s">
        <v>0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22">
        <f t="shared" si="232"/>
        <v>102.33333333333334</v>
      </c>
      <c r="P3760" s="7">
        <f t="shared" si="233"/>
        <v>59.03846153846154</v>
      </c>
      <c r="Q3760" t="s">
        <v>8315</v>
      </c>
      <c r="R3760" s="8" t="s">
        <v>8357</v>
      </c>
      <c r="S3760" s="13">
        <f t="shared" si="234"/>
        <v>41747.471504629633</v>
      </c>
      <c r="T3760" s="13">
        <f t="shared" si="235"/>
        <v>41778.208333333336</v>
      </c>
    </row>
    <row r="3761" spans="1:20" ht="32" x14ac:dyDescent="0.2">
      <c r="A3761" s="1" t="s">
        <v>0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22">
        <f t="shared" si="232"/>
        <v>110.24425000000002</v>
      </c>
      <c r="P3761" s="7">
        <f t="shared" si="233"/>
        <v>50.111022727272733</v>
      </c>
      <c r="Q3761" t="s">
        <v>8315</v>
      </c>
      <c r="R3761" s="8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 s="1" t="s">
        <v>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22">
        <f t="shared" si="232"/>
        <v>101.0154</v>
      </c>
      <c r="P3762" s="7">
        <f t="shared" si="233"/>
        <v>55.502967032967035</v>
      </c>
      <c r="Q3762" t="s">
        <v>8315</v>
      </c>
      <c r="R3762" s="8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 s="1" t="s">
        <v>0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22">
        <f t="shared" si="232"/>
        <v>100</v>
      </c>
      <c r="P3763" s="7">
        <f t="shared" si="233"/>
        <v>166.66666666666666</v>
      </c>
      <c r="Q3763" t="s">
        <v>8315</v>
      </c>
      <c r="R3763" s="8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 s="1" t="s">
        <v>0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22">
        <f t="shared" si="232"/>
        <v>106.24</v>
      </c>
      <c r="P3764" s="7">
        <f t="shared" si="233"/>
        <v>47.428571428571431</v>
      </c>
      <c r="Q3764" t="s">
        <v>8315</v>
      </c>
      <c r="R3764" s="8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 s="1" t="s">
        <v>0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22">
        <f t="shared" si="232"/>
        <v>100</v>
      </c>
      <c r="P3765" s="7">
        <f t="shared" si="233"/>
        <v>64.935064935064929</v>
      </c>
      <c r="Q3765" t="s">
        <v>8315</v>
      </c>
      <c r="R3765" s="8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 s="1" t="s">
        <v>0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22">
        <f t="shared" si="232"/>
        <v>100</v>
      </c>
      <c r="P3766" s="7">
        <f t="shared" si="233"/>
        <v>55.555555555555557</v>
      </c>
      <c r="Q3766" t="s">
        <v>8315</v>
      </c>
      <c r="R3766" s="8" t="s">
        <v>8357</v>
      </c>
      <c r="S3766" s="13">
        <f t="shared" si="234"/>
        <v>42499.842962962968</v>
      </c>
      <c r="T3766" s="13">
        <f t="shared" si="235"/>
        <v>42519.025000000001</v>
      </c>
    </row>
    <row r="3767" spans="1:20" ht="48" x14ac:dyDescent="0.2">
      <c r="A3767" s="1" t="s">
        <v>0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22">
        <f t="shared" si="232"/>
        <v>113.45714285714286</v>
      </c>
      <c r="P3767" s="7">
        <f t="shared" si="233"/>
        <v>74.224299065420567</v>
      </c>
      <c r="Q3767" t="s">
        <v>8315</v>
      </c>
      <c r="R3767" s="8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 s="1" t="s">
        <v>0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22">
        <f t="shared" si="232"/>
        <v>102.65010000000001</v>
      </c>
      <c r="P3768" s="7">
        <f t="shared" si="233"/>
        <v>106.9271875</v>
      </c>
      <c r="Q3768" t="s">
        <v>8315</v>
      </c>
      <c r="R3768" s="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 s="1" t="s">
        <v>0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22">
        <f t="shared" si="232"/>
        <v>116.75</v>
      </c>
      <c r="P3769" s="7">
        <f t="shared" si="233"/>
        <v>41.696428571428569</v>
      </c>
      <c r="Q3769" t="s">
        <v>8315</v>
      </c>
      <c r="R3769" s="8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 s="1" t="s">
        <v>0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22">
        <f t="shared" si="232"/>
        <v>107.65274999999998</v>
      </c>
      <c r="P3770" s="7">
        <f t="shared" si="233"/>
        <v>74.243275862068955</v>
      </c>
      <c r="Q3770" t="s">
        <v>8315</v>
      </c>
      <c r="R3770" s="8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 s="1" t="s">
        <v>0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22">
        <f t="shared" si="232"/>
        <v>100</v>
      </c>
      <c r="P3771" s="7">
        <f t="shared" si="233"/>
        <v>73.333333333333329</v>
      </c>
      <c r="Q3771" t="s">
        <v>8315</v>
      </c>
      <c r="R3771" s="8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 s="1" t="s">
        <v>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22">
        <f t="shared" si="232"/>
        <v>100</v>
      </c>
      <c r="P3772" s="7">
        <f t="shared" si="233"/>
        <v>100</v>
      </c>
      <c r="Q3772" t="s">
        <v>8315</v>
      </c>
      <c r="R3772" s="8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 s="1" t="s">
        <v>0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22">
        <f t="shared" si="232"/>
        <v>146</v>
      </c>
      <c r="P3773" s="7">
        <f t="shared" si="233"/>
        <v>38.421052631578945</v>
      </c>
      <c r="Q3773" t="s">
        <v>8315</v>
      </c>
      <c r="R3773" s="8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 s="1" t="s">
        <v>0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22">
        <f t="shared" si="232"/>
        <v>110.2</v>
      </c>
      <c r="P3774" s="7">
        <f t="shared" si="233"/>
        <v>166.96969696969697</v>
      </c>
      <c r="Q3774" t="s">
        <v>8315</v>
      </c>
      <c r="R3774" s="8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 s="1" t="s">
        <v>0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22">
        <f t="shared" si="232"/>
        <v>108.2</v>
      </c>
      <c r="P3775" s="7">
        <f t="shared" si="233"/>
        <v>94.912280701754383</v>
      </c>
      <c r="Q3775" t="s">
        <v>8315</v>
      </c>
      <c r="R3775" s="8" t="s">
        <v>8357</v>
      </c>
      <c r="S3775" s="13">
        <f t="shared" si="234"/>
        <v>42656.005173611113</v>
      </c>
      <c r="T3775" s="13">
        <f t="shared" si="235"/>
        <v>42689.088888888888</v>
      </c>
    </row>
    <row r="3776" spans="1:20" ht="48" x14ac:dyDescent="0.2">
      <c r="A3776" s="1" t="s">
        <v>0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22">
        <f t="shared" si="232"/>
        <v>100</v>
      </c>
      <c r="P3776" s="7">
        <f t="shared" si="233"/>
        <v>100</v>
      </c>
      <c r="Q3776" t="s">
        <v>8315</v>
      </c>
      <c r="R3776" s="8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 s="1" t="s">
        <v>0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22">
        <f t="shared" si="232"/>
        <v>100.25</v>
      </c>
      <c r="P3777" s="7">
        <f t="shared" si="233"/>
        <v>143.21428571428572</v>
      </c>
      <c r="Q3777" t="s">
        <v>8315</v>
      </c>
      <c r="R3777" s="8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 s="1" t="s">
        <v>0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22">
        <f t="shared" si="232"/>
        <v>106.71250000000001</v>
      </c>
      <c r="P3778" s="7">
        <f t="shared" si="233"/>
        <v>90.819148936170208</v>
      </c>
      <c r="Q3778" t="s">
        <v>8315</v>
      </c>
      <c r="R3778" s="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 s="1" t="s">
        <v>0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22">
        <f t="shared" ref="O3779:O3842" si="236">PRODUCT((E3779/D3779),100)</f>
        <v>143.19999999999999</v>
      </c>
      <c r="P3779" s="7">
        <f t="shared" ref="P3779:P3842" si="237">(IFERROR(E3779/L3779,""))</f>
        <v>48.542372881355931</v>
      </c>
      <c r="Q3779" t="s">
        <v>8315</v>
      </c>
      <c r="R3779" s="8" t="s">
        <v>8357</v>
      </c>
      <c r="S3779" s="13">
        <f t="shared" ref="S3779:S3842" si="238">J3779/86400+25569</f>
        <v>41887.111354166671</v>
      </c>
      <c r="T3779" s="13">
        <f t="shared" ref="T3779:T3842" si="239">I3779/86400+25569</f>
        <v>41909.166666666664</v>
      </c>
    </row>
    <row r="3780" spans="1:20" ht="32" x14ac:dyDescent="0.2">
      <c r="A3780" s="1" t="s">
        <v>0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22">
        <f t="shared" si="236"/>
        <v>105.04166666666667</v>
      </c>
      <c r="P3780" s="7">
        <f t="shared" si="237"/>
        <v>70.027777777777771</v>
      </c>
      <c r="Q3780" t="s">
        <v>8315</v>
      </c>
      <c r="R3780" s="8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 s="1" t="s">
        <v>0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22">
        <f t="shared" si="236"/>
        <v>103.98</v>
      </c>
      <c r="P3781" s="7">
        <f t="shared" si="237"/>
        <v>135.62608695652173</v>
      </c>
      <c r="Q3781" t="s">
        <v>8315</v>
      </c>
      <c r="R3781" s="8" t="s">
        <v>8357</v>
      </c>
      <c r="S3781" s="13">
        <f t="shared" si="238"/>
        <v>42425.735416666663</v>
      </c>
      <c r="T3781" s="13">
        <f t="shared" si="239"/>
        <v>42455.693749999999</v>
      </c>
    </row>
    <row r="3782" spans="1:20" ht="48" x14ac:dyDescent="0.2">
      <c r="A3782" s="1" t="s">
        <v>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22">
        <f t="shared" si="236"/>
        <v>120</v>
      </c>
      <c r="P3782" s="7">
        <f t="shared" si="237"/>
        <v>100</v>
      </c>
      <c r="Q3782" t="s">
        <v>8315</v>
      </c>
      <c r="R3782" s="8" t="s">
        <v>8357</v>
      </c>
      <c r="S3782" s="13">
        <f t="shared" si="238"/>
        <v>42166.219733796301</v>
      </c>
      <c r="T3782" s="13">
        <f t="shared" si="239"/>
        <v>42198.837500000001</v>
      </c>
    </row>
    <row r="3783" spans="1:20" ht="48" x14ac:dyDescent="0.2">
      <c r="A3783" s="1" t="s">
        <v>0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22">
        <f t="shared" si="236"/>
        <v>109.66666666666667</v>
      </c>
      <c r="P3783" s="7">
        <f t="shared" si="237"/>
        <v>94.90384615384616</v>
      </c>
      <c r="Q3783" t="s">
        <v>8315</v>
      </c>
      <c r="R3783" s="8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 s="1" t="s">
        <v>0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22">
        <f t="shared" si="236"/>
        <v>101.75</v>
      </c>
      <c r="P3784" s="7">
        <f t="shared" si="237"/>
        <v>75.370370370370367</v>
      </c>
      <c r="Q3784" t="s">
        <v>8315</v>
      </c>
      <c r="R3784" s="8" t="s">
        <v>8357</v>
      </c>
      <c r="S3784" s="13">
        <f t="shared" si="238"/>
        <v>42546.862233796295</v>
      </c>
      <c r="T3784" s="13">
        <f t="shared" si="239"/>
        <v>42575.958333333328</v>
      </c>
    </row>
    <row r="3785" spans="1:20" ht="48" x14ac:dyDescent="0.2">
      <c r="A3785" s="1" t="s">
        <v>0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22">
        <f t="shared" si="236"/>
        <v>128.91666666666666</v>
      </c>
      <c r="P3785" s="7">
        <f t="shared" si="237"/>
        <v>64.458333333333329</v>
      </c>
      <c r="Q3785" t="s">
        <v>8315</v>
      </c>
      <c r="R3785" s="8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 s="1" t="s">
        <v>0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22">
        <f t="shared" si="236"/>
        <v>114.99999999999999</v>
      </c>
      <c r="P3786" s="7">
        <f t="shared" si="237"/>
        <v>115</v>
      </c>
      <c r="Q3786" t="s">
        <v>8315</v>
      </c>
      <c r="R3786" s="8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 s="1" t="s">
        <v>0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22">
        <f t="shared" si="236"/>
        <v>150.75</v>
      </c>
      <c r="P3787" s="7">
        <f t="shared" si="237"/>
        <v>100.5</v>
      </c>
      <c r="Q3787" t="s">
        <v>8315</v>
      </c>
      <c r="R3787" s="8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 s="1" t="s">
        <v>0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22">
        <f t="shared" si="236"/>
        <v>110.96666666666665</v>
      </c>
      <c r="P3788" s="7">
        <f t="shared" si="237"/>
        <v>93.774647887323937</v>
      </c>
      <c r="Q3788" t="s">
        <v>8315</v>
      </c>
      <c r="R3788" s="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 s="1" t="s">
        <v>0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22">
        <f t="shared" si="236"/>
        <v>100.28571428571429</v>
      </c>
      <c r="P3789" s="7">
        <f t="shared" si="237"/>
        <v>35.1</v>
      </c>
      <c r="Q3789" t="s">
        <v>8315</v>
      </c>
      <c r="R3789" s="8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 s="1" t="s">
        <v>0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22">
        <f t="shared" si="236"/>
        <v>0.66666666666666674</v>
      </c>
      <c r="P3790" s="7">
        <f t="shared" si="237"/>
        <v>500</v>
      </c>
      <c r="Q3790" t="s">
        <v>8315</v>
      </c>
      <c r="R3790" s="8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 s="1" t="s">
        <v>0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22">
        <f t="shared" si="236"/>
        <v>3.267605633802817</v>
      </c>
      <c r="P3791" s="7">
        <f t="shared" si="237"/>
        <v>29</v>
      </c>
      <c r="Q3791" t="s">
        <v>8315</v>
      </c>
      <c r="R3791" s="8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 s="1" t="s">
        <v>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22">
        <f t="shared" si="236"/>
        <v>0</v>
      </c>
      <c r="P3792" s="7" t="str">
        <f t="shared" si="237"/>
        <v/>
      </c>
      <c r="Q3792" t="s">
        <v>8315</v>
      </c>
      <c r="R3792" s="8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 s="1" t="s">
        <v>0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22">
        <f t="shared" si="236"/>
        <v>0</v>
      </c>
      <c r="P3793" s="7" t="str">
        <f t="shared" si="237"/>
        <v/>
      </c>
      <c r="Q3793" t="s">
        <v>8315</v>
      </c>
      <c r="R3793" s="8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 s="1" t="s">
        <v>0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22">
        <f t="shared" si="236"/>
        <v>0.27999999999999997</v>
      </c>
      <c r="P3794" s="7">
        <f t="shared" si="237"/>
        <v>17.5</v>
      </c>
      <c r="Q3794" t="s">
        <v>8315</v>
      </c>
      <c r="R3794" s="8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 s="1" t="s">
        <v>0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22">
        <f t="shared" si="236"/>
        <v>59.657142857142851</v>
      </c>
      <c r="P3795" s="7">
        <f t="shared" si="237"/>
        <v>174</v>
      </c>
      <c r="Q3795" t="s">
        <v>8315</v>
      </c>
      <c r="R3795" s="8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 s="1" t="s">
        <v>0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22">
        <f t="shared" si="236"/>
        <v>1</v>
      </c>
      <c r="P3796" s="7">
        <f t="shared" si="237"/>
        <v>50</v>
      </c>
      <c r="Q3796" t="s">
        <v>8315</v>
      </c>
      <c r="R3796" s="8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 s="1" t="s">
        <v>0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22">
        <f t="shared" si="236"/>
        <v>1.6666666666666667</v>
      </c>
      <c r="P3797" s="7">
        <f t="shared" si="237"/>
        <v>5</v>
      </c>
      <c r="Q3797" t="s">
        <v>8315</v>
      </c>
      <c r="R3797" s="8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 s="1" t="s">
        <v>0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22">
        <f t="shared" si="236"/>
        <v>4.4444444444444444E-3</v>
      </c>
      <c r="P3798" s="7">
        <f t="shared" si="237"/>
        <v>1</v>
      </c>
      <c r="Q3798" t="s">
        <v>8315</v>
      </c>
      <c r="R3798" s="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 s="1" t="s">
        <v>0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22">
        <f t="shared" si="236"/>
        <v>89.666666666666657</v>
      </c>
      <c r="P3799" s="7">
        <f t="shared" si="237"/>
        <v>145.40540540540542</v>
      </c>
      <c r="Q3799" t="s">
        <v>8315</v>
      </c>
      <c r="R3799" s="8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 s="1" t="s">
        <v>0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22">
        <f t="shared" si="236"/>
        <v>1.4642857142857144</v>
      </c>
      <c r="P3800" s="7">
        <f t="shared" si="237"/>
        <v>205</v>
      </c>
      <c r="Q3800" t="s">
        <v>8315</v>
      </c>
      <c r="R3800" s="8" t="s">
        <v>8357</v>
      </c>
      <c r="S3800" s="13">
        <f t="shared" si="238"/>
        <v>41831.722777777773</v>
      </c>
      <c r="T3800" s="13">
        <f t="shared" si="239"/>
        <v>41861.722777777773</v>
      </c>
    </row>
    <row r="3801" spans="1:20" ht="32" x14ac:dyDescent="0.2">
      <c r="A3801" s="1" t="s">
        <v>0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22">
        <f t="shared" si="236"/>
        <v>4.0199999999999996</v>
      </c>
      <c r="P3801" s="7">
        <f t="shared" si="237"/>
        <v>100.5</v>
      </c>
      <c r="Q3801" t="s">
        <v>8315</v>
      </c>
      <c r="R3801" s="8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 s="1" t="s">
        <v>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22">
        <f t="shared" si="236"/>
        <v>4.004545454545454</v>
      </c>
      <c r="P3802" s="7">
        <f t="shared" si="237"/>
        <v>55.0625</v>
      </c>
      <c r="Q3802" t="s">
        <v>8315</v>
      </c>
      <c r="R3802" s="8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 s="1" t="s">
        <v>0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22">
        <f t="shared" si="236"/>
        <v>8.52</v>
      </c>
      <c r="P3803" s="7">
        <f t="shared" si="237"/>
        <v>47.333333333333336</v>
      </c>
      <c r="Q3803" t="s">
        <v>8315</v>
      </c>
      <c r="R3803" s="8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 s="1" t="s">
        <v>0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22">
        <f t="shared" si="236"/>
        <v>0</v>
      </c>
      <c r="P3804" s="7" t="str">
        <f t="shared" si="237"/>
        <v/>
      </c>
      <c r="Q3804" t="s">
        <v>8315</v>
      </c>
      <c r="R3804" s="8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 s="1" t="s">
        <v>0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22">
        <f t="shared" si="236"/>
        <v>19.650000000000002</v>
      </c>
      <c r="P3805" s="7">
        <f t="shared" si="237"/>
        <v>58.95</v>
      </c>
      <c r="Q3805" t="s">
        <v>8315</v>
      </c>
      <c r="R3805" s="8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 s="1" t="s">
        <v>0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22">
        <f t="shared" si="236"/>
        <v>0</v>
      </c>
      <c r="P3806" s="7" t="str">
        <f t="shared" si="237"/>
        <v/>
      </c>
      <c r="Q3806" t="s">
        <v>8315</v>
      </c>
      <c r="R3806" s="8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 s="1" t="s">
        <v>0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22">
        <f t="shared" si="236"/>
        <v>2E-3</v>
      </c>
      <c r="P3807" s="7">
        <f t="shared" si="237"/>
        <v>1.5</v>
      </c>
      <c r="Q3807" t="s">
        <v>8315</v>
      </c>
      <c r="R3807" s="8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 s="1" t="s">
        <v>0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22">
        <f t="shared" si="236"/>
        <v>6.6666666666666666E-2</v>
      </c>
      <c r="P3808" s="7">
        <f t="shared" si="237"/>
        <v>5</v>
      </c>
      <c r="Q3808" t="s">
        <v>8315</v>
      </c>
      <c r="R3808" s="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 s="1" t="s">
        <v>0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22">
        <f t="shared" si="236"/>
        <v>30.333333333333336</v>
      </c>
      <c r="P3809" s="7">
        <f t="shared" si="237"/>
        <v>50.555555555555557</v>
      </c>
      <c r="Q3809" t="s">
        <v>8315</v>
      </c>
      <c r="R3809" s="8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 s="1" t="s">
        <v>0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22">
        <f t="shared" si="236"/>
        <v>100</v>
      </c>
      <c r="P3810" s="7">
        <f t="shared" si="237"/>
        <v>41.666666666666664</v>
      </c>
      <c r="Q3810" t="s">
        <v>8315</v>
      </c>
      <c r="R3810" s="8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 s="1" t="s">
        <v>0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22">
        <f t="shared" si="236"/>
        <v>101.25</v>
      </c>
      <c r="P3811" s="7">
        <f t="shared" si="237"/>
        <v>53.289473684210527</v>
      </c>
      <c r="Q3811" t="s">
        <v>8315</v>
      </c>
      <c r="R3811" s="8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 s="1" t="s">
        <v>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22">
        <f t="shared" si="236"/>
        <v>121.73333333333333</v>
      </c>
      <c r="P3812" s="7">
        <f t="shared" si="237"/>
        <v>70.230769230769226</v>
      </c>
      <c r="Q3812" t="s">
        <v>8315</v>
      </c>
      <c r="R3812" s="8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 s="1" t="s">
        <v>0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22">
        <f t="shared" si="236"/>
        <v>330</v>
      </c>
      <c r="P3813" s="7">
        <f t="shared" si="237"/>
        <v>43.421052631578945</v>
      </c>
      <c r="Q3813" t="s">
        <v>8315</v>
      </c>
      <c r="R3813" s="8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 s="1" t="s">
        <v>0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22">
        <f t="shared" si="236"/>
        <v>109.55</v>
      </c>
      <c r="P3814" s="7">
        <f t="shared" si="237"/>
        <v>199.18181818181819</v>
      </c>
      <c r="Q3814" t="s">
        <v>8315</v>
      </c>
      <c r="R3814" s="8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 s="1" t="s">
        <v>0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22">
        <f t="shared" si="236"/>
        <v>100.95190476190474</v>
      </c>
      <c r="P3815" s="7">
        <f t="shared" si="237"/>
        <v>78.518148148148143</v>
      </c>
      <c r="Q3815" t="s">
        <v>8315</v>
      </c>
      <c r="R3815" s="8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 s="1" t="s">
        <v>0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22">
        <f t="shared" si="236"/>
        <v>140.13333333333333</v>
      </c>
      <c r="P3816" s="7">
        <f t="shared" si="237"/>
        <v>61.823529411764703</v>
      </c>
      <c r="Q3816" t="s">
        <v>8315</v>
      </c>
      <c r="R3816" s="8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 s="1" t="s">
        <v>0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22">
        <f t="shared" si="236"/>
        <v>100.001</v>
      </c>
      <c r="P3817" s="7">
        <f t="shared" si="237"/>
        <v>50.000500000000002</v>
      </c>
      <c r="Q3817" t="s">
        <v>8315</v>
      </c>
      <c r="R3817" s="8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 s="1" t="s">
        <v>0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22">
        <f t="shared" si="236"/>
        <v>119.238</v>
      </c>
      <c r="P3818" s="7">
        <f t="shared" si="237"/>
        <v>48.339729729729726</v>
      </c>
      <c r="Q3818" t="s">
        <v>8315</v>
      </c>
      <c r="R3818" s="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 s="1" t="s">
        <v>0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22">
        <f t="shared" si="236"/>
        <v>107.25</v>
      </c>
      <c r="P3819" s="7">
        <f t="shared" si="237"/>
        <v>107.25</v>
      </c>
      <c r="Q3819" t="s">
        <v>8315</v>
      </c>
      <c r="R3819" s="8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 s="1" t="s">
        <v>0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22">
        <f t="shared" si="236"/>
        <v>227.99999999999997</v>
      </c>
      <c r="P3820" s="7">
        <f t="shared" si="237"/>
        <v>57</v>
      </c>
      <c r="Q3820" t="s">
        <v>8315</v>
      </c>
      <c r="R3820" s="8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 s="1" t="s">
        <v>0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22">
        <f t="shared" si="236"/>
        <v>106.4</v>
      </c>
      <c r="P3821" s="7">
        <f t="shared" si="237"/>
        <v>40.92307692307692</v>
      </c>
      <c r="Q3821" t="s">
        <v>8315</v>
      </c>
      <c r="R3821" s="8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 s="1" t="s">
        <v>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22">
        <f t="shared" si="236"/>
        <v>143.33333333333334</v>
      </c>
      <c r="P3822" s="7">
        <f t="shared" si="237"/>
        <v>21.5</v>
      </c>
      <c r="Q3822" t="s">
        <v>8315</v>
      </c>
      <c r="R3822" s="8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 s="1" t="s">
        <v>0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22">
        <f t="shared" si="236"/>
        <v>104.54285714285714</v>
      </c>
      <c r="P3823" s="7">
        <f t="shared" si="237"/>
        <v>79.543478260869563</v>
      </c>
      <c r="Q3823" t="s">
        <v>8315</v>
      </c>
      <c r="R3823" s="8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 s="1" t="s">
        <v>0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22">
        <f t="shared" si="236"/>
        <v>110.02000000000001</v>
      </c>
      <c r="P3824" s="7">
        <f t="shared" si="237"/>
        <v>72.381578947368425</v>
      </c>
      <c r="Q3824" t="s">
        <v>8315</v>
      </c>
      <c r="R3824" s="8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 s="1" t="s">
        <v>0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22">
        <f t="shared" si="236"/>
        <v>106</v>
      </c>
      <c r="P3825" s="7">
        <f t="shared" si="237"/>
        <v>64.634146341463421</v>
      </c>
      <c r="Q3825" t="s">
        <v>8315</v>
      </c>
      <c r="R3825" s="8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 s="1" t="s">
        <v>0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22">
        <f t="shared" si="236"/>
        <v>108</v>
      </c>
      <c r="P3826" s="7">
        <f t="shared" si="237"/>
        <v>38.571428571428569</v>
      </c>
      <c r="Q3826" t="s">
        <v>8315</v>
      </c>
      <c r="R3826" s="8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 s="1" t="s">
        <v>0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22">
        <f t="shared" si="236"/>
        <v>105.42</v>
      </c>
      <c r="P3827" s="7">
        <f t="shared" si="237"/>
        <v>107.57142857142857</v>
      </c>
      <c r="Q3827" t="s">
        <v>8315</v>
      </c>
      <c r="R3827" s="8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 s="1" t="s">
        <v>0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22">
        <f t="shared" si="236"/>
        <v>119.16666666666667</v>
      </c>
      <c r="P3828" s="7">
        <f t="shared" si="237"/>
        <v>27.5</v>
      </c>
      <c r="Q3828" t="s">
        <v>8315</v>
      </c>
      <c r="R3828" s="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 s="1" t="s">
        <v>0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22">
        <f t="shared" si="236"/>
        <v>152.66666666666666</v>
      </c>
      <c r="P3829" s="7">
        <f t="shared" si="237"/>
        <v>70.461538461538467</v>
      </c>
      <c r="Q3829" t="s">
        <v>8315</v>
      </c>
      <c r="R3829" s="8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 s="1" t="s">
        <v>0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22">
        <f t="shared" si="236"/>
        <v>100</v>
      </c>
      <c r="P3830" s="7">
        <f t="shared" si="237"/>
        <v>178.57142857142858</v>
      </c>
      <c r="Q3830" t="s">
        <v>8315</v>
      </c>
      <c r="R3830" s="8" t="s">
        <v>8316</v>
      </c>
      <c r="S3830" s="13">
        <f t="shared" si="238"/>
        <v>41944.527627314819</v>
      </c>
      <c r="T3830" s="13">
        <f t="shared" si="239"/>
        <v>42004.569293981476</v>
      </c>
    </row>
    <row r="3831" spans="1:20" ht="48" x14ac:dyDescent="0.2">
      <c r="A3831" s="1" t="s">
        <v>0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22">
        <f t="shared" si="236"/>
        <v>100.2</v>
      </c>
      <c r="P3831" s="7">
        <f t="shared" si="237"/>
        <v>62.625</v>
      </c>
      <c r="Q3831" t="s">
        <v>8315</v>
      </c>
      <c r="R3831" s="8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 s="1" t="s">
        <v>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22">
        <f t="shared" si="236"/>
        <v>225</v>
      </c>
      <c r="P3832" s="7">
        <f t="shared" si="237"/>
        <v>75</v>
      </c>
      <c r="Q3832" t="s">
        <v>8315</v>
      </c>
      <c r="R3832" s="8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 s="1" t="s">
        <v>0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22">
        <f t="shared" si="236"/>
        <v>106.02199999999999</v>
      </c>
      <c r="P3833" s="7">
        <f t="shared" si="237"/>
        <v>58.901111111111113</v>
      </c>
      <c r="Q3833" t="s">
        <v>8315</v>
      </c>
      <c r="R3833" s="8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 s="1" t="s">
        <v>0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22">
        <f t="shared" si="236"/>
        <v>104.66666666666666</v>
      </c>
      <c r="P3834" s="7">
        <f t="shared" si="237"/>
        <v>139.55555555555554</v>
      </c>
      <c r="Q3834" t="s">
        <v>8315</v>
      </c>
      <c r="R3834" s="8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 s="1" t="s">
        <v>0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22">
        <f t="shared" si="236"/>
        <v>116.66666666666667</v>
      </c>
      <c r="P3835" s="7">
        <f t="shared" si="237"/>
        <v>70</v>
      </c>
      <c r="Q3835" t="s">
        <v>8315</v>
      </c>
      <c r="R3835" s="8" t="s">
        <v>8316</v>
      </c>
      <c r="S3835" s="13">
        <f t="shared" si="238"/>
        <v>41963.872361111113</v>
      </c>
      <c r="T3835" s="13">
        <f t="shared" si="239"/>
        <v>41974.797916666663</v>
      </c>
    </row>
    <row r="3836" spans="1:20" ht="48" x14ac:dyDescent="0.2">
      <c r="A3836" s="1" t="s">
        <v>0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22">
        <f t="shared" si="236"/>
        <v>109.03333333333333</v>
      </c>
      <c r="P3836" s="7">
        <f t="shared" si="237"/>
        <v>57.385964912280699</v>
      </c>
      <c r="Q3836" t="s">
        <v>8315</v>
      </c>
      <c r="R3836" s="8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 s="1" t="s">
        <v>0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22">
        <f t="shared" si="236"/>
        <v>160</v>
      </c>
      <c r="P3837" s="7">
        <f t="shared" si="237"/>
        <v>40</v>
      </c>
      <c r="Q3837" t="s">
        <v>8315</v>
      </c>
      <c r="R3837" s="8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 s="1" t="s">
        <v>0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22">
        <f t="shared" si="236"/>
        <v>112.5</v>
      </c>
      <c r="P3838" s="7">
        <f t="shared" si="237"/>
        <v>64.285714285714292</v>
      </c>
      <c r="Q3838" t="s">
        <v>8315</v>
      </c>
      <c r="R3838" s="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 s="1" t="s">
        <v>0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22">
        <f t="shared" si="236"/>
        <v>102.1</v>
      </c>
      <c r="P3839" s="7">
        <f t="shared" si="237"/>
        <v>120.11764705882354</v>
      </c>
      <c r="Q3839" t="s">
        <v>8315</v>
      </c>
      <c r="R3839" s="8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 s="1" t="s">
        <v>0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22">
        <f t="shared" si="236"/>
        <v>100.824</v>
      </c>
      <c r="P3840" s="7">
        <f t="shared" si="237"/>
        <v>1008.24</v>
      </c>
      <c r="Q3840" t="s">
        <v>8315</v>
      </c>
      <c r="R3840" s="8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 s="1" t="s">
        <v>0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22">
        <f t="shared" si="236"/>
        <v>101.25</v>
      </c>
      <c r="P3841" s="7">
        <f t="shared" si="237"/>
        <v>63.28125</v>
      </c>
      <c r="Q3841" t="s">
        <v>8315</v>
      </c>
      <c r="R3841" s="8" t="s">
        <v>8316</v>
      </c>
      <c r="S3841" s="13">
        <f t="shared" si="238"/>
        <v>42155.142638888894</v>
      </c>
      <c r="T3841" s="13">
        <f t="shared" si="239"/>
        <v>42215.142638888894</v>
      </c>
    </row>
    <row r="3842" spans="1:20" ht="48" x14ac:dyDescent="0.2">
      <c r="A3842" s="1" t="s">
        <v>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22">
        <f t="shared" si="236"/>
        <v>6500</v>
      </c>
      <c r="P3842" s="7">
        <f t="shared" si="237"/>
        <v>21.666666666666668</v>
      </c>
      <c r="Q3842" t="s">
        <v>8315</v>
      </c>
      <c r="R3842" s="8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 s="1" t="s">
        <v>0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22">
        <f t="shared" ref="O3843:O3906" si="240">PRODUCT((E3843/D3843),100)</f>
        <v>8.7200000000000006</v>
      </c>
      <c r="P3843" s="7">
        <f t="shared" ref="P3843:P3906" si="241">(IFERROR(E3843/L3843,""))</f>
        <v>25.647058823529413</v>
      </c>
      <c r="Q3843" t="s">
        <v>8315</v>
      </c>
      <c r="R3843" s="8" t="s">
        <v>8316</v>
      </c>
      <c r="S3843" s="13">
        <f t="shared" ref="S3843:S3906" si="242">J3843/86400+25569</f>
        <v>41780.785729166666</v>
      </c>
      <c r="T3843" s="13">
        <f t="shared" ref="T3843:T3906" si="243">I3843/86400+25569</f>
        <v>41840.785729166666</v>
      </c>
    </row>
    <row r="3844" spans="1:20" ht="48" x14ac:dyDescent="0.2">
      <c r="A3844" s="1" t="s">
        <v>0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22">
        <f t="shared" si="240"/>
        <v>21.94</v>
      </c>
      <c r="P3844" s="7">
        <f t="shared" si="241"/>
        <v>47.695652173913047</v>
      </c>
      <c r="Q3844" t="s">
        <v>8315</v>
      </c>
      <c r="R3844" s="8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 s="1" t="s">
        <v>0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22">
        <f t="shared" si="240"/>
        <v>21.3</v>
      </c>
      <c r="P3845" s="7">
        <f t="shared" si="241"/>
        <v>56.05263157894737</v>
      </c>
      <c r="Q3845" t="s">
        <v>8315</v>
      </c>
      <c r="R3845" s="8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 s="1" t="s">
        <v>0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22">
        <f t="shared" si="240"/>
        <v>41.489795918367342</v>
      </c>
      <c r="P3846" s="7">
        <f t="shared" si="241"/>
        <v>81.319999999999993</v>
      </c>
      <c r="Q3846" t="s">
        <v>8315</v>
      </c>
      <c r="R3846" s="8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 s="1" t="s">
        <v>0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22">
        <f t="shared" si="240"/>
        <v>2.105</v>
      </c>
      <c r="P3847" s="7">
        <f t="shared" si="241"/>
        <v>70.166666666666671</v>
      </c>
      <c r="Q3847" t="s">
        <v>8315</v>
      </c>
      <c r="R3847" s="8" t="s">
        <v>8316</v>
      </c>
      <c r="S3847" s="13">
        <f t="shared" si="242"/>
        <v>42248.627013888894</v>
      </c>
      <c r="T3847" s="13">
        <f t="shared" si="243"/>
        <v>42278.627013888894</v>
      </c>
    </row>
    <row r="3848" spans="1:20" ht="48" x14ac:dyDescent="0.2">
      <c r="A3848" s="1" t="s">
        <v>0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22">
        <f t="shared" si="240"/>
        <v>2.7</v>
      </c>
      <c r="P3848" s="7">
        <f t="shared" si="241"/>
        <v>23.625</v>
      </c>
      <c r="Q3848" t="s">
        <v>8315</v>
      </c>
      <c r="R3848" s="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 s="1" t="s">
        <v>0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22">
        <f t="shared" si="240"/>
        <v>16.161904761904761</v>
      </c>
      <c r="P3849" s="7">
        <f t="shared" si="241"/>
        <v>188.55555555555554</v>
      </c>
      <c r="Q3849" t="s">
        <v>8315</v>
      </c>
      <c r="R3849" s="8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 s="1" t="s">
        <v>0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22">
        <f t="shared" si="240"/>
        <v>16.376923076923077</v>
      </c>
      <c r="P3850" s="7">
        <f t="shared" si="241"/>
        <v>49.511627906976742</v>
      </c>
      <c r="Q3850" t="s">
        <v>8315</v>
      </c>
      <c r="R3850" s="8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 s="1" t="s">
        <v>0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22">
        <f t="shared" si="240"/>
        <v>7.043333333333333</v>
      </c>
      <c r="P3851" s="7">
        <f t="shared" si="241"/>
        <v>75.464285714285708</v>
      </c>
      <c r="Q3851" t="s">
        <v>8315</v>
      </c>
      <c r="R3851" s="8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 s="1" t="s">
        <v>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22">
        <f t="shared" si="240"/>
        <v>3.8</v>
      </c>
      <c r="P3852" s="7">
        <f t="shared" si="241"/>
        <v>9.5</v>
      </c>
      <c r="Q3852" t="s">
        <v>8315</v>
      </c>
      <c r="R3852" s="8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 s="1" t="s">
        <v>0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22">
        <f t="shared" si="240"/>
        <v>34.08</v>
      </c>
      <c r="P3853" s="7">
        <f t="shared" si="241"/>
        <v>35.5</v>
      </c>
      <c r="Q3853" t="s">
        <v>8315</v>
      </c>
      <c r="R3853" s="8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 s="1" t="s">
        <v>0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22">
        <f t="shared" si="240"/>
        <v>0.2</v>
      </c>
      <c r="P3854" s="7">
        <f t="shared" si="241"/>
        <v>10</v>
      </c>
      <c r="Q3854" t="s">
        <v>8315</v>
      </c>
      <c r="R3854" s="8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 s="1" t="s">
        <v>0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22">
        <f t="shared" si="240"/>
        <v>2.5999999999999999E-2</v>
      </c>
      <c r="P3855" s="7">
        <f t="shared" si="241"/>
        <v>13</v>
      </c>
      <c r="Q3855" t="s">
        <v>8315</v>
      </c>
      <c r="R3855" s="8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 s="1" t="s">
        <v>0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22">
        <f t="shared" si="240"/>
        <v>16.254545454545454</v>
      </c>
      <c r="P3856" s="7">
        <f t="shared" si="241"/>
        <v>89.4</v>
      </c>
      <c r="Q3856" t="s">
        <v>8315</v>
      </c>
      <c r="R3856" s="8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 s="1" t="s">
        <v>0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22">
        <f t="shared" si="240"/>
        <v>2.5</v>
      </c>
      <c r="P3857" s="7">
        <f t="shared" si="241"/>
        <v>25</v>
      </c>
      <c r="Q3857" t="s">
        <v>8315</v>
      </c>
      <c r="R3857" s="8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 s="1" t="s">
        <v>0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22">
        <f t="shared" si="240"/>
        <v>0.02</v>
      </c>
      <c r="P3858" s="7">
        <f t="shared" si="241"/>
        <v>1</v>
      </c>
      <c r="Q3858" t="s">
        <v>8315</v>
      </c>
      <c r="R3858" s="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 s="1" t="s">
        <v>0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22">
        <f t="shared" si="240"/>
        <v>5.2</v>
      </c>
      <c r="P3859" s="7">
        <f t="shared" si="241"/>
        <v>65</v>
      </c>
      <c r="Q3859" t="s">
        <v>8315</v>
      </c>
      <c r="R3859" s="8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 s="1" t="s">
        <v>0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22">
        <f t="shared" si="240"/>
        <v>2</v>
      </c>
      <c r="P3860" s="7">
        <f t="shared" si="241"/>
        <v>10</v>
      </c>
      <c r="Q3860" t="s">
        <v>8315</v>
      </c>
      <c r="R3860" s="8" t="s">
        <v>8316</v>
      </c>
      <c r="S3860" s="13">
        <f t="shared" si="242"/>
        <v>42128.431064814809</v>
      </c>
      <c r="T3860" s="13">
        <f t="shared" si="243"/>
        <v>42146.875</v>
      </c>
    </row>
    <row r="3861" spans="1:20" ht="48" x14ac:dyDescent="0.2">
      <c r="A3861" s="1" t="s">
        <v>0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22">
        <f t="shared" si="240"/>
        <v>0.04</v>
      </c>
      <c r="P3861" s="7">
        <f t="shared" si="241"/>
        <v>1</v>
      </c>
      <c r="Q3861" t="s">
        <v>8315</v>
      </c>
      <c r="R3861" s="8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 s="1" t="s">
        <v>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22">
        <f t="shared" si="240"/>
        <v>17.666666666666668</v>
      </c>
      <c r="P3862" s="7">
        <f t="shared" si="241"/>
        <v>81.538461538461533</v>
      </c>
      <c r="Q3862" t="s">
        <v>8315</v>
      </c>
      <c r="R3862" s="8" t="s">
        <v>8316</v>
      </c>
      <c r="S3862" s="13">
        <f t="shared" si="242"/>
        <v>41833.660995370374</v>
      </c>
      <c r="T3862" s="13">
        <f t="shared" si="243"/>
        <v>41863.660995370374</v>
      </c>
    </row>
    <row r="3863" spans="1:20" ht="16" x14ac:dyDescent="0.2">
      <c r="A3863" s="1" t="s">
        <v>0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22">
        <f t="shared" si="240"/>
        <v>5</v>
      </c>
      <c r="P3863" s="7">
        <f t="shared" si="241"/>
        <v>100</v>
      </c>
      <c r="Q3863" t="s">
        <v>8315</v>
      </c>
      <c r="R3863" s="8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 s="1" t="s">
        <v>0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22">
        <f t="shared" si="240"/>
        <v>1.3333333333333334E-2</v>
      </c>
      <c r="P3864" s="7">
        <f t="shared" si="241"/>
        <v>1</v>
      </c>
      <c r="Q3864" t="s">
        <v>8315</v>
      </c>
      <c r="R3864" s="8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 s="1" t="s">
        <v>0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22">
        <f t="shared" si="240"/>
        <v>0</v>
      </c>
      <c r="P3865" s="7" t="str">
        <f t="shared" si="241"/>
        <v/>
      </c>
      <c r="Q3865" t="s">
        <v>8315</v>
      </c>
      <c r="R3865" s="8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 s="1" t="s">
        <v>0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22">
        <f t="shared" si="240"/>
        <v>1.2</v>
      </c>
      <c r="P3866" s="7">
        <f t="shared" si="241"/>
        <v>20</v>
      </c>
      <c r="Q3866" t="s">
        <v>8315</v>
      </c>
      <c r="R3866" s="8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 s="1" t="s">
        <v>0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22">
        <f t="shared" si="240"/>
        <v>26.937422295897225</v>
      </c>
      <c r="P3867" s="7">
        <f t="shared" si="241"/>
        <v>46.428571428571431</v>
      </c>
      <c r="Q3867" t="s">
        <v>8315</v>
      </c>
      <c r="R3867" s="8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 s="1" t="s">
        <v>0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22">
        <f t="shared" si="240"/>
        <v>0.54999999999999993</v>
      </c>
      <c r="P3868" s="7">
        <f t="shared" si="241"/>
        <v>5.5</v>
      </c>
      <c r="Q3868" t="s">
        <v>8315</v>
      </c>
      <c r="R3868" s="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 s="1" t="s">
        <v>0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22">
        <f t="shared" si="240"/>
        <v>12.55</v>
      </c>
      <c r="P3869" s="7">
        <f t="shared" si="241"/>
        <v>50.2</v>
      </c>
      <c r="Q3869" t="s">
        <v>8315</v>
      </c>
      <c r="R3869" s="8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 s="1" t="s">
        <v>0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22">
        <f t="shared" si="240"/>
        <v>0.2</v>
      </c>
      <c r="P3870" s="7">
        <f t="shared" si="241"/>
        <v>10</v>
      </c>
      <c r="Q3870" t="s">
        <v>8315</v>
      </c>
      <c r="R3870" s="8" t="s">
        <v>8357</v>
      </c>
      <c r="S3870" s="13">
        <f t="shared" si="242"/>
        <v>41865.659780092596</v>
      </c>
      <c r="T3870" s="13">
        <f t="shared" si="243"/>
        <v>41890.659780092596</v>
      </c>
    </row>
    <row r="3871" spans="1:20" ht="32" x14ac:dyDescent="0.2">
      <c r="A3871" s="1" t="s">
        <v>0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22">
        <f t="shared" si="240"/>
        <v>3.4474868431088401</v>
      </c>
      <c r="P3871" s="7">
        <f t="shared" si="241"/>
        <v>30.133333333333333</v>
      </c>
      <c r="Q3871" t="s">
        <v>8315</v>
      </c>
      <c r="R3871" s="8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 s="1" t="s">
        <v>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22">
        <f t="shared" si="240"/>
        <v>15</v>
      </c>
      <c r="P3872" s="7">
        <f t="shared" si="241"/>
        <v>150</v>
      </c>
      <c r="Q3872" t="s">
        <v>8315</v>
      </c>
      <c r="R3872" s="8" t="s">
        <v>8357</v>
      </c>
      <c r="S3872" s="13">
        <f t="shared" si="242"/>
        <v>41793.172199074077</v>
      </c>
      <c r="T3872" s="13">
        <f t="shared" si="243"/>
        <v>41823.172199074077</v>
      </c>
    </row>
    <row r="3873" spans="1:20" ht="32" x14ac:dyDescent="0.2">
      <c r="A3873" s="1" t="s">
        <v>0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22">
        <f t="shared" si="240"/>
        <v>2.666666666666667</v>
      </c>
      <c r="P3873" s="7">
        <f t="shared" si="241"/>
        <v>13.333333333333334</v>
      </c>
      <c r="Q3873" t="s">
        <v>8315</v>
      </c>
      <c r="R3873" s="8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 s="1" t="s">
        <v>0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22">
        <f t="shared" si="240"/>
        <v>0</v>
      </c>
      <c r="P3874" s="7" t="str">
        <f t="shared" si="241"/>
        <v/>
      </c>
      <c r="Q3874" t="s">
        <v>8315</v>
      </c>
      <c r="R3874" s="8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 s="1" t="s">
        <v>0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22">
        <f t="shared" si="240"/>
        <v>0</v>
      </c>
      <c r="P3875" s="7" t="str">
        <f t="shared" si="241"/>
        <v/>
      </c>
      <c r="Q3875" t="s">
        <v>8315</v>
      </c>
      <c r="R3875" s="8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 s="1" t="s">
        <v>0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22">
        <f t="shared" si="240"/>
        <v>0</v>
      </c>
      <c r="P3876" s="7" t="str">
        <f t="shared" si="241"/>
        <v/>
      </c>
      <c r="Q3876" t="s">
        <v>8315</v>
      </c>
      <c r="R3876" s="8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 s="1" t="s">
        <v>0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22">
        <f t="shared" si="240"/>
        <v>0</v>
      </c>
      <c r="P3877" s="7" t="str">
        <f t="shared" si="241"/>
        <v/>
      </c>
      <c r="Q3877" t="s">
        <v>8315</v>
      </c>
      <c r="R3877" s="8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 s="1" t="s">
        <v>0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22">
        <f t="shared" si="240"/>
        <v>52.794871794871788</v>
      </c>
      <c r="P3878" s="7">
        <f t="shared" si="241"/>
        <v>44.760869565217391</v>
      </c>
      <c r="Q3878" t="s">
        <v>8315</v>
      </c>
      <c r="R3878" s="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 s="1" t="s">
        <v>0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22">
        <f t="shared" si="240"/>
        <v>4.9639999999999995</v>
      </c>
      <c r="P3879" s="7">
        <f t="shared" si="241"/>
        <v>88.642857142857139</v>
      </c>
      <c r="Q3879" t="s">
        <v>8315</v>
      </c>
      <c r="R3879" s="8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 s="1" t="s">
        <v>0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22">
        <f t="shared" si="240"/>
        <v>5.5555555555555552E-2</v>
      </c>
      <c r="P3880" s="7">
        <f t="shared" si="241"/>
        <v>10</v>
      </c>
      <c r="Q3880" t="s">
        <v>8315</v>
      </c>
      <c r="R3880" s="8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 s="1" t="s">
        <v>0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22">
        <f t="shared" si="240"/>
        <v>0</v>
      </c>
      <c r="P3881" s="7" t="str">
        <f t="shared" si="241"/>
        <v/>
      </c>
      <c r="Q3881" t="s">
        <v>8315</v>
      </c>
      <c r="R3881" s="8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 s="1" t="s">
        <v>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22">
        <f t="shared" si="240"/>
        <v>13.066666666666665</v>
      </c>
      <c r="P3882" s="7">
        <f t="shared" si="241"/>
        <v>57.647058823529413</v>
      </c>
      <c r="Q3882" t="s">
        <v>8315</v>
      </c>
      <c r="R3882" s="8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 s="1" t="s">
        <v>0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22">
        <f t="shared" si="240"/>
        <v>5</v>
      </c>
      <c r="P3883" s="7">
        <f t="shared" si="241"/>
        <v>25</v>
      </c>
      <c r="Q3883" t="s">
        <v>8315</v>
      </c>
      <c r="R3883" s="8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 s="1" t="s">
        <v>0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22">
        <f t="shared" si="240"/>
        <v>0</v>
      </c>
      <c r="P3884" s="7" t="str">
        <f t="shared" si="241"/>
        <v/>
      </c>
      <c r="Q3884" t="s">
        <v>8315</v>
      </c>
      <c r="R3884" s="8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 s="1" t="s">
        <v>0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22">
        <f t="shared" si="240"/>
        <v>0</v>
      </c>
      <c r="P3885" s="7" t="str">
        <f t="shared" si="241"/>
        <v/>
      </c>
      <c r="Q3885" t="s">
        <v>8315</v>
      </c>
      <c r="R3885" s="8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 s="1" t="s">
        <v>0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22">
        <f t="shared" si="240"/>
        <v>0</v>
      </c>
      <c r="P3886" s="7" t="str">
        <f t="shared" si="241"/>
        <v/>
      </c>
      <c r="Q3886" t="s">
        <v>8315</v>
      </c>
      <c r="R3886" s="8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 s="1" t="s">
        <v>0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22">
        <f t="shared" si="240"/>
        <v>0</v>
      </c>
      <c r="P3887" s="7" t="str">
        <f t="shared" si="241"/>
        <v/>
      </c>
      <c r="Q3887" t="s">
        <v>8315</v>
      </c>
      <c r="R3887" s="8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 s="1" t="s">
        <v>0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22">
        <f t="shared" si="240"/>
        <v>0</v>
      </c>
      <c r="P3888" s="7" t="str">
        <f t="shared" si="241"/>
        <v/>
      </c>
      <c r="Q3888" t="s">
        <v>8315</v>
      </c>
      <c r="R3888" s="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 s="1" t="s">
        <v>0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22">
        <f t="shared" si="240"/>
        <v>1.7500000000000002</v>
      </c>
      <c r="P3889" s="7">
        <f t="shared" si="241"/>
        <v>17.5</v>
      </c>
      <c r="Q3889" t="s">
        <v>8315</v>
      </c>
      <c r="R3889" s="8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 s="1" t="s">
        <v>0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22">
        <f t="shared" si="240"/>
        <v>27.1</v>
      </c>
      <c r="P3890" s="7">
        <f t="shared" si="241"/>
        <v>38.714285714285715</v>
      </c>
      <c r="Q3890" t="s">
        <v>8315</v>
      </c>
      <c r="R3890" s="8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 s="1" t="s">
        <v>0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22">
        <f t="shared" si="240"/>
        <v>1.4749999999999999</v>
      </c>
      <c r="P3891" s="7">
        <f t="shared" si="241"/>
        <v>13.111111111111111</v>
      </c>
      <c r="Q3891" t="s">
        <v>8315</v>
      </c>
      <c r="R3891" s="8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 s="1" t="s">
        <v>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22">
        <f t="shared" si="240"/>
        <v>16.826666666666668</v>
      </c>
      <c r="P3892" s="7">
        <f t="shared" si="241"/>
        <v>315.5</v>
      </c>
      <c r="Q3892" t="s">
        <v>8315</v>
      </c>
      <c r="R3892" s="8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 s="1" t="s">
        <v>0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22">
        <f t="shared" si="240"/>
        <v>32.5</v>
      </c>
      <c r="P3893" s="7">
        <f t="shared" si="241"/>
        <v>37.142857142857146</v>
      </c>
      <c r="Q3893" t="s">
        <v>8315</v>
      </c>
      <c r="R3893" s="8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 s="1" t="s">
        <v>0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22">
        <f t="shared" si="240"/>
        <v>0</v>
      </c>
      <c r="P3894" s="7" t="str">
        <f t="shared" si="241"/>
        <v/>
      </c>
      <c r="Q3894" t="s">
        <v>8315</v>
      </c>
      <c r="R3894" s="8" t="s">
        <v>8316</v>
      </c>
      <c r="S3894" s="13">
        <f t="shared" si="242"/>
        <v>41867.652280092589</v>
      </c>
      <c r="T3894" s="13">
        <f t="shared" si="243"/>
        <v>41875.291666666664</v>
      </c>
    </row>
    <row r="3895" spans="1:20" ht="48" x14ac:dyDescent="0.2">
      <c r="A3895" s="1" t="s">
        <v>0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22">
        <f t="shared" si="240"/>
        <v>21.55</v>
      </c>
      <c r="P3895" s="7">
        <f t="shared" si="241"/>
        <v>128.27380952380952</v>
      </c>
      <c r="Q3895" t="s">
        <v>8315</v>
      </c>
      <c r="R3895" s="8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 s="1" t="s">
        <v>0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22">
        <f t="shared" si="240"/>
        <v>3.4666666666666663</v>
      </c>
      <c r="P3896" s="7">
        <f t="shared" si="241"/>
        <v>47.272727272727273</v>
      </c>
      <c r="Q3896" t="s">
        <v>8315</v>
      </c>
      <c r="R3896" s="8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 s="1" t="s">
        <v>0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22">
        <f t="shared" si="240"/>
        <v>5</v>
      </c>
      <c r="P3897" s="7">
        <f t="shared" si="241"/>
        <v>50</v>
      </c>
      <c r="Q3897" t="s">
        <v>8315</v>
      </c>
      <c r="R3897" s="8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 s="1" t="s">
        <v>0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22">
        <f t="shared" si="240"/>
        <v>10.625</v>
      </c>
      <c r="P3898" s="7">
        <f t="shared" si="241"/>
        <v>42.5</v>
      </c>
      <c r="Q3898" t="s">
        <v>8315</v>
      </c>
      <c r="R3898" s="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 s="1" t="s">
        <v>0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22">
        <f t="shared" si="240"/>
        <v>17.599999999999998</v>
      </c>
      <c r="P3899" s="7">
        <f t="shared" si="241"/>
        <v>44</v>
      </c>
      <c r="Q3899" t="s">
        <v>8315</v>
      </c>
      <c r="R3899" s="8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 s="1" t="s">
        <v>0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22">
        <f t="shared" si="240"/>
        <v>32.56</v>
      </c>
      <c r="P3900" s="7">
        <f t="shared" si="241"/>
        <v>50.875</v>
      </c>
      <c r="Q3900" t="s">
        <v>8315</v>
      </c>
      <c r="R3900" s="8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 s="1" t="s">
        <v>0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22">
        <f t="shared" si="240"/>
        <v>1.25</v>
      </c>
      <c r="P3901" s="7">
        <f t="shared" si="241"/>
        <v>62.5</v>
      </c>
      <c r="Q3901" t="s">
        <v>8315</v>
      </c>
      <c r="R3901" s="8" t="s">
        <v>8316</v>
      </c>
      <c r="S3901" s="13">
        <f t="shared" si="242"/>
        <v>41843.775011574078</v>
      </c>
      <c r="T3901" s="13">
        <f t="shared" si="243"/>
        <v>41863.775011574078</v>
      </c>
    </row>
    <row r="3902" spans="1:20" ht="32" x14ac:dyDescent="0.2">
      <c r="A3902" s="1" t="s">
        <v>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22">
        <f t="shared" si="240"/>
        <v>5.4</v>
      </c>
      <c r="P3902" s="7">
        <f t="shared" si="241"/>
        <v>27</v>
      </c>
      <c r="Q3902" t="s">
        <v>8315</v>
      </c>
      <c r="R3902" s="8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 s="1" t="s">
        <v>0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22">
        <f t="shared" si="240"/>
        <v>0.83333333333333337</v>
      </c>
      <c r="P3903" s="7">
        <f t="shared" si="241"/>
        <v>25</v>
      </c>
      <c r="Q3903" t="s">
        <v>8315</v>
      </c>
      <c r="R3903" s="8" t="s">
        <v>8316</v>
      </c>
      <c r="S3903" s="13">
        <f t="shared" si="242"/>
        <v>42317.826377314814</v>
      </c>
      <c r="T3903" s="13">
        <f t="shared" si="243"/>
        <v>42357.826377314814</v>
      </c>
    </row>
    <row r="3904" spans="1:20" ht="48" x14ac:dyDescent="0.2">
      <c r="A3904" s="1" t="s">
        <v>0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22">
        <f t="shared" si="240"/>
        <v>48.833333333333336</v>
      </c>
      <c r="P3904" s="7">
        <f t="shared" si="241"/>
        <v>47.258064516129032</v>
      </c>
      <c r="Q3904" t="s">
        <v>8315</v>
      </c>
      <c r="R3904" s="8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 s="1" t="s">
        <v>0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22">
        <f t="shared" si="240"/>
        <v>0</v>
      </c>
      <c r="P3905" s="7" t="str">
        <f t="shared" si="241"/>
        <v/>
      </c>
      <c r="Q3905" t="s">
        <v>8315</v>
      </c>
      <c r="R3905" s="8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 s="1" t="s">
        <v>0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22">
        <f t="shared" si="240"/>
        <v>0.03</v>
      </c>
      <c r="P3906" s="7">
        <f t="shared" si="241"/>
        <v>1.5</v>
      </c>
      <c r="Q3906" t="s">
        <v>8315</v>
      </c>
      <c r="R3906" s="8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 s="1" t="s">
        <v>0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22">
        <f t="shared" ref="O3907:O3970" si="244">PRODUCT((E3907/D3907),100)</f>
        <v>11.533333333333333</v>
      </c>
      <c r="P3907" s="7">
        <f t="shared" ref="P3907:P3970" si="245">(IFERROR(E3907/L3907,""))</f>
        <v>24.714285714285715</v>
      </c>
      <c r="Q3907" t="s">
        <v>8315</v>
      </c>
      <c r="R3907" s="8" t="s">
        <v>8316</v>
      </c>
      <c r="S3907" s="13">
        <f t="shared" ref="S3907:S3970" si="246">J3907/86400+25569</f>
        <v>42124.623877314814</v>
      </c>
      <c r="T3907" s="13">
        <f t="shared" ref="T3907:T3970" si="247">I3907/86400+25569</f>
        <v>42166.958333333328</v>
      </c>
    </row>
    <row r="3908" spans="1:20" ht="48" x14ac:dyDescent="0.2">
      <c r="A3908" s="1" t="s">
        <v>0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22">
        <f t="shared" si="244"/>
        <v>67.333333333333329</v>
      </c>
      <c r="P3908" s="7">
        <f t="shared" si="245"/>
        <v>63.125</v>
      </c>
      <c r="Q3908" t="s">
        <v>8315</v>
      </c>
      <c r="R3908" s="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 s="1" t="s">
        <v>0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22">
        <f t="shared" si="244"/>
        <v>15.299999999999999</v>
      </c>
      <c r="P3909" s="7">
        <f t="shared" si="245"/>
        <v>38.25</v>
      </c>
      <c r="Q3909" t="s">
        <v>8315</v>
      </c>
      <c r="R3909" s="8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 s="1" t="s">
        <v>0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22">
        <f t="shared" si="244"/>
        <v>8.6666666666666679</v>
      </c>
      <c r="P3910" s="7">
        <f t="shared" si="245"/>
        <v>16.25</v>
      </c>
      <c r="Q3910" t="s">
        <v>8315</v>
      </c>
      <c r="R3910" s="8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 s="1" t="s">
        <v>0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22">
        <f t="shared" si="244"/>
        <v>0.22499999999999998</v>
      </c>
      <c r="P3911" s="7">
        <f t="shared" si="245"/>
        <v>33.75</v>
      </c>
      <c r="Q3911" t="s">
        <v>8315</v>
      </c>
      <c r="R3911" s="8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 s="1" t="s">
        <v>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22">
        <f t="shared" si="244"/>
        <v>3.0833333333333335</v>
      </c>
      <c r="P3912" s="7">
        <f t="shared" si="245"/>
        <v>61.666666666666664</v>
      </c>
      <c r="Q3912" t="s">
        <v>8315</v>
      </c>
      <c r="R3912" s="8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 s="1" t="s">
        <v>0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22">
        <f t="shared" si="244"/>
        <v>37.412500000000001</v>
      </c>
      <c r="P3913" s="7">
        <f t="shared" si="245"/>
        <v>83.138888888888886</v>
      </c>
      <c r="Q3913" t="s">
        <v>8315</v>
      </c>
      <c r="R3913" s="8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 s="1" t="s">
        <v>0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22">
        <f t="shared" si="244"/>
        <v>6.6666666666666671E-3</v>
      </c>
      <c r="P3914" s="7">
        <f t="shared" si="245"/>
        <v>1</v>
      </c>
      <c r="Q3914" t="s">
        <v>8315</v>
      </c>
      <c r="R3914" s="8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 s="1" t="s">
        <v>0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22">
        <f t="shared" si="244"/>
        <v>10</v>
      </c>
      <c r="P3915" s="7">
        <f t="shared" si="245"/>
        <v>142.85714285714286</v>
      </c>
      <c r="Q3915" t="s">
        <v>8315</v>
      </c>
      <c r="R3915" s="8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 s="1" t="s">
        <v>0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22">
        <f t="shared" si="244"/>
        <v>36.36</v>
      </c>
      <c r="P3916" s="7">
        <f t="shared" si="245"/>
        <v>33.666666666666664</v>
      </c>
      <c r="Q3916" t="s">
        <v>8315</v>
      </c>
      <c r="R3916" s="8" t="s">
        <v>8316</v>
      </c>
      <c r="S3916" s="13">
        <f t="shared" si="246"/>
        <v>42114.818935185191</v>
      </c>
      <c r="T3916" s="13">
        <f t="shared" si="247"/>
        <v>42134.957638888889</v>
      </c>
    </row>
    <row r="3917" spans="1:20" ht="48" x14ac:dyDescent="0.2">
      <c r="A3917" s="1" t="s">
        <v>0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22">
        <f t="shared" si="244"/>
        <v>0.33333333333333337</v>
      </c>
      <c r="P3917" s="7">
        <f t="shared" si="245"/>
        <v>5</v>
      </c>
      <c r="Q3917" t="s">
        <v>8315</v>
      </c>
      <c r="R3917" s="8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 s="1" t="s">
        <v>0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22">
        <f t="shared" si="244"/>
        <v>0</v>
      </c>
      <c r="P3918" s="7" t="str">
        <f t="shared" si="245"/>
        <v/>
      </c>
      <c r="Q3918" t="s">
        <v>8315</v>
      </c>
      <c r="R3918" s="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 s="1" t="s">
        <v>0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22">
        <f t="shared" si="244"/>
        <v>0.2857142857142857</v>
      </c>
      <c r="P3919" s="7">
        <f t="shared" si="245"/>
        <v>10</v>
      </c>
      <c r="Q3919" t="s">
        <v>8315</v>
      </c>
      <c r="R3919" s="8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 s="1" t="s">
        <v>0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22">
        <f t="shared" si="244"/>
        <v>0.2</v>
      </c>
      <c r="P3920" s="7">
        <f t="shared" si="245"/>
        <v>40</v>
      </c>
      <c r="Q3920" t="s">
        <v>8315</v>
      </c>
      <c r="R3920" s="8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 s="1" t="s">
        <v>0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22">
        <f t="shared" si="244"/>
        <v>1.7999999999999998</v>
      </c>
      <c r="P3921" s="7">
        <f t="shared" si="245"/>
        <v>30</v>
      </c>
      <c r="Q3921" t="s">
        <v>8315</v>
      </c>
      <c r="R3921" s="8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 s="1" t="s">
        <v>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22">
        <f t="shared" si="244"/>
        <v>5.4</v>
      </c>
      <c r="P3922" s="7">
        <f t="shared" si="245"/>
        <v>45</v>
      </c>
      <c r="Q3922" t="s">
        <v>8315</v>
      </c>
      <c r="R3922" s="8" t="s">
        <v>8316</v>
      </c>
      <c r="S3922" s="13">
        <f t="shared" si="246"/>
        <v>42657.38726851852</v>
      </c>
      <c r="T3922" s="13">
        <f t="shared" si="247"/>
        <v>42687.428935185184</v>
      </c>
    </row>
    <row r="3923" spans="1:20" ht="48" x14ac:dyDescent="0.2">
      <c r="A3923" s="1" t="s">
        <v>0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22">
        <f t="shared" si="244"/>
        <v>0</v>
      </c>
      <c r="P3923" s="7" t="str">
        <f t="shared" si="245"/>
        <v/>
      </c>
      <c r="Q3923" t="s">
        <v>8315</v>
      </c>
      <c r="R3923" s="8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 s="1" t="s">
        <v>0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22">
        <f t="shared" si="244"/>
        <v>8.1333333333333329</v>
      </c>
      <c r="P3924" s="7">
        <f t="shared" si="245"/>
        <v>10.166666666666666</v>
      </c>
      <c r="Q3924" t="s">
        <v>8315</v>
      </c>
      <c r="R3924" s="8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 s="1" t="s">
        <v>0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22">
        <f t="shared" si="244"/>
        <v>12.034782608695652</v>
      </c>
      <c r="P3925" s="7">
        <f t="shared" si="245"/>
        <v>81.411764705882348</v>
      </c>
      <c r="Q3925" t="s">
        <v>8315</v>
      </c>
      <c r="R3925" s="8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 s="1" t="s">
        <v>0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22">
        <f t="shared" si="244"/>
        <v>15.266666666666667</v>
      </c>
      <c r="P3926" s="7">
        <f t="shared" si="245"/>
        <v>57.25</v>
      </c>
      <c r="Q3926" t="s">
        <v>8315</v>
      </c>
      <c r="R3926" s="8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 s="1" t="s">
        <v>0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22">
        <f t="shared" si="244"/>
        <v>10</v>
      </c>
      <c r="P3927" s="7">
        <f t="shared" si="245"/>
        <v>5</v>
      </c>
      <c r="Q3927" t="s">
        <v>8315</v>
      </c>
      <c r="R3927" s="8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 s="1" t="s">
        <v>0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22">
        <f t="shared" si="244"/>
        <v>0.3</v>
      </c>
      <c r="P3928" s="7">
        <f t="shared" si="245"/>
        <v>15</v>
      </c>
      <c r="Q3928" t="s">
        <v>8315</v>
      </c>
      <c r="R3928" s="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 s="1" t="s">
        <v>0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22">
        <f t="shared" si="244"/>
        <v>1</v>
      </c>
      <c r="P3929" s="7">
        <f t="shared" si="245"/>
        <v>12.5</v>
      </c>
      <c r="Q3929" t="s">
        <v>8315</v>
      </c>
      <c r="R3929" s="8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 s="1" t="s">
        <v>0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22">
        <f t="shared" si="244"/>
        <v>13.020000000000001</v>
      </c>
      <c r="P3930" s="7">
        <f t="shared" si="245"/>
        <v>93</v>
      </c>
      <c r="Q3930" t="s">
        <v>8315</v>
      </c>
      <c r="R3930" s="8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 s="1" t="s">
        <v>0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22">
        <f t="shared" si="244"/>
        <v>2.2650000000000001</v>
      </c>
      <c r="P3931" s="7">
        <f t="shared" si="245"/>
        <v>32.357142857142854</v>
      </c>
      <c r="Q3931" t="s">
        <v>8315</v>
      </c>
      <c r="R3931" s="8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 s="1" t="s">
        <v>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22">
        <f t="shared" si="244"/>
        <v>0</v>
      </c>
      <c r="P3932" s="7" t="str">
        <f t="shared" si="245"/>
        <v/>
      </c>
      <c r="Q3932" t="s">
        <v>8315</v>
      </c>
      <c r="R3932" s="8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 s="1" t="s">
        <v>0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22">
        <f t="shared" si="244"/>
        <v>0</v>
      </c>
      <c r="P3933" s="7" t="str">
        <f t="shared" si="245"/>
        <v/>
      </c>
      <c r="Q3933" t="s">
        <v>8315</v>
      </c>
      <c r="R3933" s="8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 s="1" t="s">
        <v>0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22">
        <f t="shared" si="244"/>
        <v>8.3333333333333332E-3</v>
      </c>
      <c r="P3934" s="7">
        <f t="shared" si="245"/>
        <v>1</v>
      </c>
      <c r="Q3934" t="s">
        <v>8315</v>
      </c>
      <c r="R3934" s="8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 s="1" t="s">
        <v>0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22">
        <f t="shared" si="244"/>
        <v>15.742857142857142</v>
      </c>
      <c r="P3935" s="7">
        <f t="shared" si="245"/>
        <v>91.833333333333329</v>
      </c>
      <c r="Q3935" t="s">
        <v>8315</v>
      </c>
      <c r="R3935" s="8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 s="1" t="s">
        <v>0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22">
        <f t="shared" si="244"/>
        <v>11</v>
      </c>
      <c r="P3936" s="7">
        <f t="shared" si="245"/>
        <v>45.833333333333336</v>
      </c>
      <c r="Q3936" t="s">
        <v>8315</v>
      </c>
      <c r="R3936" s="8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 s="1" t="s">
        <v>0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22">
        <f t="shared" si="244"/>
        <v>43.833333333333336</v>
      </c>
      <c r="P3937" s="7">
        <f t="shared" si="245"/>
        <v>57.173913043478258</v>
      </c>
      <c r="Q3937" t="s">
        <v>8315</v>
      </c>
      <c r="R3937" s="8" t="s">
        <v>8316</v>
      </c>
      <c r="S3937" s="13">
        <f t="shared" si="246"/>
        <v>42221.656782407408</v>
      </c>
      <c r="T3937" s="13">
        <f t="shared" si="247"/>
        <v>42281.656782407408</v>
      </c>
    </row>
    <row r="3938" spans="1:20" ht="48" x14ac:dyDescent="0.2">
      <c r="A3938" s="1" t="s">
        <v>0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22">
        <f t="shared" si="244"/>
        <v>0</v>
      </c>
      <c r="P3938" s="7" t="str">
        <f t="shared" si="245"/>
        <v/>
      </c>
      <c r="Q3938" t="s">
        <v>8315</v>
      </c>
      <c r="R3938" s="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 s="1" t="s">
        <v>0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22">
        <f t="shared" si="244"/>
        <v>86.135181975736558</v>
      </c>
      <c r="P3939" s="7">
        <f t="shared" si="245"/>
        <v>248.5</v>
      </c>
      <c r="Q3939" t="s">
        <v>8315</v>
      </c>
      <c r="R3939" s="8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 s="1" t="s">
        <v>0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22">
        <f t="shared" si="244"/>
        <v>12.196620583717358</v>
      </c>
      <c r="P3940" s="7">
        <f t="shared" si="245"/>
        <v>79.400000000000006</v>
      </c>
      <c r="Q3940" t="s">
        <v>8315</v>
      </c>
      <c r="R3940" s="8" t="s">
        <v>8316</v>
      </c>
      <c r="S3940" s="13">
        <f t="shared" si="246"/>
        <v>42151.905717592592</v>
      </c>
      <c r="T3940" s="13">
        <f t="shared" si="247"/>
        <v>42182.905717592592</v>
      </c>
    </row>
    <row r="3941" spans="1:20" ht="48" x14ac:dyDescent="0.2">
      <c r="A3941" s="1" t="s">
        <v>0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22">
        <f t="shared" si="244"/>
        <v>0.1</v>
      </c>
      <c r="P3941" s="7">
        <f t="shared" si="245"/>
        <v>5</v>
      </c>
      <c r="Q3941" t="s">
        <v>8315</v>
      </c>
      <c r="R3941" s="8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 s="1" t="s">
        <v>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22">
        <f t="shared" si="244"/>
        <v>0.22</v>
      </c>
      <c r="P3942" s="7">
        <f t="shared" si="245"/>
        <v>5.5</v>
      </c>
      <c r="Q3942" t="s">
        <v>8315</v>
      </c>
      <c r="R3942" s="8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 s="1" t="s">
        <v>0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22">
        <f t="shared" si="244"/>
        <v>0.90909090909090906</v>
      </c>
      <c r="P3943" s="7">
        <f t="shared" si="245"/>
        <v>25</v>
      </c>
      <c r="Q3943" t="s">
        <v>8315</v>
      </c>
      <c r="R3943" s="8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 s="1" t="s">
        <v>0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22">
        <f t="shared" si="244"/>
        <v>0</v>
      </c>
      <c r="P3944" s="7" t="str">
        <f t="shared" si="245"/>
        <v/>
      </c>
      <c r="Q3944" t="s">
        <v>8315</v>
      </c>
      <c r="R3944" s="8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 s="1" t="s">
        <v>0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22">
        <f t="shared" si="244"/>
        <v>35.64</v>
      </c>
      <c r="P3945" s="7">
        <f t="shared" si="245"/>
        <v>137.07692307692307</v>
      </c>
      <c r="Q3945" t="s">
        <v>8315</v>
      </c>
      <c r="R3945" s="8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 s="1" t="s">
        <v>0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22">
        <f t="shared" si="244"/>
        <v>0</v>
      </c>
      <c r="P3946" s="7" t="str">
        <f t="shared" si="245"/>
        <v/>
      </c>
      <c r="Q3946" t="s">
        <v>8315</v>
      </c>
      <c r="R3946" s="8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 s="1" t="s">
        <v>0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22">
        <f t="shared" si="244"/>
        <v>0.25</v>
      </c>
      <c r="P3947" s="7">
        <f t="shared" si="245"/>
        <v>5</v>
      </c>
      <c r="Q3947" t="s">
        <v>8315</v>
      </c>
      <c r="R3947" s="8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 s="1" t="s">
        <v>0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22">
        <f t="shared" si="244"/>
        <v>3.25</v>
      </c>
      <c r="P3948" s="7">
        <f t="shared" si="245"/>
        <v>39</v>
      </c>
      <c r="Q3948" t="s">
        <v>8315</v>
      </c>
      <c r="R3948" s="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 s="1" t="s">
        <v>0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22">
        <f t="shared" si="244"/>
        <v>3.3666666666666663</v>
      </c>
      <c r="P3949" s="7">
        <f t="shared" si="245"/>
        <v>50.5</v>
      </c>
      <c r="Q3949" t="s">
        <v>8315</v>
      </c>
      <c r="R3949" s="8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 s="1" t="s">
        <v>0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22">
        <f t="shared" si="244"/>
        <v>0</v>
      </c>
      <c r="P3950" s="7" t="str">
        <f t="shared" si="245"/>
        <v/>
      </c>
      <c r="Q3950" t="s">
        <v>8315</v>
      </c>
      <c r="R3950" s="8" t="s">
        <v>8316</v>
      </c>
      <c r="S3950" s="13">
        <f t="shared" si="246"/>
        <v>41829.325497685189</v>
      </c>
      <c r="T3950" s="13">
        <f t="shared" si="247"/>
        <v>41889.325497685189</v>
      </c>
    </row>
    <row r="3951" spans="1:20" ht="48" x14ac:dyDescent="0.2">
      <c r="A3951" s="1" t="s">
        <v>0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22">
        <f t="shared" si="244"/>
        <v>15.770000000000001</v>
      </c>
      <c r="P3951" s="7">
        <f t="shared" si="245"/>
        <v>49.28125</v>
      </c>
      <c r="Q3951" t="s">
        <v>8315</v>
      </c>
      <c r="R3951" s="8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 s="1" t="s">
        <v>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22">
        <f t="shared" si="244"/>
        <v>0.625</v>
      </c>
      <c r="P3952" s="7">
        <f t="shared" si="245"/>
        <v>25</v>
      </c>
      <c r="Q3952" t="s">
        <v>8315</v>
      </c>
      <c r="R3952" s="8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 s="1" t="s">
        <v>0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22">
        <f t="shared" si="244"/>
        <v>5.0000000000000001E-4</v>
      </c>
      <c r="P3953" s="7">
        <f t="shared" si="245"/>
        <v>1</v>
      </c>
      <c r="Q3953" t="s">
        <v>8315</v>
      </c>
      <c r="R3953" s="8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 s="1" t="s">
        <v>0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22">
        <f t="shared" si="244"/>
        <v>9.6153846153846159E-2</v>
      </c>
      <c r="P3954" s="7">
        <f t="shared" si="245"/>
        <v>25</v>
      </c>
      <c r="Q3954" t="s">
        <v>8315</v>
      </c>
      <c r="R3954" s="8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 s="1" t="s">
        <v>0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22">
        <f t="shared" si="244"/>
        <v>0</v>
      </c>
      <c r="P3955" s="7" t="str">
        <f t="shared" si="245"/>
        <v/>
      </c>
      <c r="Q3955" t="s">
        <v>8315</v>
      </c>
      <c r="R3955" s="8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 s="1" t="s">
        <v>0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22">
        <f t="shared" si="244"/>
        <v>0</v>
      </c>
      <c r="P3956" s="7" t="str">
        <f t="shared" si="245"/>
        <v/>
      </c>
      <c r="Q3956" t="s">
        <v>8315</v>
      </c>
      <c r="R3956" s="8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 s="1" t="s">
        <v>0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22">
        <f t="shared" si="244"/>
        <v>24.285714285714285</v>
      </c>
      <c r="P3957" s="7">
        <f t="shared" si="245"/>
        <v>53.125</v>
      </c>
      <c r="Q3957" t="s">
        <v>8315</v>
      </c>
      <c r="R3957" s="8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 s="1" t="s">
        <v>0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22">
        <f t="shared" si="244"/>
        <v>0</v>
      </c>
      <c r="P3958" s="7" t="str">
        <f t="shared" si="245"/>
        <v/>
      </c>
      <c r="Q3958" t="s">
        <v>8315</v>
      </c>
      <c r="R3958" s="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 s="1" t="s">
        <v>0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22">
        <f t="shared" si="244"/>
        <v>2.5000000000000001E-2</v>
      </c>
      <c r="P3959" s="7">
        <f t="shared" si="245"/>
        <v>7</v>
      </c>
      <c r="Q3959" t="s">
        <v>8315</v>
      </c>
      <c r="R3959" s="8" t="s">
        <v>8316</v>
      </c>
      <c r="S3959" s="13">
        <f t="shared" si="246"/>
        <v>42513.976319444446</v>
      </c>
      <c r="T3959" s="13">
        <f t="shared" si="247"/>
        <v>42559.976319444446</v>
      </c>
    </row>
    <row r="3960" spans="1:20" ht="48" x14ac:dyDescent="0.2">
      <c r="A3960" s="1" t="s">
        <v>0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22">
        <f t="shared" si="244"/>
        <v>32.049999999999997</v>
      </c>
      <c r="P3960" s="7">
        <f t="shared" si="245"/>
        <v>40.0625</v>
      </c>
      <c r="Q3960" t="s">
        <v>8315</v>
      </c>
      <c r="R3960" s="8" t="s">
        <v>8316</v>
      </c>
      <c r="S3960" s="13">
        <f t="shared" si="246"/>
        <v>41816.950370370367</v>
      </c>
      <c r="T3960" s="13">
        <f t="shared" si="247"/>
        <v>41853.583333333336</v>
      </c>
    </row>
    <row r="3961" spans="1:20" ht="48" x14ac:dyDescent="0.2">
      <c r="A3961" s="1" t="s">
        <v>0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22">
        <f t="shared" si="244"/>
        <v>24.333333333333336</v>
      </c>
      <c r="P3961" s="7">
        <f t="shared" si="245"/>
        <v>24.333333333333332</v>
      </c>
      <c r="Q3961" t="s">
        <v>8315</v>
      </c>
      <c r="R3961" s="8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 s="1" t="s">
        <v>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22">
        <f t="shared" si="244"/>
        <v>1.5</v>
      </c>
      <c r="P3962" s="7">
        <f t="shared" si="245"/>
        <v>11.25</v>
      </c>
      <c r="Q3962" t="s">
        <v>8315</v>
      </c>
      <c r="R3962" s="8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 s="1" t="s">
        <v>0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22">
        <f t="shared" si="244"/>
        <v>0.42</v>
      </c>
      <c r="P3963" s="7">
        <f t="shared" si="245"/>
        <v>10.5</v>
      </c>
      <c r="Q3963" t="s">
        <v>8315</v>
      </c>
      <c r="R3963" s="8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 s="1" t="s">
        <v>0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22">
        <f t="shared" si="244"/>
        <v>3.214285714285714</v>
      </c>
      <c r="P3964" s="7">
        <f t="shared" si="245"/>
        <v>15</v>
      </c>
      <c r="Q3964" t="s">
        <v>8315</v>
      </c>
      <c r="R3964" s="8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 s="1" t="s">
        <v>0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22">
        <f t="shared" si="244"/>
        <v>0</v>
      </c>
      <c r="P3965" s="7" t="str">
        <f t="shared" si="245"/>
        <v/>
      </c>
      <c r="Q3965" t="s">
        <v>8315</v>
      </c>
      <c r="R3965" s="8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 s="1" t="s">
        <v>0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22">
        <f t="shared" si="244"/>
        <v>6.3</v>
      </c>
      <c r="P3966" s="7">
        <f t="shared" si="245"/>
        <v>42</v>
      </c>
      <c r="Q3966" t="s">
        <v>8315</v>
      </c>
      <c r="R3966" s="8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 s="1" t="s">
        <v>0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22">
        <f t="shared" si="244"/>
        <v>14.249999999999998</v>
      </c>
      <c r="P3967" s="7">
        <f t="shared" si="245"/>
        <v>71.25</v>
      </c>
      <c r="Q3967" t="s">
        <v>8315</v>
      </c>
      <c r="R3967" s="8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 s="1" t="s">
        <v>0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22">
        <f t="shared" si="244"/>
        <v>0.6</v>
      </c>
      <c r="P3968" s="7">
        <f t="shared" si="245"/>
        <v>22.5</v>
      </c>
      <c r="Q3968" t="s">
        <v>8315</v>
      </c>
      <c r="R3968" s="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 s="1" t="s">
        <v>0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22">
        <f t="shared" si="244"/>
        <v>24.117647058823529</v>
      </c>
      <c r="P3969" s="7">
        <f t="shared" si="245"/>
        <v>41</v>
      </c>
      <c r="Q3969" t="s">
        <v>8315</v>
      </c>
      <c r="R3969" s="8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 s="1" t="s">
        <v>0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22">
        <f t="shared" si="244"/>
        <v>10.54</v>
      </c>
      <c r="P3970" s="7">
        <f t="shared" si="245"/>
        <v>47.909090909090907</v>
      </c>
      <c r="Q3970" t="s">
        <v>8315</v>
      </c>
      <c r="R3970" s="8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 s="1" t="s">
        <v>0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22">
        <f t="shared" ref="O3971:O4034" si="248">PRODUCT((E3971/D3971),100)</f>
        <v>7.4690265486725664</v>
      </c>
      <c r="P3971" s="7">
        <f t="shared" ref="P3971:P4034" si="249">(IFERROR(E3971/L3971,""))</f>
        <v>35.166666666666664</v>
      </c>
      <c r="Q3971" t="s">
        <v>8315</v>
      </c>
      <c r="R3971" s="8" t="s">
        <v>8316</v>
      </c>
      <c r="S3971" s="13">
        <f t="shared" ref="S3971:S4034" si="250">J3971/86400+25569</f>
        <v>42601.854699074072</v>
      </c>
      <c r="T3971" s="13">
        <f t="shared" ref="T3971:T4034" si="251">I3971/86400+25569</f>
        <v>42611.163194444445</v>
      </c>
    </row>
    <row r="3972" spans="1:20" ht="64" x14ac:dyDescent="0.2">
      <c r="A3972" s="1" t="s">
        <v>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22">
        <f t="shared" si="248"/>
        <v>7.3333333333333334E-2</v>
      </c>
      <c r="P3972" s="7">
        <f t="shared" si="249"/>
        <v>5.5</v>
      </c>
      <c r="Q3972" t="s">
        <v>8315</v>
      </c>
      <c r="R3972" s="8" t="s">
        <v>8316</v>
      </c>
      <c r="S3972" s="13">
        <f t="shared" si="250"/>
        <v>42447.863553240742</v>
      </c>
      <c r="T3972" s="13">
        <f t="shared" si="251"/>
        <v>42477.863553240742</v>
      </c>
    </row>
    <row r="3973" spans="1:20" ht="48" x14ac:dyDescent="0.2">
      <c r="A3973" s="1" t="s">
        <v>0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22">
        <f t="shared" si="248"/>
        <v>0.97142857142857131</v>
      </c>
      <c r="P3973" s="7">
        <f t="shared" si="249"/>
        <v>22.666666666666668</v>
      </c>
      <c r="Q3973" t="s">
        <v>8315</v>
      </c>
      <c r="R3973" s="8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 s="1" t="s">
        <v>0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22">
        <f t="shared" si="248"/>
        <v>21.099999999999998</v>
      </c>
      <c r="P3974" s="7">
        <f t="shared" si="249"/>
        <v>26.375</v>
      </c>
      <c r="Q3974" t="s">
        <v>8315</v>
      </c>
      <c r="R3974" s="8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 s="1" t="s">
        <v>0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22">
        <f t="shared" si="248"/>
        <v>78.100000000000009</v>
      </c>
      <c r="P3975" s="7">
        <f t="shared" si="249"/>
        <v>105.54054054054055</v>
      </c>
      <c r="Q3975" t="s">
        <v>8315</v>
      </c>
      <c r="R3975" s="8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 s="1" t="s">
        <v>0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22">
        <f t="shared" si="248"/>
        <v>32</v>
      </c>
      <c r="P3976" s="7">
        <f t="shared" si="249"/>
        <v>29.09090909090909</v>
      </c>
      <c r="Q3976" t="s">
        <v>8315</v>
      </c>
      <c r="R3976" s="8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 s="1" t="s">
        <v>0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22">
        <f t="shared" si="248"/>
        <v>0</v>
      </c>
      <c r="P3977" s="7" t="str">
        <f t="shared" si="249"/>
        <v/>
      </c>
      <c r="Q3977" t="s">
        <v>8315</v>
      </c>
      <c r="R3977" s="8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 s="1" t="s">
        <v>0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22">
        <f t="shared" si="248"/>
        <v>47.692307692307693</v>
      </c>
      <c r="P3978" s="7">
        <f t="shared" si="249"/>
        <v>62</v>
      </c>
      <c r="Q3978" t="s">
        <v>8315</v>
      </c>
      <c r="R3978" s="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 s="1" t="s">
        <v>0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22">
        <f t="shared" si="248"/>
        <v>1.4500000000000002</v>
      </c>
      <c r="P3979" s="7">
        <f t="shared" si="249"/>
        <v>217.5</v>
      </c>
      <c r="Q3979" t="s">
        <v>8315</v>
      </c>
      <c r="R3979" s="8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 s="1" t="s">
        <v>0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22">
        <f t="shared" si="248"/>
        <v>10.7</v>
      </c>
      <c r="P3980" s="7">
        <f t="shared" si="249"/>
        <v>26.75</v>
      </c>
      <c r="Q3980" t="s">
        <v>8315</v>
      </c>
      <c r="R3980" s="8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 s="1" t="s">
        <v>0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22">
        <f t="shared" si="248"/>
        <v>1.8333333333333333</v>
      </c>
      <c r="P3981" s="7">
        <f t="shared" si="249"/>
        <v>18.333333333333332</v>
      </c>
      <c r="Q3981" t="s">
        <v>8315</v>
      </c>
      <c r="R3981" s="8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 s="1" t="s">
        <v>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22">
        <f t="shared" si="248"/>
        <v>18</v>
      </c>
      <c r="P3982" s="7">
        <f t="shared" si="249"/>
        <v>64.285714285714292</v>
      </c>
      <c r="Q3982" t="s">
        <v>8315</v>
      </c>
      <c r="R3982" s="8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 s="1" t="s">
        <v>0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22">
        <f t="shared" si="248"/>
        <v>4.083333333333333</v>
      </c>
      <c r="P3983" s="7">
        <f t="shared" si="249"/>
        <v>175</v>
      </c>
      <c r="Q3983" t="s">
        <v>8315</v>
      </c>
      <c r="R3983" s="8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 s="1" t="s">
        <v>0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22">
        <f t="shared" si="248"/>
        <v>20</v>
      </c>
      <c r="P3984" s="7">
        <f t="shared" si="249"/>
        <v>34</v>
      </c>
      <c r="Q3984" t="s">
        <v>8315</v>
      </c>
      <c r="R3984" s="8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 s="1" t="s">
        <v>0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22">
        <f t="shared" si="248"/>
        <v>34.802513464991023</v>
      </c>
      <c r="P3985" s="7">
        <f t="shared" si="249"/>
        <v>84.282608695652172</v>
      </c>
      <c r="Q3985" t="s">
        <v>8315</v>
      </c>
      <c r="R3985" s="8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 s="1" t="s">
        <v>0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22">
        <f t="shared" si="248"/>
        <v>6.3333333333333339</v>
      </c>
      <c r="P3986" s="7">
        <f t="shared" si="249"/>
        <v>9.5</v>
      </c>
      <c r="Q3986" t="s">
        <v>8315</v>
      </c>
      <c r="R3986" s="8" t="s">
        <v>8316</v>
      </c>
      <c r="S3986" s="13">
        <f t="shared" si="250"/>
        <v>41920.963472222225</v>
      </c>
      <c r="T3986" s="13">
        <f t="shared" si="251"/>
        <v>41951</v>
      </c>
    </row>
    <row r="3987" spans="1:20" ht="48" x14ac:dyDescent="0.2">
      <c r="A3987" s="1" t="s">
        <v>0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22">
        <f t="shared" si="248"/>
        <v>32.049999999999997</v>
      </c>
      <c r="P3987" s="7">
        <f t="shared" si="249"/>
        <v>33.736842105263158</v>
      </c>
      <c r="Q3987" t="s">
        <v>8315</v>
      </c>
      <c r="R3987" s="8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 s="1" t="s">
        <v>0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22">
        <f t="shared" si="248"/>
        <v>9.76</v>
      </c>
      <c r="P3988" s="7">
        <f t="shared" si="249"/>
        <v>37.53846153846154</v>
      </c>
      <c r="Q3988" t="s">
        <v>8315</v>
      </c>
      <c r="R3988" s="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 s="1" t="s">
        <v>0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22">
        <f t="shared" si="248"/>
        <v>37.75</v>
      </c>
      <c r="P3989" s="7">
        <f t="shared" si="249"/>
        <v>11.615384615384615</v>
      </c>
      <c r="Q3989" t="s">
        <v>8315</v>
      </c>
      <c r="R3989" s="8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 s="1" t="s">
        <v>0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22">
        <f t="shared" si="248"/>
        <v>2.1333333333333333</v>
      </c>
      <c r="P3990" s="7">
        <f t="shared" si="249"/>
        <v>8</v>
      </c>
      <c r="Q3990" t="s">
        <v>8315</v>
      </c>
      <c r="R3990" s="8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 s="1" t="s">
        <v>0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22">
        <f t="shared" si="248"/>
        <v>0</v>
      </c>
      <c r="P3991" s="7" t="str">
        <f t="shared" si="249"/>
        <v/>
      </c>
      <c r="Q3991" t="s">
        <v>8315</v>
      </c>
      <c r="R3991" s="8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 s="1" t="s">
        <v>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22">
        <f t="shared" si="248"/>
        <v>4.1818181818181817</v>
      </c>
      <c r="P3992" s="7">
        <f t="shared" si="249"/>
        <v>23</v>
      </c>
      <c r="Q3992" t="s">
        <v>8315</v>
      </c>
      <c r="R3992" s="8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 s="1" t="s">
        <v>0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22">
        <f t="shared" si="248"/>
        <v>20</v>
      </c>
      <c r="P3993" s="7">
        <f t="shared" si="249"/>
        <v>100</v>
      </c>
      <c r="Q3993" t="s">
        <v>8315</v>
      </c>
      <c r="R3993" s="8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 s="1" t="s">
        <v>0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22">
        <f t="shared" si="248"/>
        <v>5.41</v>
      </c>
      <c r="P3994" s="7">
        <f t="shared" si="249"/>
        <v>60.111111111111114</v>
      </c>
      <c r="Q3994" t="s">
        <v>8315</v>
      </c>
      <c r="R3994" s="8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 s="1" t="s">
        <v>0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22">
        <f t="shared" si="248"/>
        <v>6.0000000000000001E-3</v>
      </c>
      <c r="P3995" s="7">
        <f t="shared" si="249"/>
        <v>3</v>
      </c>
      <c r="Q3995" t="s">
        <v>8315</v>
      </c>
      <c r="R3995" s="8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 s="1" t="s">
        <v>0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22">
        <f t="shared" si="248"/>
        <v>0.25</v>
      </c>
      <c r="P3996" s="7">
        <f t="shared" si="249"/>
        <v>5</v>
      </c>
      <c r="Q3996" t="s">
        <v>8315</v>
      </c>
      <c r="R3996" s="8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 s="1" t="s">
        <v>0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22">
        <f t="shared" si="248"/>
        <v>35</v>
      </c>
      <c r="P3997" s="7">
        <f t="shared" si="249"/>
        <v>17.5</v>
      </c>
      <c r="Q3997" t="s">
        <v>8315</v>
      </c>
      <c r="R3997" s="8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 s="1" t="s">
        <v>0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22">
        <f t="shared" si="248"/>
        <v>16.566666666666666</v>
      </c>
      <c r="P3998" s="7">
        <f t="shared" si="249"/>
        <v>29.235294117647058</v>
      </c>
      <c r="Q3998" t="s">
        <v>8315</v>
      </c>
      <c r="R3998" s="8" t="s">
        <v>8316</v>
      </c>
      <c r="S3998" s="13">
        <f t="shared" si="250"/>
        <v>41950.266944444447</v>
      </c>
      <c r="T3998" s="13">
        <f t="shared" si="251"/>
        <v>41963.669444444444</v>
      </c>
    </row>
    <row r="3999" spans="1:20" ht="48" x14ac:dyDescent="0.2">
      <c r="A3999" s="1" t="s">
        <v>0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22">
        <f t="shared" si="248"/>
        <v>0</v>
      </c>
      <c r="P3999" s="7" t="str">
        <f t="shared" si="249"/>
        <v/>
      </c>
      <c r="Q3999" t="s">
        <v>8315</v>
      </c>
      <c r="R3999" s="8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 s="1" t="s">
        <v>0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22">
        <f t="shared" si="248"/>
        <v>57.199999999999996</v>
      </c>
      <c r="P4000" s="7">
        <f t="shared" si="249"/>
        <v>59.583333333333336</v>
      </c>
      <c r="Q4000" t="s">
        <v>8315</v>
      </c>
      <c r="R4000" s="8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 s="1" t="s">
        <v>0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22">
        <f t="shared" si="248"/>
        <v>16.514285714285716</v>
      </c>
      <c r="P4001" s="7">
        <f t="shared" si="249"/>
        <v>82.571428571428569</v>
      </c>
      <c r="Q4001" t="s">
        <v>8315</v>
      </c>
      <c r="R4001" s="8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 s="1" t="s">
        <v>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22">
        <f t="shared" si="248"/>
        <v>0.125</v>
      </c>
      <c r="P4002" s="7">
        <f t="shared" si="249"/>
        <v>10</v>
      </c>
      <c r="Q4002" t="s">
        <v>8315</v>
      </c>
      <c r="R4002" s="8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 s="1" t="s">
        <v>0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22">
        <f t="shared" si="248"/>
        <v>37.75</v>
      </c>
      <c r="P4003" s="7">
        <f t="shared" si="249"/>
        <v>32.357142857142854</v>
      </c>
      <c r="Q4003" t="s">
        <v>8315</v>
      </c>
      <c r="R4003" s="8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 s="1" t="s">
        <v>0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22">
        <f t="shared" si="248"/>
        <v>1.8399999999999999</v>
      </c>
      <c r="P4004" s="7">
        <f t="shared" si="249"/>
        <v>5.75</v>
      </c>
      <c r="Q4004" t="s">
        <v>8315</v>
      </c>
      <c r="R4004" s="8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 s="1" t="s">
        <v>0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22">
        <f t="shared" si="248"/>
        <v>10.050000000000001</v>
      </c>
      <c r="P4005" s="7">
        <f t="shared" si="249"/>
        <v>100.5</v>
      </c>
      <c r="Q4005" t="s">
        <v>8315</v>
      </c>
      <c r="R4005" s="8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 s="1" t="s">
        <v>0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22">
        <f t="shared" si="248"/>
        <v>0.2</v>
      </c>
      <c r="P4006" s="7">
        <f t="shared" si="249"/>
        <v>1</v>
      </c>
      <c r="Q4006" t="s">
        <v>8315</v>
      </c>
      <c r="R4006" s="8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 s="1" t="s">
        <v>0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22">
        <f t="shared" si="248"/>
        <v>1.3333333333333335</v>
      </c>
      <c r="P4007" s="7">
        <f t="shared" si="249"/>
        <v>20</v>
      </c>
      <c r="Q4007" t="s">
        <v>8315</v>
      </c>
      <c r="R4007" s="8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 s="1" t="s">
        <v>0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22">
        <f t="shared" si="248"/>
        <v>6.6666666666666671E-3</v>
      </c>
      <c r="P4008" s="7">
        <f t="shared" si="249"/>
        <v>2</v>
      </c>
      <c r="Q4008" t="s">
        <v>8315</v>
      </c>
      <c r="R4008" s="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 s="1" t="s">
        <v>0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22">
        <f t="shared" si="248"/>
        <v>0.25</v>
      </c>
      <c r="P4009" s="7">
        <f t="shared" si="249"/>
        <v>5</v>
      </c>
      <c r="Q4009" t="s">
        <v>8315</v>
      </c>
      <c r="R4009" s="8" t="s">
        <v>8316</v>
      </c>
      <c r="S4009" s="13">
        <f t="shared" si="250"/>
        <v>41848.772928240738</v>
      </c>
      <c r="T4009" s="13">
        <f t="shared" si="251"/>
        <v>41877.686111111107</v>
      </c>
    </row>
    <row r="4010" spans="1:20" ht="48" x14ac:dyDescent="0.2">
      <c r="A4010" s="1" t="s">
        <v>0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22">
        <f t="shared" si="248"/>
        <v>6</v>
      </c>
      <c r="P4010" s="7">
        <f t="shared" si="249"/>
        <v>15</v>
      </c>
      <c r="Q4010" t="s">
        <v>8315</v>
      </c>
      <c r="R4010" s="8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 s="1" t="s">
        <v>0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22">
        <f t="shared" si="248"/>
        <v>3.8860103626943006</v>
      </c>
      <c r="P4011" s="7">
        <f t="shared" si="249"/>
        <v>25</v>
      </c>
      <c r="Q4011" t="s">
        <v>8315</v>
      </c>
      <c r="R4011" s="8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 s="1" t="s">
        <v>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22">
        <f t="shared" si="248"/>
        <v>24.194444444444443</v>
      </c>
      <c r="P4012" s="7">
        <f t="shared" si="249"/>
        <v>45.842105263157897</v>
      </c>
      <c r="Q4012" t="s">
        <v>8315</v>
      </c>
      <c r="R4012" s="8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 s="1" t="s">
        <v>0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22">
        <f t="shared" si="248"/>
        <v>7.6</v>
      </c>
      <c r="P4013" s="7">
        <f t="shared" si="249"/>
        <v>4.75</v>
      </c>
      <c r="Q4013" t="s">
        <v>8315</v>
      </c>
      <c r="R4013" s="8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 s="1" t="s">
        <v>0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22">
        <f t="shared" si="248"/>
        <v>0</v>
      </c>
      <c r="P4014" s="7" t="str">
        <f t="shared" si="249"/>
        <v/>
      </c>
      <c r="Q4014" t="s">
        <v>8315</v>
      </c>
      <c r="R4014" s="8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 s="1" t="s">
        <v>0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22">
        <f t="shared" si="248"/>
        <v>1.3</v>
      </c>
      <c r="P4015" s="7">
        <f t="shared" si="249"/>
        <v>13</v>
      </c>
      <c r="Q4015" t="s">
        <v>8315</v>
      </c>
      <c r="R4015" s="8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 s="1" t="s">
        <v>0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22">
        <f t="shared" si="248"/>
        <v>0</v>
      </c>
      <c r="P4016" s="7" t="str">
        <f t="shared" si="249"/>
        <v/>
      </c>
      <c r="Q4016" t="s">
        <v>8315</v>
      </c>
      <c r="R4016" s="8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 s="1" t="s">
        <v>0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22">
        <f t="shared" si="248"/>
        <v>1.4285714285714287E-2</v>
      </c>
      <c r="P4017" s="7">
        <f t="shared" si="249"/>
        <v>1</v>
      </c>
      <c r="Q4017" t="s">
        <v>8315</v>
      </c>
      <c r="R4017" s="8" t="s">
        <v>8316</v>
      </c>
      <c r="S4017" s="13">
        <f t="shared" si="250"/>
        <v>42174.780821759261</v>
      </c>
      <c r="T4017" s="13">
        <f t="shared" si="251"/>
        <v>42204.780821759261</v>
      </c>
    </row>
    <row r="4018" spans="1:20" ht="48" x14ac:dyDescent="0.2">
      <c r="A4018" s="1" t="s">
        <v>0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22">
        <f t="shared" si="248"/>
        <v>14.000000000000002</v>
      </c>
      <c r="P4018" s="7">
        <f t="shared" si="249"/>
        <v>10</v>
      </c>
      <c r="Q4018" t="s">
        <v>8315</v>
      </c>
      <c r="R4018" s="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 s="1" t="s">
        <v>0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22">
        <f t="shared" si="248"/>
        <v>1.05</v>
      </c>
      <c r="P4019" s="7">
        <f t="shared" si="249"/>
        <v>52.5</v>
      </c>
      <c r="Q4019" t="s">
        <v>8315</v>
      </c>
      <c r="R4019" s="8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 s="1" t="s">
        <v>0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22">
        <f t="shared" si="248"/>
        <v>8.6666666666666679</v>
      </c>
      <c r="P4020" s="7">
        <f t="shared" si="249"/>
        <v>32.5</v>
      </c>
      <c r="Q4020" t="s">
        <v>8315</v>
      </c>
      <c r="R4020" s="8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 s="1" t="s">
        <v>0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22">
        <f t="shared" si="248"/>
        <v>0.82857142857142851</v>
      </c>
      <c r="P4021" s="7">
        <f t="shared" si="249"/>
        <v>7.25</v>
      </c>
      <c r="Q4021" t="s">
        <v>8315</v>
      </c>
      <c r="R4021" s="8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 s="1" t="s">
        <v>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22">
        <f t="shared" si="248"/>
        <v>16.666666666666664</v>
      </c>
      <c r="P4022" s="7">
        <f t="shared" si="249"/>
        <v>33.333333333333336</v>
      </c>
      <c r="Q4022" t="s">
        <v>8315</v>
      </c>
      <c r="R4022" s="8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 s="1" t="s">
        <v>0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22">
        <f t="shared" si="248"/>
        <v>0.83333333333333337</v>
      </c>
      <c r="P4023" s="7">
        <f t="shared" si="249"/>
        <v>62.5</v>
      </c>
      <c r="Q4023" t="s">
        <v>8315</v>
      </c>
      <c r="R4023" s="8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 s="1" t="s">
        <v>0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22">
        <f t="shared" si="248"/>
        <v>69.561111111111103</v>
      </c>
      <c r="P4024" s="7">
        <f t="shared" si="249"/>
        <v>63.558375634517766</v>
      </c>
      <c r="Q4024" t="s">
        <v>8315</v>
      </c>
      <c r="R4024" s="8" t="s">
        <v>8316</v>
      </c>
      <c r="S4024" s="13">
        <f t="shared" si="250"/>
        <v>41990.584108796298</v>
      </c>
      <c r="T4024" s="13">
        <f t="shared" si="251"/>
        <v>42036.120833333334</v>
      </c>
    </row>
    <row r="4025" spans="1:20" ht="48" x14ac:dyDescent="0.2">
      <c r="A4025" s="1" t="s">
        <v>0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22">
        <f t="shared" si="248"/>
        <v>0</v>
      </c>
      <c r="P4025" s="7" t="str">
        <f t="shared" si="249"/>
        <v/>
      </c>
      <c r="Q4025" t="s">
        <v>8315</v>
      </c>
      <c r="R4025" s="8" t="s">
        <v>8316</v>
      </c>
      <c r="S4025" s="13">
        <f t="shared" si="250"/>
        <v>42408.999571759261</v>
      </c>
      <c r="T4025" s="13">
        <f t="shared" si="251"/>
        <v>42453.957905092597</v>
      </c>
    </row>
    <row r="4026" spans="1:20" ht="48" x14ac:dyDescent="0.2">
      <c r="A4026" s="1" t="s">
        <v>0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22">
        <f t="shared" si="248"/>
        <v>1.25</v>
      </c>
      <c r="P4026" s="7">
        <f t="shared" si="249"/>
        <v>10</v>
      </c>
      <c r="Q4026" t="s">
        <v>8315</v>
      </c>
      <c r="R4026" s="8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 s="1" t="s">
        <v>0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22">
        <f t="shared" si="248"/>
        <v>5</v>
      </c>
      <c r="P4027" s="7">
        <f t="shared" si="249"/>
        <v>62.5</v>
      </c>
      <c r="Q4027" t="s">
        <v>8315</v>
      </c>
      <c r="R4027" s="8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 s="1" t="s">
        <v>0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22">
        <f t="shared" si="248"/>
        <v>0</v>
      </c>
      <c r="P4028" s="7" t="str">
        <f t="shared" si="249"/>
        <v/>
      </c>
      <c r="Q4028" t="s">
        <v>8315</v>
      </c>
      <c r="R4028" s="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 s="1" t="s">
        <v>0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22">
        <f t="shared" si="248"/>
        <v>7.166666666666667</v>
      </c>
      <c r="P4029" s="7">
        <f t="shared" si="249"/>
        <v>30.714285714285715</v>
      </c>
      <c r="Q4029" t="s">
        <v>8315</v>
      </c>
      <c r="R4029" s="8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 s="1" t="s">
        <v>0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22">
        <f t="shared" si="248"/>
        <v>28.050000000000004</v>
      </c>
      <c r="P4030" s="7">
        <f t="shared" si="249"/>
        <v>51</v>
      </c>
      <c r="Q4030" t="s">
        <v>8315</v>
      </c>
      <c r="R4030" s="8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 s="1" t="s">
        <v>0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22">
        <f t="shared" si="248"/>
        <v>0</v>
      </c>
      <c r="P4031" s="7" t="str">
        <f t="shared" si="249"/>
        <v/>
      </c>
      <c r="Q4031" t="s">
        <v>8315</v>
      </c>
      <c r="R4031" s="8" t="s">
        <v>8316</v>
      </c>
      <c r="S4031" s="13">
        <f t="shared" si="250"/>
        <v>42322.02511574074</v>
      </c>
      <c r="T4031" s="13">
        <f t="shared" si="251"/>
        <v>42352.02511574074</v>
      </c>
    </row>
    <row r="4032" spans="1:20" ht="48" x14ac:dyDescent="0.2">
      <c r="A4032" s="1" t="s">
        <v>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22">
        <f t="shared" si="248"/>
        <v>16</v>
      </c>
      <c r="P4032" s="7">
        <f t="shared" si="249"/>
        <v>66.666666666666671</v>
      </c>
      <c r="Q4032" t="s">
        <v>8315</v>
      </c>
      <c r="R4032" s="8" t="s">
        <v>8316</v>
      </c>
      <c r="S4032" s="13">
        <f t="shared" si="250"/>
        <v>42374.655081018514</v>
      </c>
      <c r="T4032" s="13">
        <f t="shared" si="251"/>
        <v>42403.78402777778</v>
      </c>
    </row>
    <row r="4033" spans="1:20" ht="48" x14ac:dyDescent="0.2">
      <c r="A4033" s="1" t="s">
        <v>0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22">
        <f t="shared" si="248"/>
        <v>0</v>
      </c>
      <c r="P4033" s="7" t="str">
        <f t="shared" si="249"/>
        <v/>
      </c>
      <c r="Q4033" t="s">
        <v>8315</v>
      </c>
      <c r="R4033" s="8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 s="1" t="s">
        <v>0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22">
        <f t="shared" si="248"/>
        <v>6.8287037037037033</v>
      </c>
      <c r="P4034" s="7">
        <f t="shared" si="249"/>
        <v>59</v>
      </c>
      <c r="Q4034" t="s">
        <v>8315</v>
      </c>
      <c r="R4034" s="8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 s="1" t="s">
        <v>0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22">
        <f t="shared" ref="O4035:O4098" si="252">PRODUCT((E4035/D4035),100)</f>
        <v>25.698702928870294</v>
      </c>
      <c r="P4035" s="7">
        <f t="shared" ref="P4035:P4098" si="253">(IFERROR(E4035/L4035,""))</f>
        <v>65.340319148936175</v>
      </c>
      <c r="Q4035" t="s">
        <v>8315</v>
      </c>
      <c r="R4035" s="8" t="s">
        <v>8316</v>
      </c>
      <c r="S4035" s="13">
        <f t="shared" ref="S4035:S4098" si="254">J4035/86400+25569</f>
        <v>42614.268796296295</v>
      </c>
      <c r="T4035" s="13">
        <f t="shared" ref="T4035:T4098" si="255">I4035/86400+25569</f>
        <v>42645.375</v>
      </c>
    </row>
    <row r="4036" spans="1:20" ht="48" x14ac:dyDescent="0.2">
      <c r="A4036" s="1" t="s">
        <v>0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22">
        <f t="shared" si="252"/>
        <v>1.4814814814814816</v>
      </c>
      <c r="P4036" s="7">
        <f t="shared" si="253"/>
        <v>100</v>
      </c>
      <c r="Q4036" t="s">
        <v>8315</v>
      </c>
      <c r="R4036" s="8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 s="1" t="s">
        <v>0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22">
        <f t="shared" si="252"/>
        <v>36.85</v>
      </c>
      <c r="P4037" s="7">
        <f t="shared" si="253"/>
        <v>147.4</v>
      </c>
      <c r="Q4037" t="s">
        <v>8315</v>
      </c>
      <c r="R4037" s="8" t="s">
        <v>8316</v>
      </c>
      <c r="S4037" s="13">
        <f t="shared" si="254"/>
        <v>41903.882951388892</v>
      </c>
      <c r="T4037" s="13">
        <f t="shared" si="255"/>
        <v>41933.882951388892</v>
      </c>
    </row>
    <row r="4038" spans="1:20" ht="48" x14ac:dyDescent="0.2">
      <c r="A4038" s="1" t="s">
        <v>0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22">
        <f t="shared" si="252"/>
        <v>47.05</v>
      </c>
      <c r="P4038" s="7">
        <f t="shared" si="253"/>
        <v>166.05882352941177</v>
      </c>
      <c r="Q4038" t="s">
        <v>8315</v>
      </c>
      <c r="R4038" s="8" t="s">
        <v>8316</v>
      </c>
      <c r="S4038" s="13">
        <f t="shared" si="254"/>
        <v>41804.937083333338</v>
      </c>
      <c r="T4038" s="13">
        <f t="shared" si="255"/>
        <v>41821.9375</v>
      </c>
    </row>
    <row r="4039" spans="1:20" ht="48" x14ac:dyDescent="0.2">
      <c r="A4039" s="1" t="s">
        <v>0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22">
        <f t="shared" si="252"/>
        <v>11.428571428571429</v>
      </c>
      <c r="P4039" s="7">
        <f t="shared" si="253"/>
        <v>40</v>
      </c>
      <c r="Q4039" t="s">
        <v>8315</v>
      </c>
      <c r="R4039" s="8" t="s">
        <v>8316</v>
      </c>
      <c r="S4039" s="13">
        <f t="shared" si="254"/>
        <v>42497.070775462962</v>
      </c>
      <c r="T4039" s="13">
        <f t="shared" si="255"/>
        <v>42514.600694444445</v>
      </c>
    </row>
    <row r="4040" spans="1:20" ht="48" x14ac:dyDescent="0.2">
      <c r="A4040" s="1" t="s">
        <v>0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22">
        <f t="shared" si="252"/>
        <v>12.04</v>
      </c>
      <c r="P4040" s="7">
        <f t="shared" si="253"/>
        <v>75.25</v>
      </c>
      <c r="Q4040" t="s">
        <v>8315</v>
      </c>
      <c r="R4040" s="8" t="s">
        <v>8316</v>
      </c>
      <c r="S4040" s="13">
        <f t="shared" si="254"/>
        <v>41869.798726851848</v>
      </c>
      <c r="T4040" s="13">
        <f t="shared" si="255"/>
        <v>41929.798726851848</v>
      </c>
    </row>
    <row r="4041" spans="1:20" ht="32" x14ac:dyDescent="0.2">
      <c r="A4041" s="1" t="s">
        <v>0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22">
        <f t="shared" si="252"/>
        <v>60</v>
      </c>
      <c r="P4041" s="7">
        <f t="shared" si="253"/>
        <v>60</v>
      </c>
      <c r="Q4041" t="s">
        <v>8315</v>
      </c>
      <c r="R4041" s="8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 s="1" t="s">
        <v>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22">
        <f t="shared" si="252"/>
        <v>31.25</v>
      </c>
      <c r="P4042" s="7">
        <f t="shared" si="253"/>
        <v>1250</v>
      </c>
      <c r="Q4042" t="s">
        <v>8315</v>
      </c>
      <c r="R4042" s="8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 s="1" t="s">
        <v>0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22">
        <f t="shared" si="252"/>
        <v>0.42</v>
      </c>
      <c r="P4043" s="7">
        <f t="shared" si="253"/>
        <v>10.5</v>
      </c>
      <c r="Q4043" t="s">
        <v>8315</v>
      </c>
      <c r="R4043" s="8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 s="1" t="s">
        <v>0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22">
        <f t="shared" si="252"/>
        <v>0.21</v>
      </c>
      <c r="P4044" s="7">
        <f t="shared" si="253"/>
        <v>7</v>
      </c>
      <c r="Q4044" t="s">
        <v>8315</v>
      </c>
      <c r="R4044" s="8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 s="1" t="s">
        <v>0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22">
        <f t="shared" si="252"/>
        <v>0</v>
      </c>
      <c r="P4045" s="7" t="str">
        <f t="shared" si="253"/>
        <v/>
      </c>
      <c r="Q4045" t="s">
        <v>8315</v>
      </c>
      <c r="R4045" s="8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 s="1" t="s">
        <v>0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22">
        <f t="shared" si="252"/>
        <v>37.5</v>
      </c>
      <c r="P4046" s="7">
        <f t="shared" si="253"/>
        <v>56.25</v>
      </c>
      <c r="Q4046" t="s">
        <v>8315</v>
      </c>
      <c r="R4046" s="8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 s="1" t="s">
        <v>0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22">
        <f t="shared" si="252"/>
        <v>0.02</v>
      </c>
      <c r="P4047" s="7">
        <f t="shared" si="253"/>
        <v>1</v>
      </c>
      <c r="Q4047" t="s">
        <v>8315</v>
      </c>
      <c r="R4047" s="8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 s="1" t="s">
        <v>0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22">
        <f t="shared" si="252"/>
        <v>8.2142857142857135</v>
      </c>
      <c r="P4048" s="7">
        <f t="shared" si="253"/>
        <v>38.333333333333336</v>
      </c>
      <c r="Q4048" t="s">
        <v>8315</v>
      </c>
      <c r="R4048" s="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 s="1" t="s">
        <v>0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22">
        <f t="shared" si="252"/>
        <v>2.1999999999999997</v>
      </c>
      <c r="P4049" s="7">
        <f t="shared" si="253"/>
        <v>27.5</v>
      </c>
      <c r="Q4049" t="s">
        <v>8315</v>
      </c>
      <c r="R4049" s="8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 s="1" t="s">
        <v>0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22">
        <f t="shared" si="252"/>
        <v>17.652941176470588</v>
      </c>
      <c r="P4050" s="7">
        <f t="shared" si="253"/>
        <v>32.978021978021978</v>
      </c>
      <c r="Q4050" t="s">
        <v>8315</v>
      </c>
      <c r="R4050" s="8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 s="1" t="s">
        <v>0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22">
        <f t="shared" si="252"/>
        <v>0.08</v>
      </c>
      <c r="P4051" s="7">
        <f t="shared" si="253"/>
        <v>16</v>
      </c>
      <c r="Q4051" t="s">
        <v>8315</v>
      </c>
      <c r="R4051" s="8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 s="1" t="s">
        <v>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22">
        <f t="shared" si="252"/>
        <v>6.6666666666666666E-2</v>
      </c>
      <c r="P4052" s="7">
        <f t="shared" si="253"/>
        <v>1</v>
      </c>
      <c r="Q4052" t="s">
        <v>8315</v>
      </c>
      <c r="R4052" s="8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 s="1" t="s">
        <v>0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22">
        <f t="shared" si="252"/>
        <v>0</v>
      </c>
      <c r="P4053" s="7" t="str">
        <f t="shared" si="253"/>
        <v/>
      </c>
      <c r="Q4053" t="s">
        <v>8315</v>
      </c>
      <c r="R4053" s="8" t="s">
        <v>8316</v>
      </c>
      <c r="S4053" s="13">
        <f t="shared" si="254"/>
        <v>41761.810150462959</v>
      </c>
      <c r="T4053" s="13">
        <f t="shared" si="255"/>
        <v>41768.286805555559</v>
      </c>
    </row>
    <row r="4054" spans="1:20" ht="64" x14ac:dyDescent="0.2">
      <c r="A4054" s="1" t="s">
        <v>0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22">
        <f t="shared" si="252"/>
        <v>37.533333333333339</v>
      </c>
      <c r="P4054" s="7">
        <f t="shared" si="253"/>
        <v>86.615384615384613</v>
      </c>
      <c r="Q4054" t="s">
        <v>8315</v>
      </c>
      <c r="R4054" s="8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 s="1" t="s">
        <v>0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22">
        <f t="shared" si="252"/>
        <v>22</v>
      </c>
      <c r="P4055" s="7">
        <f t="shared" si="253"/>
        <v>55</v>
      </c>
      <c r="Q4055" t="s">
        <v>8315</v>
      </c>
      <c r="R4055" s="8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 s="1" t="s">
        <v>0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22">
        <f t="shared" si="252"/>
        <v>0</v>
      </c>
      <c r="P4056" s="7" t="str">
        <f t="shared" si="253"/>
        <v/>
      </c>
      <c r="Q4056" t="s">
        <v>8315</v>
      </c>
      <c r="R4056" s="8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 s="1" t="s">
        <v>0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22">
        <f t="shared" si="252"/>
        <v>17.62</v>
      </c>
      <c r="P4057" s="7">
        <f t="shared" si="253"/>
        <v>41.952380952380949</v>
      </c>
      <c r="Q4057" t="s">
        <v>8315</v>
      </c>
      <c r="R4057" s="8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 s="1" t="s">
        <v>0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22">
        <f t="shared" si="252"/>
        <v>53</v>
      </c>
      <c r="P4058" s="7">
        <f t="shared" si="253"/>
        <v>88.333333333333329</v>
      </c>
      <c r="Q4058" t="s">
        <v>8315</v>
      </c>
      <c r="R4058" s="8" t="s">
        <v>8316</v>
      </c>
      <c r="S4058" s="13">
        <f t="shared" si="254"/>
        <v>42534.933321759258</v>
      </c>
      <c r="T4058" s="13">
        <f t="shared" si="255"/>
        <v>42554.832638888889</v>
      </c>
    </row>
    <row r="4059" spans="1:20" ht="48" x14ac:dyDescent="0.2">
      <c r="A4059" s="1" t="s">
        <v>0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22">
        <f t="shared" si="252"/>
        <v>22.142857142857142</v>
      </c>
      <c r="P4059" s="7">
        <f t="shared" si="253"/>
        <v>129.16666666666666</v>
      </c>
      <c r="Q4059" t="s">
        <v>8315</v>
      </c>
      <c r="R4059" s="8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 s="1" t="s">
        <v>0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22">
        <f t="shared" si="252"/>
        <v>2.5333333333333332</v>
      </c>
      <c r="P4060" s="7">
        <f t="shared" si="253"/>
        <v>23.75</v>
      </c>
      <c r="Q4060" t="s">
        <v>8315</v>
      </c>
      <c r="R4060" s="8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 s="1" t="s">
        <v>0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22">
        <f t="shared" si="252"/>
        <v>2.5</v>
      </c>
      <c r="P4061" s="7">
        <f t="shared" si="253"/>
        <v>35.714285714285715</v>
      </c>
      <c r="Q4061" t="s">
        <v>8315</v>
      </c>
      <c r="R4061" s="8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 s="1" t="s">
        <v>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22">
        <f t="shared" si="252"/>
        <v>2.85</v>
      </c>
      <c r="P4062" s="7">
        <f t="shared" si="253"/>
        <v>57</v>
      </c>
      <c r="Q4062" t="s">
        <v>8315</v>
      </c>
      <c r="R4062" s="8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 s="1" t="s">
        <v>0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22">
        <f t="shared" si="252"/>
        <v>0</v>
      </c>
      <c r="P4063" s="7" t="str">
        <f t="shared" si="253"/>
        <v/>
      </c>
      <c r="Q4063" t="s">
        <v>8315</v>
      </c>
      <c r="R4063" s="8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 s="1" t="s">
        <v>0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22">
        <f t="shared" si="252"/>
        <v>2.4500000000000002</v>
      </c>
      <c r="P4064" s="7">
        <f t="shared" si="253"/>
        <v>163.33333333333334</v>
      </c>
      <c r="Q4064" t="s">
        <v>8315</v>
      </c>
      <c r="R4064" s="8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 s="1" t="s">
        <v>0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22">
        <f t="shared" si="252"/>
        <v>1.4210526315789473</v>
      </c>
      <c r="P4065" s="7">
        <f t="shared" si="253"/>
        <v>15</v>
      </c>
      <c r="Q4065" t="s">
        <v>8315</v>
      </c>
      <c r="R4065" s="8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 s="1" t="s">
        <v>0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22">
        <f t="shared" si="252"/>
        <v>19.25</v>
      </c>
      <c r="P4066" s="7">
        <f t="shared" si="253"/>
        <v>64.166666666666671</v>
      </c>
      <c r="Q4066" t="s">
        <v>8315</v>
      </c>
      <c r="R4066" s="8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 s="1" t="s">
        <v>0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22">
        <f t="shared" si="252"/>
        <v>0.67500000000000004</v>
      </c>
      <c r="P4067" s="7">
        <f t="shared" si="253"/>
        <v>6.75</v>
      </c>
      <c r="Q4067" t="s">
        <v>8315</v>
      </c>
      <c r="R4067" s="8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 s="1" t="s">
        <v>0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22">
        <f t="shared" si="252"/>
        <v>0.16666666666666669</v>
      </c>
      <c r="P4068" s="7">
        <f t="shared" si="253"/>
        <v>25</v>
      </c>
      <c r="Q4068" t="s">
        <v>8315</v>
      </c>
      <c r="R4068" s="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 s="1" t="s">
        <v>0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22">
        <f t="shared" si="252"/>
        <v>60.9</v>
      </c>
      <c r="P4069" s="7">
        <f t="shared" si="253"/>
        <v>179.11764705882354</v>
      </c>
      <c r="Q4069" t="s">
        <v>8315</v>
      </c>
      <c r="R4069" s="8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 s="1" t="s">
        <v>0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22">
        <f t="shared" si="252"/>
        <v>1</v>
      </c>
      <c r="P4070" s="7">
        <f t="shared" si="253"/>
        <v>34.950000000000003</v>
      </c>
      <c r="Q4070" t="s">
        <v>8315</v>
      </c>
      <c r="R4070" s="8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 s="1" t="s">
        <v>0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22">
        <f t="shared" si="252"/>
        <v>34.4</v>
      </c>
      <c r="P4071" s="7">
        <f t="shared" si="253"/>
        <v>33.07692307692308</v>
      </c>
      <c r="Q4071" t="s">
        <v>8315</v>
      </c>
      <c r="R4071" s="8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 s="1" t="s">
        <v>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22">
        <f t="shared" si="252"/>
        <v>16.5</v>
      </c>
      <c r="P4072" s="7">
        <f t="shared" si="253"/>
        <v>27.5</v>
      </c>
      <c r="Q4072" t="s">
        <v>8315</v>
      </c>
      <c r="R4072" s="8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 s="1" t="s">
        <v>0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22">
        <f t="shared" si="252"/>
        <v>0</v>
      </c>
      <c r="P4073" s="7" t="str">
        <f t="shared" si="253"/>
        <v/>
      </c>
      <c r="Q4073" t="s">
        <v>8315</v>
      </c>
      <c r="R4073" s="8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 s="1" t="s">
        <v>0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22">
        <f t="shared" si="252"/>
        <v>0.4</v>
      </c>
      <c r="P4074" s="7">
        <f t="shared" si="253"/>
        <v>2</v>
      </c>
      <c r="Q4074" t="s">
        <v>8315</v>
      </c>
      <c r="R4074" s="8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 s="1" t="s">
        <v>0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22">
        <f t="shared" si="252"/>
        <v>1.0571428571428572</v>
      </c>
      <c r="P4075" s="7">
        <f t="shared" si="253"/>
        <v>18.5</v>
      </c>
      <c r="Q4075" t="s">
        <v>8315</v>
      </c>
      <c r="R4075" s="8" t="s">
        <v>8316</v>
      </c>
      <c r="S4075" s="13">
        <f t="shared" si="254"/>
        <v>42078.345208333332</v>
      </c>
      <c r="T4075" s="13">
        <f t="shared" si="255"/>
        <v>42133.166666666672</v>
      </c>
    </row>
    <row r="4076" spans="1:20" ht="48" x14ac:dyDescent="0.2">
      <c r="A4076" s="1" t="s">
        <v>0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22">
        <f t="shared" si="252"/>
        <v>26.727272727272727</v>
      </c>
      <c r="P4076" s="7">
        <f t="shared" si="253"/>
        <v>35</v>
      </c>
      <c r="Q4076" t="s">
        <v>8315</v>
      </c>
      <c r="R4076" s="8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 s="1" t="s">
        <v>0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22">
        <f t="shared" si="252"/>
        <v>28.799999999999997</v>
      </c>
      <c r="P4077" s="7">
        <f t="shared" si="253"/>
        <v>44.307692307692307</v>
      </c>
      <c r="Q4077" t="s">
        <v>8315</v>
      </c>
      <c r="R4077" s="8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 s="1" t="s">
        <v>0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22">
        <f t="shared" si="252"/>
        <v>0</v>
      </c>
      <c r="P4078" s="7" t="str">
        <f t="shared" si="253"/>
        <v/>
      </c>
      <c r="Q4078" t="s">
        <v>8315</v>
      </c>
      <c r="R4078" s="8" t="s">
        <v>8316</v>
      </c>
      <c r="S4078" s="13">
        <f t="shared" si="254"/>
        <v>41905.795706018514</v>
      </c>
      <c r="T4078" s="13">
        <f t="shared" si="255"/>
        <v>41933.827083333337</v>
      </c>
    </row>
    <row r="4079" spans="1:20" ht="48" x14ac:dyDescent="0.2">
      <c r="A4079" s="1" t="s">
        <v>0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22">
        <f t="shared" si="252"/>
        <v>8.9</v>
      </c>
      <c r="P4079" s="7">
        <f t="shared" si="253"/>
        <v>222.5</v>
      </c>
      <c r="Q4079" t="s">
        <v>8315</v>
      </c>
      <c r="R4079" s="8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 s="1" t="s">
        <v>0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22">
        <f t="shared" si="252"/>
        <v>0</v>
      </c>
      <c r="P4080" s="7" t="str">
        <f t="shared" si="253"/>
        <v/>
      </c>
      <c r="Q4080" t="s">
        <v>8315</v>
      </c>
      <c r="R4080" s="8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 s="1" t="s">
        <v>0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22">
        <f t="shared" si="252"/>
        <v>0.16666666666666669</v>
      </c>
      <c r="P4081" s="7">
        <f t="shared" si="253"/>
        <v>5</v>
      </c>
      <c r="Q4081" t="s">
        <v>8315</v>
      </c>
      <c r="R4081" s="8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 s="1" t="s">
        <v>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22">
        <f t="shared" si="252"/>
        <v>0</v>
      </c>
      <c r="P4082" s="7" t="str">
        <f t="shared" si="253"/>
        <v/>
      </c>
      <c r="Q4082" t="s">
        <v>8315</v>
      </c>
      <c r="R4082" s="8" t="s">
        <v>8316</v>
      </c>
      <c r="S4082" s="13">
        <f t="shared" si="254"/>
        <v>42511.698101851856</v>
      </c>
      <c r="T4082" s="13">
        <f t="shared" si="255"/>
        <v>42535.787499999999</v>
      </c>
    </row>
    <row r="4083" spans="1:20" ht="48" x14ac:dyDescent="0.2">
      <c r="A4083" s="1" t="s">
        <v>0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22">
        <f t="shared" si="252"/>
        <v>15.737410071942445</v>
      </c>
      <c r="P4083" s="7">
        <f t="shared" si="253"/>
        <v>29.166666666666668</v>
      </c>
      <c r="Q4083" t="s">
        <v>8315</v>
      </c>
      <c r="R4083" s="8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 s="1" t="s">
        <v>0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22">
        <f t="shared" si="252"/>
        <v>2</v>
      </c>
      <c r="P4084" s="7">
        <f t="shared" si="253"/>
        <v>1.5</v>
      </c>
      <c r="Q4084" t="s">
        <v>8315</v>
      </c>
      <c r="R4084" s="8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 s="1" t="s">
        <v>0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22">
        <f t="shared" si="252"/>
        <v>21.685714285714287</v>
      </c>
      <c r="P4085" s="7">
        <f t="shared" si="253"/>
        <v>126.5</v>
      </c>
      <c r="Q4085" t="s">
        <v>8315</v>
      </c>
      <c r="R4085" s="8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 s="1" t="s">
        <v>0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22">
        <f t="shared" si="252"/>
        <v>0.33333333333333337</v>
      </c>
      <c r="P4086" s="7">
        <f t="shared" si="253"/>
        <v>10</v>
      </c>
      <c r="Q4086" t="s">
        <v>8315</v>
      </c>
      <c r="R4086" s="8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 s="1" t="s">
        <v>0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22">
        <f t="shared" si="252"/>
        <v>0.2857142857142857</v>
      </c>
      <c r="P4087" s="7">
        <f t="shared" si="253"/>
        <v>10</v>
      </c>
      <c r="Q4087" t="s">
        <v>8315</v>
      </c>
      <c r="R4087" s="8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 s="1" t="s">
        <v>0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22">
        <f t="shared" si="252"/>
        <v>4.7</v>
      </c>
      <c r="P4088" s="7">
        <f t="shared" si="253"/>
        <v>9.4</v>
      </c>
      <c r="Q4088" t="s">
        <v>8315</v>
      </c>
      <c r="R4088" s="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 s="1" t="s">
        <v>0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22">
        <f t="shared" si="252"/>
        <v>0</v>
      </c>
      <c r="P4089" s="7" t="str">
        <f t="shared" si="253"/>
        <v/>
      </c>
      <c r="Q4089" t="s">
        <v>8315</v>
      </c>
      <c r="R4089" s="8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 s="1" t="s">
        <v>0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22">
        <f t="shared" si="252"/>
        <v>10.8</v>
      </c>
      <c r="P4090" s="7">
        <f t="shared" si="253"/>
        <v>72</v>
      </c>
      <c r="Q4090" t="s">
        <v>8315</v>
      </c>
      <c r="R4090" s="8" t="s">
        <v>8316</v>
      </c>
      <c r="S4090" s="13">
        <f t="shared" si="254"/>
        <v>41990.612546296295</v>
      </c>
      <c r="T4090" s="13">
        <f t="shared" si="255"/>
        <v>42020.43472222222</v>
      </c>
    </row>
    <row r="4091" spans="1:20" ht="48" x14ac:dyDescent="0.2">
      <c r="A4091" s="1" t="s">
        <v>0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22">
        <f t="shared" si="252"/>
        <v>4.8</v>
      </c>
      <c r="P4091" s="7">
        <f t="shared" si="253"/>
        <v>30</v>
      </c>
      <c r="Q4091" t="s">
        <v>8315</v>
      </c>
      <c r="R4091" s="8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 s="1" t="s">
        <v>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22">
        <f t="shared" si="252"/>
        <v>3.2</v>
      </c>
      <c r="P4092" s="7">
        <f t="shared" si="253"/>
        <v>10.666666666666666</v>
      </c>
      <c r="Q4092" t="s">
        <v>8315</v>
      </c>
      <c r="R4092" s="8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 s="1" t="s">
        <v>0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22">
        <f t="shared" si="252"/>
        <v>12.75</v>
      </c>
      <c r="P4093" s="7">
        <f t="shared" si="253"/>
        <v>25.5</v>
      </c>
      <c r="Q4093" t="s">
        <v>8315</v>
      </c>
      <c r="R4093" s="8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 s="1" t="s">
        <v>0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22">
        <f t="shared" si="252"/>
        <v>1.8181818181818181E-2</v>
      </c>
      <c r="P4094" s="7">
        <f t="shared" si="253"/>
        <v>20</v>
      </c>
      <c r="Q4094" t="s">
        <v>8315</v>
      </c>
      <c r="R4094" s="8" t="s">
        <v>8316</v>
      </c>
      <c r="S4094" s="13">
        <f t="shared" si="254"/>
        <v>42039.194988425923</v>
      </c>
      <c r="T4094" s="13">
        <f t="shared" si="255"/>
        <v>42099.153321759259</v>
      </c>
    </row>
    <row r="4095" spans="1:20" ht="48" x14ac:dyDescent="0.2">
      <c r="A4095" s="1" t="s">
        <v>0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22">
        <f t="shared" si="252"/>
        <v>2.4</v>
      </c>
      <c r="P4095" s="7">
        <f t="shared" si="253"/>
        <v>15</v>
      </c>
      <c r="Q4095" t="s">
        <v>8315</v>
      </c>
      <c r="R4095" s="8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 s="1" t="s">
        <v>0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22">
        <f t="shared" si="252"/>
        <v>36.5</v>
      </c>
      <c r="P4096" s="7">
        <f t="shared" si="253"/>
        <v>91.25</v>
      </c>
      <c r="Q4096" t="s">
        <v>8315</v>
      </c>
      <c r="R4096" s="8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 s="1" t="s">
        <v>0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22">
        <f t="shared" si="252"/>
        <v>2.666666666666667</v>
      </c>
      <c r="P4097" s="7">
        <f t="shared" si="253"/>
        <v>800</v>
      </c>
      <c r="Q4097" t="s">
        <v>8315</v>
      </c>
      <c r="R4097" s="8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 s="1" t="s">
        <v>0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22">
        <f t="shared" si="252"/>
        <v>11.428571428571429</v>
      </c>
      <c r="P4098" s="7">
        <f t="shared" si="253"/>
        <v>80</v>
      </c>
      <c r="Q4098" t="s">
        <v>8315</v>
      </c>
      <c r="R4098" s="8" t="s">
        <v>8316</v>
      </c>
      <c r="S4098" s="13">
        <f t="shared" si="254"/>
        <v>42750.530312499999</v>
      </c>
      <c r="T4098" s="13">
        <f t="shared" si="255"/>
        <v>42794.368750000001</v>
      </c>
    </row>
    <row r="4099" spans="1:20" ht="48" x14ac:dyDescent="0.2">
      <c r="A4099" s="1" t="s">
        <v>0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22">
        <f t="shared" ref="O4099:O4115" si="256">PRODUCT((E4099/D4099),100)</f>
        <v>0</v>
      </c>
      <c r="P4099" s="7" t="str">
        <f t="shared" ref="P4099:P4115" si="257">(IFERROR(E4099/L4099,""))</f>
        <v/>
      </c>
      <c r="Q4099" t="s">
        <v>8315</v>
      </c>
      <c r="R4099" s="8" t="s">
        <v>8316</v>
      </c>
      <c r="S4099" s="13">
        <f t="shared" ref="S4099:S4115" si="258">J4099/86400+25569</f>
        <v>42344.824502314819</v>
      </c>
      <c r="T4099" s="13">
        <f t="shared" ref="T4099:T4115" si="259">I4099/86400+25569</f>
        <v>42400.996527777781</v>
      </c>
    </row>
    <row r="4100" spans="1:20" ht="48" x14ac:dyDescent="0.2">
      <c r="A4100" s="1" t="s">
        <v>0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22">
        <f t="shared" si="256"/>
        <v>0</v>
      </c>
      <c r="P4100" s="7" t="str">
        <f t="shared" si="257"/>
        <v/>
      </c>
      <c r="Q4100" t="s">
        <v>8315</v>
      </c>
      <c r="R4100" s="8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 s="1" t="s">
        <v>0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22">
        <f t="shared" si="256"/>
        <v>1.1111111111111112</v>
      </c>
      <c r="P4101" s="7">
        <f t="shared" si="257"/>
        <v>50</v>
      </c>
      <c r="Q4101" t="s">
        <v>8315</v>
      </c>
      <c r="R4101" s="8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 s="1" t="s">
        <v>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22">
        <f t="shared" si="256"/>
        <v>0</v>
      </c>
      <c r="P4102" s="7" t="str">
        <f t="shared" si="257"/>
        <v/>
      </c>
      <c r="Q4102" t="s">
        <v>8315</v>
      </c>
      <c r="R4102" s="8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 s="1" t="s">
        <v>0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22">
        <f t="shared" si="256"/>
        <v>0</v>
      </c>
      <c r="P4103" s="7" t="str">
        <f t="shared" si="257"/>
        <v/>
      </c>
      <c r="Q4103" t="s">
        <v>8315</v>
      </c>
      <c r="R4103" s="8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 s="1" t="s">
        <v>0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22">
        <f t="shared" si="256"/>
        <v>27.400000000000002</v>
      </c>
      <c r="P4104" s="7">
        <f t="shared" si="257"/>
        <v>22.833333333333332</v>
      </c>
      <c r="Q4104" t="s">
        <v>8315</v>
      </c>
      <c r="R4104" s="8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 s="1" t="s">
        <v>0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22">
        <f t="shared" si="256"/>
        <v>10</v>
      </c>
      <c r="P4105" s="7">
        <f t="shared" si="257"/>
        <v>16.666666666666668</v>
      </c>
      <c r="Q4105" t="s">
        <v>8315</v>
      </c>
      <c r="R4105" s="8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 s="1" t="s">
        <v>0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22">
        <f t="shared" si="256"/>
        <v>21.366666666666667</v>
      </c>
      <c r="P4106" s="7">
        <f t="shared" si="257"/>
        <v>45.785714285714285</v>
      </c>
      <c r="Q4106" t="s">
        <v>8315</v>
      </c>
      <c r="R4106" s="8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 s="1" t="s">
        <v>0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22">
        <f t="shared" si="256"/>
        <v>6.9696969696969706</v>
      </c>
      <c r="P4107" s="7">
        <f t="shared" si="257"/>
        <v>383.33333333333331</v>
      </c>
      <c r="Q4107" t="s">
        <v>8315</v>
      </c>
      <c r="R4107" s="8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 s="1" t="s">
        <v>0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22">
        <f t="shared" si="256"/>
        <v>70.599999999999994</v>
      </c>
      <c r="P4108" s="7">
        <f t="shared" si="257"/>
        <v>106.96969696969697</v>
      </c>
      <c r="Q4108" t="s">
        <v>8315</v>
      </c>
      <c r="R4108" s="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 s="1" t="s">
        <v>0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22">
        <f t="shared" si="256"/>
        <v>2.0500000000000003</v>
      </c>
      <c r="P4109" s="7">
        <f t="shared" si="257"/>
        <v>10.25</v>
      </c>
      <c r="Q4109" t="s">
        <v>8315</v>
      </c>
      <c r="R4109" s="8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 s="1" t="s">
        <v>0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22">
        <f t="shared" si="256"/>
        <v>1.9666666666666666</v>
      </c>
      <c r="P4110" s="7">
        <f t="shared" si="257"/>
        <v>59</v>
      </c>
      <c r="Q4110" t="s">
        <v>8315</v>
      </c>
      <c r="R4110" s="8" t="s">
        <v>8316</v>
      </c>
      <c r="S4110" s="13">
        <f t="shared" si="258"/>
        <v>42767.031678240739</v>
      </c>
      <c r="T4110" s="13">
        <f t="shared" si="259"/>
        <v>42797.208333333328</v>
      </c>
    </row>
    <row r="4111" spans="1:20" ht="48" x14ac:dyDescent="0.2">
      <c r="A4111" s="1" t="s">
        <v>0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22">
        <f t="shared" si="256"/>
        <v>0</v>
      </c>
      <c r="P4111" s="7" t="str">
        <f t="shared" si="257"/>
        <v/>
      </c>
      <c r="Q4111" t="s">
        <v>8315</v>
      </c>
      <c r="R4111" s="8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 s="1" t="s">
        <v>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22">
        <f t="shared" si="256"/>
        <v>28.666666666666668</v>
      </c>
      <c r="P4112" s="7">
        <f t="shared" si="257"/>
        <v>14.333333333333334</v>
      </c>
      <c r="Q4112" t="s">
        <v>8315</v>
      </c>
      <c r="R4112" s="8" t="s">
        <v>8316</v>
      </c>
      <c r="S4112" s="13">
        <f t="shared" si="258"/>
        <v>42512.626747685186</v>
      </c>
      <c r="T4112" s="13">
        <f t="shared" si="259"/>
        <v>42572.626747685186</v>
      </c>
    </row>
    <row r="4113" spans="1:20" ht="48" x14ac:dyDescent="0.2">
      <c r="A4113" s="1" t="s">
        <v>0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22">
        <f t="shared" si="256"/>
        <v>3.1333333333333333</v>
      </c>
      <c r="P4113" s="7">
        <f t="shared" si="257"/>
        <v>15.666666666666666</v>
      </c>
      <c r="Q4113" t="s">
        <v>8315</v>
      </c>
      <c r="R4113" s="8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 s="1" t="s">
        <v>0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22">
        <f t="shared" si="256"/>
        <v>0.04</v>
      </c>
      <c r="P4114" s="7">
        <f t="shared" si="257"/>
        <v>1</v>
      </c>
      <c r="Q4114" t="s">
        <v>8315</v>
      </c>
      <c r="R4114" s="8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 s="1" t="s">
        <v>0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22">
        <f t="shared" si="256"/>
        <v>0.2</v>
      </c>
      <c r="P4115" s="7">
        <f t="shared" si="257"/>
        <v>1</v>
      </c>
      <c r="Q4115" t="s">
        <v>8315</v>
      </c>
      <c r="R4115" s="8" t="s">
        <v>8316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9" priority="28" operator="containsText" text="live">
      <formula>NOT(ISERROR(SEARCH("live",F1)))</formula>
    </cfRule>
    <cfRule type="containsText" dxfId="8" priority="29" operator="containsText" text="canceled">
      <formula>NOT(ISERROR(SEARCH("canceled",F1)))</formula>
    </cfRule>
    <cfRule type="cellIs" dxfId="7" priority="30" operator="equal">
      <formula>"failed"</formula>
    </cfRule>
    <cfRule type="containsText" dxfId="6" priority="3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formula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900F9-A309-3E46-9A55-09E5893211F2}">
  <dimension ref="A1:J2186"/>
  <sheetViews>
    <sheetView tabSelected="1" zoomScale="264" zoomScaleNormal="264" workbookViewId="0">
      <selection activeCell="K6" sqref="K6"/>
    </sheetView>
  </sheetViews>
  <sheetFormatPr baseColWidth="10" defaultRowHeight="15" x14ac:dyDescent="0.2"/>
  <cols>
    <col min="1" max="1" width="8.6640625" customWidth="1"/>
    <col min="2" max="2" width="7.33203125" customWidth="1"/>
    <col min="3" max="3" width="15.6640625" customWidth="1"/>
    <col min="4" max="4" width="5.83203125" customWidth="1"/>
    <col min="5" max="5" width="7" customWidth="1"/>
    <col min="6" max="6" width="16.1640625" customWidth="1"/>
  </cols>
  <sheetData>
    <row r="1" spans="1:10" s="19" customFormat="1" ht="32" x14ac:dyDescent="0.2">
      <c r="A1" s="1" t="s">
        <v>8218</v>
      </c>
      <c r="B1" s="2" t="s">
        <v>8398</v>
      </c>
      <c r="C1" s="18" t="s">
        <v>8397</v>
      </c>
      <c r="D1" s="18" t="s">
        <v>8218</v>
      </c>
      <c r="E1" s="2" t="s">
        <v>8398</v>
      </c>
      <c r="F1" s="18" t="s">
        <v>8397</v>
      </c>
    </row>
    <row r="2" spans="1:10" ht="16" thickBot="1" x14ac:dyDescent="0.25">
      <c r="A2" t="s">
        <v>8219</v>
      </c>
      <c r="B2">
        <v>182</v>
      </c>
      <c r="C2" s="1" t="s">
        <v>8399</v>
      </c>
      <c r="D2" t="s">
        <v>8221</v>
      </c>
      <c r="E2" s="3">
        <v>0</v>
      </c>
      <c r="F2" s="1" t="s">
        <v>8399</v>
      </c>
      <c r="G2" s="3"/>
    </row>
    <row r="3" spans="1:10" x14ac:dyDescent="0.2">
      <c r="A3" t="s">
        <v>8219</v>
      </c>
      <c r="B3">
        <v>79</v>
      </c>
      <c r="C3" s="20">
        <f>AVERAGE(B2:B2186)</f>
        <v>194.42517162471395</v>
      </c>
      <c r="D3" t="s">
        <v>8221</v>
      </c>
      <c r="E3">
        <v>1</v>
      </c>
      <c r="F3" s="20">
        <f>AVERAGE(E2:E1531)</f>
        <v>17.709803921568628</v>
      </c>
      <c r="G3" s="23" t="s">
        <v>8425</v>
      </c>
      <c r="H3" s="24"/>
      <c r="I3" s="23" t="s">
        <v>8426</v>
      </c>
      <c r="J3" s="29"/>
    </row>
    <row r="4" spans="1:10" x14ac:dyDescent="0.2">
      <c r="A4" t="s">
        <v>8219</v>
      </c>
      <c r="B4">
        <v>35</v>
      </c>
      <c r="C4" s="1" t="s">
        <v>8400</v>
      </c>
      <c r="D4" t="s">
        <v>8221</v>
      </c>
      <c r="E4">
        <v>10</v>
      </c>
      <c r="F4" s="1" t="s">
        <v>8400</v>
      </c>
      <c r="G4" s="25"/>
      <c r="H4" s="26"/>
      <c r="I4" s="25"/>
      <c r="J4" s="26"/>
    </row>
    <row r="5" spans="1:10" x14ac:dyDescent="0.2">
      <c r="A5" t="s">
        <v>8219</v>
      </c>
      <c r="B5">
        <v>150</v>
      </c>
      <c r="C5" s="20">
        <f>MEDIAN(B2:B2186)</f>
        <v>62</v>
      </c>
      <c r="D5" t="s">
        <v>8221</v>
      </c>
      <c r="E5">
        <v>0</v>
      </c>
      <c r="F5" s="20">
        <f>MEDIAN(E2:E1531)</f>
        <v>4</v>
      </c>
      <c r="G5" s="25" t="s">
        <v>8399</v>
      </c>
      <c r="H5" s="26">
        <v>194.42517162471395</v>
      </c>
      <c r="I5" s="25" t="s">
        <v>8399</v>
      </c>
      <c r="J5" s="26">
        <v>17.709803921568628</v>
      </c>
    </row>
    <row r="6" spans="1:10" x14ac:dyDescent="0.2">
      <c r="A6" t="s">
        <v>8219</v>
      </c>
      <c r="B6">
        <v>284</v>
      </c>
      <c r="C6" s="1" t="s">
        <v>8401</v>
      </c>
      <c r="D6" t="s">
        <v>8221</v>
      </c>
      <c r="E6">
        <v>7</v>
      </c>
      <c r="F6" s="1" t="s">
        <v>8401</v>
      </c>
      <c r="G6" s="25" t="s">
        <v>8417</v>
      </c>
      <c r="H6" s="26">
        <v>18.066333141885615</v>
      </c>
      <c r="I6" s="25" t="s">
        <v>8417</v>
      </c>
      <c r="J6" s="26">
        <v>1.5709140254854737</v>
      </c>
    </row>
    <row r="7" spans="1:10" x14ac:dyDescent="0.2">
      <c r="A7" t="s">
        <v>8219</v>
      </c>
      <c r="B7">
        <v>47</v>
      </c>
      <c r="C7" s="20">
        <f>MIN(B2:B2186)</f>
        <v>1</v>
      </c>
      <c r="D7" t="s">
        <v>8221</v>
      </c>
      <c r="E7">
        <v>0</v>
      </c>
      <c r="F7" s="20">
        <f>MIN(E2:E1531)</f>
        <v>0</v>
      </c>
      <c r="G7" s="25" t="s">
        <v>8400</v>
      </c>
      <c r="H7" s="26">
        <v>62</v>
      </c>
      <c r="I7" s="25" t="s">
        <v>8400</v>
      </c>
      <c r="J7" s="26">
        <v>4</v>
      </c>
    </row>
    <row r="8" spans="1:10" x14ac:dyDescent="0.2">
      <c r="A8" t="s">
        <v>8219</v>
      </c>
      <c r="B8">
        <v>58</v>
      </c>
      <c r="C8" s="1" t="s">
        <v>8402</v>
      </c>
      <c r="D8" t="s">
        <v>8221</v>
      </c>
      <c r="E8">
        <v>1</v>
      </c>
      <c r="F8" s="1" t="s">
        <v>8402</v>
      </c>
      <c r="G8" s="25" t="s">
        <v>8418</v>
      </c>
      <c r="H8" s="26">
        <v>27</v>
      </c>
      <c r="I8" s="25" t="s">
        <v>8418</v>
      </c>
      <c r="J8" s="26">
        <v>0</v>
      </c>
    </row>
    <row r="9" spans="1:10" x14ac:dyDescent="0.2">
      <c r="A9" t="s">
        <v>8219</v>
      </c>
      <c r="B9">
        <v>57</v>
      </c>
      <c r="C9" s="20">
        <f>MAX(B2:B2186)</f>
        <v>26457</v>
      </c>
      <c r="D9" t="s">
        <v>8221</v>
      </c>
      <c r="E9">
        <v>2</v>
      </c>
      <c r="F9" s="20">
        <f>MAX(E2:E1531)</f>
        <v>1293</v>
      </c>
      <c r="G9" s="25" t="s">
        <v>8404</v>
      </c>
      <c r="H9" s="26">
        <v>844.49237955591047</v>
      </c>
      <c r="I9" s="25" t="s">
        <v>8404</v>
      </c>
      <c r="J9" s="26">
        <v>61.446638959868842</v>
      </c>
    </row>
    <row r="10" spans="1:10" x14ac:dyDescent="0.2">
      <c r="A10" t="s">
        <v>8219</v>
      </c>
      <c r="B10">
        <v>12</v>
      </c>
      <c r="C10" s="1" t="s">
        <v>8403</v>
      </c>
      <c r="D10" t="s">
        <v>8221</v>
      </c>
      <c r="E10">
        <v>3</v>
      </c>
      <c r="F10" s="1" t="s">
        <v>8403</v>
      </c>
      <c r="G10" s="25" t="s">
        <v>8419</v>
      </c>
      <c r="H10" s="26">
        <v>713167.37912800396</v>
      </c>
      <c r="I10" s="25" t="s">
        <v>8419</v>
      </c>
      <c r="J10" s="26">
        <v>3775.6894394644714</v>
      </c>
    </row>
    <row r="11" spans="1:10" x14ac:dyDescent="0.2">
      <c r="A11" t="s">
        <v>8219</v>
      </c>
      <c r="B11">
        <v>20</v>
      </c>
      <c r="C11" s="20">
        <f>_xlfn.VAR.P(B2:B2186)</f>
        <v>712840.9867348104</v>
      </c>
      <c r="D11" t="s">
        <v>8221</v>
      </c>
      <c r="E11">
        <v>10</v>
      </c>
      <c r="F11" s="20">
        <f>_xlfn.VAR.P(E2:E1531)</f>
        <v>3773.2216685890044</v>
      </c>
      <c r="G11" s="25" t="s">
        <v>8420</v>
      </c>
      <c r="H11" s="26">
        <v>583.1052562240742</v>
      </c>
      <c r="I11" s="25" t="s">
        <v>8420</v>
      </c>
      <c r="J11" s="26">
        <v>193.27585405994381</v>
      </c>
    </row>
    <row r="12" spans="1:10" x14ac:dyDescent="0.2">
      <c r="A12" t="s">
        <v>8219</v>
      </c>
      <c r="B12">
        <v>19</v>
      </c>
      <c r="C12" s="1" t="s">
        <v>8404</v>
      </c>
      <c r="D12" t="s">
        <v>8221</v>
      </c>
      <c r="E12">
        <v>10</v>
      </c>
      <c r="F12" s="1" t="s">
        <v>8404</v>
      </c>
      <c r="G12" s="25" t="s">
        <v>8421</v>
      </c>
      <c r="H12" s="26">
        <v>21.40422343272953</v>
      </c>
      <c r="I12" s="25" t="s">
        <v>8421</v>
      </c>
      <c r="J12" s="26">
        <v>11.831541000922531</v>
      </c>
    </row>
    <row r="13" spans="1:10" x14ac:dyDescent="0.2">
      <c r="A13" t="s">
        <v>8219</v>
      </c>
      <c r="B13">
        <v>75</v>
      </c>
      <c r="C13" s="20">
        <f>STDEV(B2:B2186)</f>
        <v>844.49237955591047</v>
      </c>
      <c r="D13" t="s">
        <v>8221</v>
      </c>
      <c r="E13">
        <v>1</v>
      </c>
      <c r="F13" s="20">
        <f>STDEV(E2:E1531)</f>
        <v>61.446638959868842</v>
      </c>
      <c r="G13" s="25" t="s">
        <v>8422</v>
      </c>
      <c r="H13" s="26">
        <v>26456</v>
      </c>
      <c r="I13" s="25" t="s">
        <v>8422</v>
      </c>
      <c r="J13" s="26">
        <v>1293</v>
      </c>
    </row>
    <row r="14" spans="1:10" x14ac:dyDescent="0.2">
      <c r="A14" t="s">
        <v>8219</v>
      </c>
      <c r="B14">
        <v>827</v>
      </c>
      <c r="D14" t="s">
        <v>8221</v>
      </c>
      <c r="E14">
        <v>0</v>
      </c>
      <c r="G14" s="25" t="s">
        <v>8401</v>
      </c>
      <c r="H14" s="26">
        <v>1</v>
      </c>
      <c r="I14" s="25" t="s">
        <v>8401</v>
      </c>
      <c r="J14" s="26">
        <v>0</v>
      </c>
    </row>
    <row r="15" spans="1:10" x14ac:dyDescent="0.2">
      <c r="A15" t="s">
        <v>8219</v>
      </c>
      <c r="B15">
        <v>51</v>
      </c>
      <c r="D15" t="s">
        <v>8221</v>
      </c>
      <c r="E15">
        <v>0</v>
      </c>
      <c r="G15" s="25" t="s">
        <v>8402</v>
      </c>
      <c r="H15" s="26">
        <v>26457</v>
      </c>
      <c r="I15" s="25" t="s">
        <v>8402</v>
      </c>
      <c r="J15" s="26">
        <v>1293</v>
      </c>
    </row>
    <row r="16" spans="1:10" x14ac:dyDescent="0.2">
      <c r="A16" t="s">
        <v>8219</v>
      </c>
      <c r="B16">
        <v>41</v>
      </c>
      <c r="D16" t="s">
        <v>8221</v>
      </c>
      <c r="E16">
        <v>0</v>
      </c>
      <c r="G16" s="25" t="s">
        <v>8423</v>
      </c>
      <c r="H16" s="26">
        <v>424819</v>
      </c>
      <c r="I16" s="25" t="s">
        <v>8423</v>
      </c>
      <c r="J16" s="26">
        <v>27096</v>
      </c>
    </row>
    <row r="17" spans="1:10" ht="16" thickBot="1" x14ac:dyDescent="0.25">
      <c r="A17" t="s">
        <v>8219</v>
      </c>
      <c r="B17">
        <v>98</v>
      </c>
      <c r="D17" t="s">
        <v>8221</v>
      </c>
      <c r="E17">
        <v>26</v>
      </c>
      <c r="G17" s="27" t="s">
        <v>8424</v>
      </c>
      <c r="H17" s="28">
        <v>2185</v>
      </c>
      <c r="I17" s="27" t="s">
        <v>8424</v>
      </c>
      <c r="J17" s="28">
        <v>1530</v>
      </c>
    </row>
    <row r="18" spans="1:10" x14ac:dyDescent="0.2">
      <c r="A18" t="s">
        <v>8219</v>
      </c>
      <c r="B18">
        <v>70</v>
      </c>
      <c r="D18" t="s">
        <v>8221</v>
      </c>
      <c r="E18">
        <v>0</v>
      </c>
    </row>
    <row r="19" spans="1:10" x14ac:dyDescent="0.2">
      <c r="A19" t="s">
        <v>8219</v>
      </c>
      <c r="B19">
        <v>36</v>
      </c>
      <c r="D19" t="s">
        <v>8221</v>
      </c>
      <c r="E19">
        <v>7</v>
      </c>
    </row>
    <row r="20" spans="1:10" x14ac:dyDescent="0.2">
      <c r="A20" t="s">
        <v>8219</v>
      </c>
      <c r="B20">
        <v>342</v>
      </c>
      <c r="D20" t="s">
        <v>8221</v>
      </c>
      <c r="E20">
        <v>0</v>
      </c>
    </row>
    <row r="21" spans="1:10" x14ac:dyDescent="0.2">
      <c r="A21" t="s">
        <v>8219</v>
      </c>
      <c r="B21">
        <v>22</v>
      </c>
      <c r="D21" t="s">
        <v>8221</v>
      </c>
      <c r="E21">
        <v>2</v>
      </c>
    </row>
    <row r="22" spans="1:10" x14ac:dyDescent="0.2">
      <c r="A22" t="s">
        <v>8219</v>
      </c>
      <c r="B22">
        <v>25</v>
      </c>
      <c r="D22" t="s">
        <v>8221</v>
      </c>
      <c r="E22">
        <v>13</v>
      </c>
    </row>
    <row r="23" spans="1:10" x14ac:dyDescent="0.2">
      <c r="A23" t="s">
        <v>8219</v>
      </c>
      <c r="B23">
        <v>101</v>
      </c>
      <c r="D23" t="s">
        <v>8221</v>
      </c>
      <c r="E23">
        <v>4</v>
      </c>
    </row>
    <row r="24" spans="1:10" x14ac:dyDescent="0.2">
      <c r="A24" t="s">
        <v>8219</v>
      </c>
      <c r="B24">
        <v>8</v>
      </c>
      <c r="D24" t="s">
        <v>8221</v>
      </c>
      <c r="E24">
        <v>0</v>
      </c>
    </row>
    <row r="25" spans="1:10" x14ac:dyDescent="0.2">
      <c r="A25" t="s">
        <v>8219</v>
      </c>
      <c r="B25">
        <v>23</v>
      </c>
      <c r="D25" t="s">
        <v>8221</v>
      </c>
      <c r="E25">
        <v>12</v>
      </c>
    </row>
    <row r="26" spans="1:10" x14ac:dyDescent="0.2">
      <c r="A26" t="s">
        <v>8219</v>
      </c>
      <c r="B26">
        <v>574</v>
      </c>
      <c r="D26" t="s">
        <v>8221</v>
      </c>
      <c r="E26">
        <v>2</v>
      </c>
    </row>
    <row r="27" spans="1:10" x14ac:dyDescent="0.2">
      <c r="A27" t="s">
        <v>8219</v>
      </c>
      <c r="B27">
        <v>14</v>
      </c>
      <c r="D27" t="s">
        <v>8221</v>
      </c>
      <c r="E27">
        <v>10</v>
      </c>
    </row>
    <row r="28" spans="1:10" x14ac:dyDescent="0.2">
      <c r="A28" t="s">
        <v>8219</v>
      </c>
      <c r="B28">
        <v>19</v>
      </c>
      <c r="D28" t="s">
        <v>8221</v>
      </c>
      <c r="E28">
        <v>0</v>
      </c>
    </row>
    <row r="29" spans="1:10" x14ac:dyDescent="0.2">
      <c r="A29" t="s">
        <v>8219</v>
      </c>
      <c r="B29">
        <v>150</v>
      </c>
      <c r="D29" t="s">
        <v>8221</v>
      </c>
      <c r="E29">
        <v>5</v>
      </c>
    </row>
    <row r="30" spans="1:10" x14ac:dyDescent="0.2">
      <c r="A30" t="s">
        <v>8219</v>
      </c>
      <c r="B30">
        <v>71</v>
      </c>
      <c r="D30" t="s">
        <v>8221</v>
      </c>
      <c r="E30">
        <v>0</v>
      </c>
    </row>
    <row r="31" spans="1:10" x14ac:dyDescent="0.2">
      <c r="A31" t="s">
        <v>8219</v>
      </c>
      <c r="B31">
        <v>117</v>
      </c>
      <c r="D31" t="s">
        <v>8221</v>
      </c>
      <c r="E31">
        <v>5</v>
      </c>
    </row>
    <row r="32" spans="1:10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sortState xmlns:xlrd2="http://schemas.microsoft.com/office/spreadsheetml/2017/richdata2" ref="A3:B4120">
    <sortCondition sortBy="cellColor" ref="A3:A4120" dxfId="5"/>
    <sortCondition sortBy="cellColor" ref="A3:A4120" dxfId="4"/>
  </sortState>
  <conditionalFormatting sqref="A1:A2186 A3717:A1048576 D2:D1531 F2">
    <cfRule type="containsText" dxfId="3" priority="1" operator="containsText" text="live">
      <formula>NOT(ISERROR(SEARCH("live",A1)))</formula>
    </cfRule>
    <cfRule type="containsText" dxfId="2" priority="2" operator="containsText" text="canceled">
      <formula>NOT(ISERROR(SEARCH("canceled",A1)))</formula>
    </cfRule>
    <cfRule type="cellIs" dxfId="1" priority="3" operator="equal">
      <formula>"failed"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State Count Per Launch Date</vt:lpstr>
      <vt:lpstr>Count Per Category</vt:lpstr>
      <vt:lpstr>Percent State Per Goal</vt:lpstr>
      <vt:lpstr>Count vs Subcategory</vt:lpstr>
      <vt:lpstr>InitialTable</vt:lpstr>
      <vt:lpstr>Summary Statistics</vt:lpstr>
      <vt:lpstr>AVERAGEDONATION</vt:lpstr>
      <vt:lpstr>CATEGORY</vt:lpstr>
      <vt:lpstr>DATECREATEDCONVERSION</vt:lpstr>
      <vt:lpstr>PERCENTFUNDED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2020-08-15T04:24:40Z</dcterms:modified>
</cp:coreProperties>
</file>