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mailmissouri.sharepoint.com/sites/northmulimnology-Ogrp/Shared Documents/North MU Limnology/Lab Files/Lab Protocols/Method detection limits/"/>
    </mc:Choice>
  </mc:AlternateContent>
  <xr:revisionPtr revIDLastSave="49" documentId="11_4140B1A8F9596AAC9CACC99BD0707C4E54B44BEE" xr6:coauthVersionLast="47" xr6:coauthVersionMax="47" xr10:uidLastSave="{39095059-82D4-4F4D-8F00-85F909745EE1}"/>
  <bookViews>
    <workbookView xWindow="360" yWindow="0" windowWidth="27150" windowHeight="15495" xr2:uid="{00000000-000D-0000-FFFF-FFFF00000000}"/>
  </bookViews>
  <sheets>
    <sheet name="Summary" sheetId="6" r:id="rId1"/>
    <sheet name="DOC" sheetId="10" r:id="rId2"/>
    <sheet name="Urea - SEAL" sheetId="8" r:id="rId3"/>
    <sheet name="NH4 - SEAL" sheetId="7" r:id="rId4"/>
    <sheet name="Chl - Turner" sheetId="1" r:id="rId5"/>
    <sheet name="TN DN - Cary 60" sheetId="3" r:id="rId6"/>
    <sheet name="P - Cary 60" sheetId="4" r:id="rId7"/>
    <sheet name="Cl - SEAL" sheetId="9" r:id="rId8"/>
    <sheet name="TSS" sheetId="11" r:id="rId9"/>
    <sheet name="NO3 - SEAL" sheetId="5" r:id="rId10"/>
    <sheet name="Phyco" sheetId="12"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 i="12" l="1"/>
  <c r="F12" i="12" s="1"/>
  <c r="E12" i="10" l="1"/>
  <c r="E11" i="10"/>
  <c r="D11" i="9" l="1"/>
  <c r="D10" i="9"/>
  <c r="E13" i="8" l="1"/>
  <c r="E12" i="8"/>
  <c r="D12" i="7" l="1"/>
  <c r="D11" i="7"/>
  <c r="D11" i="5" l="1"/>
  <c r="D10" i="5"/>
  <c r="D13" i="4" l="1"/>
  <c r="D12" i="4"/>
  <c r="D11" i="4"/>
  <c r="C10" i="3" l="1"/>
  <c r="C1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tc={80FC3242-C382-4D82-8CE4-BA2F7F8938E8}</author>
    <author>tc={0A7DE605-9CD7-45D4-B19A-03768E57F9CE}</author>
    <author>tc={13E7FA56-12AC-4B86-9BA4-C08D9CD468F2}</author>
  </authors>
  <commentList>
    <comment ref="J1"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From Tony's spreadsheet "Decimal Places and their Units" for the database.</t>
      </text>
    </comment>
    <comment ref="G2"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@Price, Andrea  Can you add the new MDL for all 3 types of chla?
Reply:
    @North, Rebecca, I will have to remake the  low std and acidify them to get the other chl MDLs. We do not currently have values for these. It looks like for the Cary they used the same MDL for all.</t>
      </text>
    </comment>
    <comment ref="H23"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Calculated using 2022 data.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tc={D38A2D02-969F-4F23-9CA4-D05728E92FB7}</author>
  </authors>
  <commentList>
    <comment ref="D8"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Different runs</t>
      </text>
    </comment>
  </commentList>
</comments>
</file>

<file path=xl/sharedStrings.xml><?xml version="1.0" encoding="utf-8"?>
<sst xmlns="http://schemas.openxmlformats.org/spreadsheetml/2006/main" count="206" uniqueCount="113">
  <si>
    <t>Years Applicable</t>
  </si>
  <si>
    <t>Date calculated/ Source</t>
  </si>
  <si>
    <t>MDL</t>
  </si>
  <si>
    <t>Total (uncorrected) Chl - Turner</t>
  </si>
  <si>
    <t>&lt; 2020</t>
  </si>
  <si>
    <t>old SOP</t>
  </si>
  <si>
    <t>0.3 ug/L</t>
  </si>
  <si>
    <t>2022-2023</t>
  </si>
  <si>
    <t>0.012 ug/L</t>
  </si>
  <si>
    <t>Total (uncorrected) Chl - Cary Eclipse</t>
  </si>
  <si>
    <t>2020-2021</t>
  </si>
  <si>
    <t>SOP</t>
  </si>
  <si>
    <t>Corrected Chl- Turner</t>
  </si>
  <si>
    <t>Corrected Chl- Cary Eclipse</t>
  </si>
  <si>
    <t>0.7 ug/L</t>
  </si>
  <si>
    <t>Pheophytin- Turner</t>
  </si>
  <si>
    <t>Pheophytin- Cary Eclipse</t>
  </si>
  <si>
    <t>0.8 ug/L</t>
  </si>
  <si>
    <t>Phycocyanin - Turner</t>
  </si>
  <si>
    <t>Phycocyanin - Cary Ecplise</t>
  </si>
  <si>
    <t>&lt;2021</t>
  </si>
  <si>
    <t>1.0 ug/L</t>
  </si>
  <si>
    <t>Nitrogen - Cary 60</t>
  </si>
  <si>
    <t>0.038 mg N/L</t>
  </si>
  <si>
    <t>Nitrogen - Genysis 2 Spectrophotometer</t>
  </si>
  <si>
    <t>0.035 mg N/L</t>
  </si>
  <si>
    <t>Phosphorus - Cary 60</t>
  </si>
  <si>
    <t>0.0016 mg P/L</t>
  </si>
  <si>
    <t>Phosphorus - Genysis 2 Spectrophotometer</t>
  </si>
  <si>
    <t>0.001 mg P/L</t>
  </si>
  <si>
    <t>NO3- SEAL</t>
  </si>
  <si>
    <t>2021-2022</t>
  </si>
  <si>
    <t>0.005 mg N/L</t>
  </si>
  <si>
    <t>0.004 mg N/L</t>
  </si>
  <si>
    <t>NH4 - SEAL</t>
  </si>
  <si>
    <t>2022</t>
  </si>
  <si>
    <t>0.01 mg N/L</t>
  </si>
  <si>
    <t>Urea - SEAL</t>
  </si>
  <si>
    <t>0.010 mg N/L</t>
  </si>
  <si>
    <t>Cl - SEAL</t>
  </si>
  <si>
    <t>0.7 mg Cl/L</t>
  </si>
  <si>
    <t>0.76 mg Cl/L</t>
  </si>
  <si>
    <t>NO3-Lachat</t>
  </si>
  <si>
    <t>NH4- Lachat</t>
  </si>
  <si>
    <t>&lt;2022</t>
  </si>
  <si>
    <t>Cl- Lachat</t>
  </si>
  <si>
    <t>TSS</t>
  </si>
  <si>
    <t>&lt;2023</t>
  </si>
  <si>
    <t>0.1 mg/L</t>
  </si>
  <si>
    <t>DOC - Shimadzu</t>
  </si>
  <si>
    <t>0.2 mg/L</t>
  </si>
  <si>
    <t>0.18 mg/L</t>
  </si>
  <si>
    <t>Anatoxin</t>
  </si>
  <si>
    <t>All</t>
  </si>
  <si>
    <t>Toxin instructions</t>
  </si>
  <si>
    <t>0.1 ug/L</t>
  </si>
  <si>
    <t>Cylindrospermopsin</t>
  </si>
  <si>
    <t>0.04 ug/L</t>
  </si>
  <si>
    <t>Microcystin</t>
  </si>
  <si>
    <t>0.10 ug/L</t>
  </si>
  <si>
    <t>Saxitoxin</t>
  </si>
  <si>
    <t>0.015 ug/ L</t>
  </si>
  <si>
    <t>[DOC]</t>
  </si>
  <si>
    <t>stdev</t>
  </si>
  <si>
    <t>Detection limit</t>
  </si>
  <si>
    <t>stdev X3</t>
  </si>
  <si>
    <t>[Urea]</t>
  </si>
  <si>
    <t>mg N/L</t>
  </si>
  <si>
    <t>[NH4]</t>
  </si>
  <si>
    <t>SAMPLE-001</t>
  </si>
  <si>
    <t>RFU</t>
  </si>
  <si>
    <t>blank</t>
  </si>
  <si>
    <t>RFU - blank</t>
  </si>
  <si>
    <t>std conc (ug Chl/L Etoh)</t>
  </si>
  <si>
    <t>Chl a ug/L</t>
  </si>
  <si>
    <t>Note: made std A (the lowest chl std) using an expired stock solution. Need to re-do MDL when a new stock solution is made.</t>
  </si>
  <si>
    <t>SAMPLE-002</t>
  </si>
  <si>
    <t>SAMPLE-003</t>
  </si>
  <si>
    <t>SAMPLE-004</t>
  </si>
  <si>
    <t>SAMPLE-005</t>
  </si>
  <si>
    <t>SAMPLE-006</t>
  </si>
  <si>
    <t>SAMPLE-007</t>
  </si>
  <si>
    <t>SAMPLE-008</t>
  </si>
  <si>
    <t>Std dev</t>
  </si>
  <si>
    <t>Detection limit =</t>
  </si>
  <si>
    <t>Std dev x3</t>
  </si>
  <si>
    <t>X Variable 1</t>
  </si>
  <si>
    <t>Date</t>
  </si>
  <si>
    <t>[N]</t>
  </si>
  <si>
    <t>[P]</t>
  </si>
  <si>
    <t>ug P/L</t>
  </si>
  <si>
    <t>mg P/L</t>
  </si>
  <si>
    <t>[Cl]</t>
  </si>
  <si>
    <t>[NO3]</t>
  </si>
  <si>
    <t>Decimal Places (units)</t>
  </si>
  <si>
    <t>4 (mg/L)</t>
  </si>
  <si>
    <t>2 (mg N/L)</t>
  </si>
  <si>
    <t>3 (mg PO4-P/L)</t>
  </si>
  <si>
    <t>4 (mg NO3+NO2-N/L)</t>
  </si>
  <si>
    <t>4 (mg NH4-N/L)</t>
  </si>
  <si>
    <t>1 (mg/L)</t>
  </si>
  <si>
    <t>2 (ug/L)</t>
  </si>
  <si>
    <t>3 (ug/L)</t>
  </si>
  <si>
    <t>2 (mg Cl/L)</t>
  </si>
  <si>
    <t>Bethel run 1</t>
  </si>
  <si>
    <t>Bethel run 2</t>
  </si>
  <si>
    <t>Phyco (mg/L)</t>
  </si>
  <si>
    <t>Bethel run 3</t>
  </si>
  <si>
    <t>Bethel run 4</t>
  </si>
  <si>
    <t>Phyco sonic exp</t>
  </si>
  <si>
    <t>Phyco stds 12-1-23</t>
  </si>
  <si>
    <t>Phyco test 10-20-23</t>
  </si>
  <si>
    <t>0.020 mg/L Phyco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</si>
</sst>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0"/>
  </numFmts>
  <fonts count="8" x14ac:knownFonts="1">
    <font>
      <sz val="11"/>
      <color theme="1"/>
      <name val="Calibri"/>
      <family val="2"/>
      <scheme val="minor"/>
    </font>
    <font>
      <sz val="10"/>
      <name val="Arial"/>
      <family val="2"/>
    </font>
    <font>
      <sz val="11"/>
      <color theme="1"/>
      <name val="Calibri"/>
      <family val="2"/>
    </font>
    <font>
      <sz val="10"/>
      <color rgb="FF000000"/>
      <name val="Arial"/>
      <family val="2"/>
    </font>
    <font>
      <sz val="12"/>
      <name val="Arial"/>
      <family val="2"/>
    </font>
    <font>
      <b/>
      <sz val="12"/>
      <name val="Arial"/>
      <family val="2"/>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4">
    <border>
      <left/>
      <right/>
      <top/>
      <bottom/>
      <diagonal/>
    </border>
    <border>
      <left/>
      <right/>
      <top/>
      <bottom style="medium">
        <color indexed="64"/>
      </bottom>
      <diagonal/>
    </border>
    <border>
      <left/>
      <right/>
      <top style="thin">
        <color indexed="64"/>
      </top>
      <bottom style="double">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11" fontId="0" fillId="0" borderId="0" xfId="0" applyNumberFormat="1"/>
    <xf numFmtId="2" fontId="0" fillId="0" borderId="0" xfId="0" applyNumberFormat="1"/>
    <xf numFmtId="164" fontId="0" fillId="0" borderId="0" xfId="0" applyNumberFormat="1"/>
    <xf numFmtId="0" fontId="0" fillId="0" borderId="1" xfId="0" applyBorder="1"/>
    <xf numFmtId="0" fontId="0" fillId="2" borderId="1" xfId="0" applyFill="1" applyBorder="1"/>
    <xf numFmtId="164" fontId="0" fillId="0" borderId="2" xfId="0" applyNumberFormat="1" applyBorder="1"/>
    <xf numFmtId="0" fontId="0" fillId="0" borderId="3" xfId="0" applyBorder="1" applyAlignment="1">
      <alignment horizontal="right"/>
    </xf>
    <xf numFmtId="14" fontId="0" fillId="0" borderId="0" xfId="0" applyNumberFormat="1"/>
    <xf numFmtId="164" fontId="1" fillId="0" borderId="0" xfId="0" applyNumberFormat="1" applyFont="1" applyAlignment="1">
      <alignment horizontal="left"/>
    </xf>
    <xf numFmtId="0" fontId="0" fillId="0" borderId="2" xfId="0" applyBorder="1"/>
    <xf numFmtId="0" fontId="1" fillId="0" borderId="3" xfId="0" applyFont="1" applyBorder="1"/>
    <xf numFmtId="0" fontId="1" fillId="0" borderId="0" xfId="0" applyFont="1" applyProtection="1">
      <protection locked="0"/>
    </xf>
    <xf numFmtId="164" fontId="2" fillId="0" borderId="0" xfId="0" applyNumberFormat="1" applyFont="1"/>
    <xf numFmtId="0" fontId="2" fillId="0" borderId="0" xfId="0" applyFont="1"/>
    <xf numFmtId="2" fontId="3" fillId="0" borderId="0" xfId="0" applyNumberFormat="1" applyFont="1"/>
    <xf numFmtId="165" fontId="1" fillId="0" borderId="0" xfId="0" applyNumberFormat="1" applyFont="1"/>
    <xf numFmtId="0" fontId="5" fillId="0" borderId="0" xfId="0" applyFont="1" applyAlignment="1">
      <alignment horizontal="right"/>
    </xf>
    <xf numFmtId="165" fontId="4" fillId="0" borderId="0" xfId="0" applyNumberFormat="1" applyFont="1" applyAlignment="1">
      <alignment horizontal="right"/>
    </xf>
    <xf numFmtId="0" fontId="6" fillId="0" borderId="0" xfId="0" applyFont="1"/>
    <xf numFmtId="0" fontId="6" fillId="0" borderId="4" xfId="0" applyFont="1" applyBorder="1" applyAlignment="1">
      <alignment wrapText="1"/>
    </xf>
    <xf numFmtId="0" fontId="0" fillId="0" borderId="0" xfId="0" applyAlignment="1">
      <alignment wrapText="1"/>
    </xf>
    <xf numFmtId="0" fontId="0" fillId="0" borderId="5" xfId="0" applyBorder="1"/>
    <xf numFmtId="0" fontId="6" fillId="0" borderId="6" xfId="0" applyFont="1" applyBorder="1" applyAlignment="1">
      <alignment wrapText="1"/>
    </xf>
    <xf numFmtId="0" fontId="0" fillId="0" borderId="3" xfId="0" applyBorder="1" applyAlignment="1">
      <alignment wrapText="1"/>
    </xf>
    <xf numFmtId="0" fontId="0" fillId="0" borderId="7" xfId="0" applyBorder="1"/>
    <xf numFmtId="0" fontId="6" fillId="0" borderId="8" xfId="0" applyFont="1" applyBorder="1" applyAlignment="1">
      <alignment wrapText="1"/>
    </xf>
    <xf numFmtId="0" fontId="6" fillId="0" borderId="9" xfId="0" applyFont="1" applyBorder="1" applyAlignment="1">
      <alignment wrapText="1"/>
    </xf>
    <xf numFmtId="0" fontId="6" fillId="0" borderId="10" xfId="0" applyFont="1" applyBorder="1"/>
    <xf numFmtId="0" fontId="6" fillId="0" borderId="9" xfId="0" applyFont="1" applyBorder="1"/>
    <xf numFmtId="0" fontId="0" fillId="0" borderId="3" xfId="0" applyBorder="1"/>
    <xf numFmtId="0" fontId="0" fillId="0" borderId="4" xfId="0" applyBorder="1" applyAlignment="1">
      <alignment wrapText="1"/>
    </xf>
    <xf numFmtId="17" fontId="0" fillId="0" borderId="0" xfId="0" applyNumberFormat="1"/>
    <xf numFmtId="164" fontId="0" fillId="0" borderId="5" xfId="0" applyNumberFormat="1" applyBorder="1"/>
    <xf numFmtId="2" fontId="0" fillId="0" borderId="5" xfId="0" applyNumberFormat="1" applyBorder="1"/>
    <xf numFmtId="0" fontId="0" fillId="0" borderId="6" xfId="0" applyBorder="1" applyAlignment="1">
      <alignment wrapText="1"/>
    </xf>
    <xf numFmtId="49" fontId="0" fillId="0" borderId="0" xfId="0" applyNumberFormat="1" applyAlignment="1">
      <alignment wrapText="1"/>
    </xf>
    <xf numFmtId="0" fontId="6" fillId="0" borderId="11" xfId="0" applyFont="1" applyBorder="1"/>
    <xf numFmtId="0" fontId="0" fillId="0" borderId="12" xfId="0" applyBorder="1"/>
    <xf numFmtId="0" fontId="0" fillId="0" borderId="13" xfId="0" applyBorder="1"/>
    <xf numFmtId="0" fontId="0" fillId="3" borderId="12" xfId="0" applyFill="1" applyBorder="1"/>
    <xf numFmtId="166" fontId="2" fillId="0" borderId="0" xfId="0" applyNumberFormat="1" applyFon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ocumenttasks/documenttask1.xml><?xml version="1.0" encoding="utf-8"?>
<Tasks xmlns="http://schemas.microsoft.com/office/tasks/2019/documenttasks">
  <Task id="{6F33ADE8-CF29-4C08-A518-787F986DC77A}">
    <Anchor>
      <Comment id="{0A7DE605-9CD7-45D4-B19A-03768E57F9CE}"/>
    </Anchor>
    <History>
      <Event time="2023-11-15T15:41:32.04" id="{19B1796E-BAE4-4923-9ED4-89DBC53B6F96}">
        <Attribution userId="S::northr@umsystem.edu::5bf01bde-832b-47a3-87fd-aa4b8b9354a5" userName="North, Rebecca" userProvider="AD"/>
        <Anchor>
          <Comment id="{0A7DE605-9CD7-45D4-B19A-03768E57F9CE}"/>
        </Anchor>
        <Create/>
      </Event>
      <Event time="2023-11-15T15:41:32.04" id="{9B5EB436-73A2-404B-BE36-D807664740F8}">
        <Attribution userId="S::northr@umsystem.edu::5bf01bde-832b-47a3-87fd-aa4b8b9354a5" userName="North, Rebecca" userProvider="AD"/>
        <Anchor>
          <Comment id="{0A7DE605-9CD7-45D4-B19A-03768E57F9CE}"/>
        </Anchor>
        <Assign userId="S::amp4c8@umsystem.edu::640411bf-bdfa-45f8-a2aa-aeceacbf747e" userName="Price, Andrea" userProvider="AD"/>
      </Event>
      <Event time="2023-11-15T15:41:32.04" id="{A1541352-118B-42F8-A3F2-BF930B367420}">
        <Attribution userId="S::northr@umsystem.edu::5bf01bde-832b-47a3-87fd-aa4b8b9354a5" userName="North, Rebecca" userProvider="AD"/>
        <Anchor>
          <Comment id="{0A7DE605-9CD7-45D4-B19A-03768E57F9CE}"/>
        </Anchor>
        <SetTitle title="@Price, Andrea Can you add the new MDL for all 3 types of chla?"/>
      </Event>
    </History>
  </Task>
</Tasks>
</file>

<file path=xl/persons/person.xml><?xml version="1.0" encoding="utf-8"?>
<personList xmlns="http://schemas.microsoft.com/office/spreadsheetml/2018/threadedcomments" xmlns:x="http://schemas.openxmlformats.org/spreadsheetml/2006/main">
  <person displayName="Price, Andrea" id="{119F87B1-4410-4262-A52F-4E6E58BC2EA1}" userId="amp4c8@umsystem.edu" providerId="PeoplePicker"/>
  <person displayName="North, Rebecca" id="{76A6003F-3FA2-4F88-8791-A5EC6FF3C1BC}" userId="northr@umsystem.edu" providerId="PeoplePicker"/>
  <person displayName="Price, Andrea" id="{20DCBE30-335B-425C-B230-812942DFC025}" userId="S::amp4c8@umsystem.edu::640411bf-bdfa-45f8-a2aa-aeceacbf747e" providerId="AD"/>
  <person displayName="North, Rebecca" id="{0EB21A68-DCC4-456E-A9E6-5B79441AEB70}" userId="S::northr@umsystem.edu::5bf01bde-832b-47a3-87fd-aa4b8b9354a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3-12-08T19:46:37.56" personId="{20DCBE30-335B-425C-B230-812942DFC025}" id="{80FC3242-C382-4D82-8CE4-BA2F7F8938E8}">
    <text>From Tony's spreadsheet "Decimal Places and their Units" for the database.</text>
  </threadedComment>
  <threadedComment ref="G2" dT="2023-11-15T15:41:32.04" personId="{0EB21A68-DCC4-456E-A9E6-5B79441AEB70}" id="{0A7DE605-9CD7-45D4-B19A-03768E57F9CE}">
    <text>@Price, Andrea  Can you add the new MDL for all 3 types of chla?</text>
    <mentions>
      <mention mentionpersonId="{119F87B1-4410-4262-A52F-4E6E58BC2EA1}" mentionId="{04630BD8-F2E2-461E-9B3C-0EEEC7090671}" startIndex="0" length="14"/>
    </mentions>
  </threadedComment>
  <threadedComment ref="G2" dT="2023-11-15T16:37:20.33" personId="{20DCBE30-335B-425C-B230-812942DFC025}" id="{D08BEFC6-C074-4094-A360-3124F7F25906}" parentId="{0A7DE605-9CD7-45D4-B19A-03768E57F9CE}">
    <text>@North, Rebecca, I will have to remake the  low std and acidify them to get the other chl MDLs. We do not currently have values for these. It looks like for the Cary they used the same MDL for all.</text>
    <mentions>
      <mention mentionpersonId="{76A6003F-3FA2-4F88-8791-A5EC6FF3C1BC}" mentionId="{3DD016C6-CFA4-40F2-B970-DFDC138220AA}" startIndex="0" length="15"/>
    </mentions>
  </threadedComment>
  <threadedComment ref="H23" dT="2023-11-10T20:31:56.73" personId="{20DCBE30-335B-425C-B230-812942DFC025}" id="{13E7FA56-12AC-4B86-9BA4-C08D9CD468F2}">
    <text>Calculated using 2022 data.</text>
  </threadedComment>
</ThreadedComments>
</file>

<file path=xl/threadedComments/threadedComment2.xml><?xml version="1.0" encoding="utf-8"?>
<ThreadedComments xmlns="http://schemas.microsoft.com/office/spreadsheetml/2018/threadedcomments" xmlns:x="http://schemas.openxmlformats.org/spreadsheetml/2006/main">
  <threadedComment ref="D8" dT="2023-11-10T20:02:49.14" personId="{20DCBE30-335B-425C-B230-812942DFC025}" id="{D38A2D02-969F-4F23-9CA4-D05728E92FB7}">
    <text>Different runs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27"/>
  <sheetViews>
    <sheetView tabSelected="1" workbookViewId="0">
      <pane ySplit="1" topLeftCell="A2" activePane="bottomLeft" state="frozen"/>
      <selection pane="bottomLeft" activeCell="L2" sqref="L2"/>
    </sheetView>
  </sheetViews>
  <sheetFormatPr defaultRowHeight="15" x14ac:dyDescent="0.25"/>
  <cols>
    <col min="3" max="3" width="25.42578125" style="19" customWidth="1"/>
    <col min="4" max="4" width="10.140625" style="19" customWidth="1"/>
    <col min="5" max="5" width="15.42578125" customWidth="1"/>
    <col min="6" max="6" width="14.42578125" customWidth="1"/>
    <col min="7" max="7" width="11.7109375" style="19" customWidth="1"/>
    <col min="8" max="8" width="16.140625" customWidth="1"/>
    <col min="9" max="9" width="14.7109375" customWidth="1"/>
    <col min="10" max="10" width="29.7109375" customWidth="1"/>
  </cols>
  <sheetData>
    <row r="1" spans="3:10" s="19" customFormat="1" ht="37.5" customHeight="1" x14ac:dyDescent="0.25">
      <c r="C1" s="26"/>
      <c r="D1" s="27" t="s">
        <v>0</v>
      </c>
      <c r="E1" s="27" t="s">
        <v>1</v>
      </c>
      <c r="F1" s="29" t="s">
        <v>2</v>
      </c>
      <c r="G1" s="26" t="s">
        <v>0</v>
      </c>
      <c r="H1" s="27" t="s">
        <v>1</v>
      </c>
      <c r="I1" s="28" t="s">
        <v>2</v>
      </c>
      <c r="J1" s="37" t="s">
        <v>94</v>
      </c>
    </row>
    <row r="2" spans="3:10" ht="30" x14ac:dyDescent="0.25">
      <c r="C2" s="20" t="s">
        <v>3</v>
      </c>
      <c r="D2" s="36" t="s">
        <v>4</v>
      </c>
      <c r="E2" t="s">
        <v>5</v>
      </c>
      <c r="F2" t="s">
        <v>6</v>
      </c>
      <c r="G2" s="31" t="s">
        <v>7</v>
      </c>
      <c r="H2" s="32">
        <v>45231</v>
      </c>
      <c r="I2" s="22" t="s">
        <v>8</v>
      </c>
      <c r="J2" s="38" t="s">
        <v>95</v>
      </c>
    </row>
    <row r="3" spans="3:10" ht="30" x14ac:dyDescent="0.25">
      <c r="C3" s="20" t="s">
        <v>9</v>
      </c>
      <c r="D3" s="36" t="s">
        <v>10</v>
      </c>
      <c r="E3" t="s">
        <v>11</v>
      </c>
      <c r="F3" t="s">
        <v>6</v>
      </c>
      <c r="G3" s="31"/>
      <c r="H3" s="32"/>
      <c r="I3" s="22"/>
      <c r="J3" s="38" t="s">
        <v>95</v>
      </c>
    </row>
    <row r="4" spans="3:10" ht="18.75" customHeight="1" x14ac:dyDescent="0.25">
      <c r="C4" s="20" t="s">
        <v>12</v>
      </c>
      <c r="D4" s="36" t="s">
        <v>4</v>
      </c>
      <c r="E4" t="s">
        <v>5</v>
      </c>
      <c r="F4" t="s">
        <v>6</v>
      </c>
      <c r="G4" s="31"/>
      <c r="H4" s="32"/>
      <c r="I4" s="22"/>
      <c r="J4" s="38" t="s">
        <v>95</v>
      </c>
    </row>
    <row r="5" spans="3:10" ht="18.75" customHeight="1" x14ac:dyDescent="0.25">
      <c r="C5" s="20" t="s">
        <v>13</v>
      </c>
      <c r="D5" s="36" t="s">
        <v>10</v>
      </c>
      <c r="E5" t="s">
        <v>11</v>
      </c>
      <c r="F5" t="s">
        <v>14</v>
      </c>
      <c r="G5" s="31"/>
      <c r="H5" s="32"/>
      <c r="I5" s="22"/>
      <c r="J5" s="38" t="s">
        <v>95</v>
      </c>
    </row>
    <row r="6" spans="3:10" ht="18.75" customHeight="1" x14ac:dyDescent="0.25">
      <c r="C6" s="20" t="s">
        <v>15</v>
      </c>
      <c r="D6" s="36" t="s">
        <v>4</v>
      </c>
      <c r="E6" t="s">
        <v>5</v>
      </c>
      <c r="F6" t="s">
        <v>6</v>
      </c>
      <c r="G6" s="31"/>
      <c r="H6" s="32"/>
      <c r="I6" s="22"/>
      <c r="J6" s="38" t="s">
        <v>95</v>
      </c>
    </row>
    <row r="7" spans="3:10" ht="18.75" customHeight="1" x14ac:dyDescent="0.25">
      <c r="C7" s="20" t="s">
        <v>16</v>
      </c>
      <c r="D7" s="36" t="s">
        <v>10</v>
      </c>
      <c r="E7" t="s">
        <v>11</v>
      </c>
      <c r="F7" t="s">
        <v>17</v>
      </c>
      <c r="G7" s="31"/>
      <c r="H7" s="32"/>
      <c r="I7" s="22"/>
      <c r="J7" s="38" t="s">
        <v>95</v>
      </c>
    </row>
    <row r="8" spans="3:10" ht="16.5" customHeight="1" x14ac:dyDescent="0.25">
      <c r="C8" s="20" t="s">
        <v>18</v>
      </c>
      <c r="D8" s="36"/>
      <c r="G8" s="31" t="s">
        <v>7</v>
      </c>
      <c r="H8" s="32">
        <v>45292</v>
      </c>
      <c r="I8" t="s">
        <v>112</v>
      </c>
      <c r="J8" s="22" t="s">
        <v>95</v>
      </c>
    </row>
    <row r="9" spans="3:10" ht="21.75" customHeight="1" x14ac:dyDescent="0.25">
      <c r="C9" s="20" t="s">
        <v>19</v>
      </c>
      <c r="D9" s="36" t="s">
        <v>20</v>
      </c>
      <c r="E9" t="s">
        <v>11</v>
      </c>
      <c r="F9" t="s">
        <v>21</v>
      </c>
      <c r="G9" s="31"/>
      <c r="I9" s="22"/>
      <c r="J9" s="38" t="s">
        <v>95</v>
      </c>
    </row>
    <row r="10" spans="3:10" x14ac:dyDescent="0.25">
      <c r="C10" s="20" t="s">
        <v>22</v>
      </c>
      <c r="D10" s="36"/>
      <c r="G10" s="31" t="s">
        <v>7</v>
      </c>
      <c r="H10" s="32">
        <v>45231</v>
      </c>
      <c r="I10" s="33" t="s">
        <v>23</v>
      </c>
      <c r="J10" s="38" t="s">
        <v>96</v>
      </c>
    </row>
    <row r="11" spans="3:10" ht="29.25" customHeight="1" x14ac:dyDescent="0.25">
      <c r="C11" s="20" t="s">
        <v>24</v>
      </c>
      <c r="D11" s="36" t="s">
        <v>20</v>
      </c>
      <c r="E11" t="s">
        <v>11</v>
      </c>
      <c r="F11" t="s">
        <v>25</v>
      </c>
      <c r="G11" s="31"/>
      <c r="I11" s="22"/>
      <c r="J11" s="38" t="s">
        <v>96</v>
      </c>
    </row>
    <row r="12" spans="3:10" ht="18.75" customHeight="1" x14ac:dyDescent="0.25">
      <c r="C12" s="20" t="s">
        <v>26</v>
      </c>
      <c r="D12" s="36"/>
      <c r="G12" s="31" t="s">
        <v>7</v>
      </c>
      <c r="H12" s="32">
        <v>45231</v>
      </c>
      <c r="I12" s="33" t="s">
        <v>27</v>
      </c>
      <c r="J12" s="38" t="s">
        <v>97</v>
      </c>
    </row>
    <row r="13" spans="3:10" ht="32.25" customHeight="1" x14ac:dyDescent="0.25">
      <c r="C13" s="20" t="s">
        <v>28</v>
      </c>
      <c r="D13" s="36" t="s">
        <v>20</v>
      </c>
      <c r="E13" t="s">
        <v>11</v>
      </c>
      <c r="F13" t="s">
        <v>29</v>
      </c>
      <c r="G13" s="31"/>
      <c r="I13" s="22"/>
      <c r="J13" s="38" t="s">
        <v>97</v>
      </c>
    </row>
    <row r="14" spans="3:10" ht="21" customHeight="1" x14ac:dyDescent="0.25">
      <c r="C14" s="20" t="s">
        <v>30</v>
      </c>
      <c r="D14" s="36" t="s">
        <v>31</v>
      </c>
      <c r="E14" t="s">
        <v>11</v>
      </c>
      <c r="F14" t="s">
        <v>32</v>
      </c>
      <c r="G14" s="31" t="s">
        <v>7</v>
      </c>
      <c r="H14" s="32">
        <v>45231</v>
      </c>
      <c r="I14" s="22" t="s">
        <v>33</v>
      </c>
      <c r="J14" s="38" t="s">
        <v>98</v>
      </c>
    </row>
    <row r="15" spans="3:10" ht="22.5" customHeight="1" x14ac:dyDescent="0.25">
      <c r="C15" s="20" t="s">
        <v>34</v>
      </c>
      <c r="D15" s="36" t="s">
        <v>35</v>
      </c>
      <c r="E15" t="s">
        <v>11</v>
      </c>
      <c r="F15" t="s">
        <v>36</v>
      </c>
      <c r="G15" s="31" t="s">
        <v>7</v>
      </c>
      <c r="H15" s="32">
        <v>45231</v>
      </c>
      <c r="I15" s="22" t="s">
        <v>32</v>
      </c>
      <c r="J15" s="38" t="s">
        <v>99</v>
      </c>
    </row>
    <row r="16" spans="3:10" ht="16.5" customHeight="1" x14ac:dyDescent="0.25">
      <c r="C16" s="20" t="s">
        <v>37</v>
      </c>
      <c r="D16" s="36"/>
      <c r="G16" s="31" t="s">
        <v>7</v>
      </c>
      <c r="H16" s="32">
        <v>45231</v>
      </c>
      <c r="I16" s="22" t="s">
        <v>38</v>
      </c>
      <c r="J16" s="38" t="s">
        <v>99</v>
      </c>
    </row>
    <row r="17" spans="3:10" ht="18" customHeight="1" x14ac:dyDescent="0.25">
      <c r="C17" s="20" t="s">
        <v>39</v>
      </c>
      <c r="D17" s="36" t="s">
        <v>31</v>
      </c>
      <c r="E17" t="s">
        <v>11</v>
      </c>
      <c r="F17" t="s">
        <v>40</v>
      </c>
      <c r="G17" s="31" t="s">
        <v>7</v>
      </c>
      <c r="H17" s="32">
        <v>45231</v>
      </c>
      <c r="I17" s="22" t="s">
        <v>41</v>
      </c>
      <c r="J17" s="40" t="s">
        <v>103</v>
      </c>
    </row>
    <row r="18" spans="3:10" ht="18" customHeight="1" x14ac:dyDescent="0.25">
      <c r="C18" s="20" t="s">
        <v>42</v>
      </c>
      <c r="D18" s="36" t="s">
        <v>20</v>
      </c>
      <c r="E18" t="s">
        <v>5</v>
      </c>
      <c r="F18" t="s">
        <v>32</v>
      </c>
      <c r="G18" s="31"/>
      <c r="H18" s="32"/>
      <c r="I18" s="22"/>
      <c r="J18" s="38" t="s">
        <v>98</v>
      </c>
    </row>
    <row r="19" spans="3:10" ht="18" customHeight="1" x14ac:dyDescent="0.25">
      <c r="C19" s="20" t="s">
        <v>43</v>
      </c>
      <c r="D19" s="36" t="s">
        <v>44</v>
      </c>
      <c r="E19" t="s">
        <v>5</v>
      </c>
      <c r="F19" t="s">
        <v>36</v>
      </c>
      <c r="G19" s="31"/>
      <c r="H19" s="32"/>
      <c r="I19" s="22"/>
      <c r="J19" s="38" t="s">
        <v>99</v>
      </c>
    </row>
    <row r="20" spans="3:10" ht="18" customHeight="1" x14ac:dyDescent="0.25">
      <c r="C20" s="20" t="s">
        <v>45</v>
      </c>
      <c r="D20" s="36" t="s">
        <v>20</v>
      </c>
      <c r="E20" t="s">
        <v>5</v>
      </c>
      <c r="F20" t="s">
        <v>40</v>
      </c>
      <c r="G20" s="31"/>
      <c r="H20" s="32"/>
      <c r="I20" s="22"/>
      <c r="J20" s="40" t="s">
        <v>103</v>
      </c>
    </row>
    <row r="21" spans="3:10" ht="18" customHeight="1" x14ac:dyDescent="0.25">
      <c r="C21" s="20"/>
      <c r="D21" s="36"/>
      <c r="G21" s="31"/>
      <c r="H21" s="32"/>
      <c r="I21" s="22"/>
      <c r="J21" s="38"/>
    </row>
    <row r="22" spans="3:10" x14ac:dyDescent="0.25">
      <c r="C22" s="20" t="s">
        <v>46</v>
      </c>
      <c r="D22" s="36" t="s">
        <v>47</v>
      </c>
      <c r="E22" t="s">
        <v>11</v>
      </c>
      <c r="F22" t="s">
        <v>48</v>
      </c>
      <c r="G22" s="31"/>
      <c r="I22" s="22"/>
      <c r="J22" s="38" t="s">
        <v>100</v>
      </c>
    </row>
    <row r="23" spans="3:10" ht="16.5" customHeight="1" x14ac:dyDescent="0.25">
      <c r="C23" s="20" t="s">
        <v>49</v>
      </c>
      <c r="D23" s="36" t="s">
        <v>20</v>
      </c>
      <c r="E23" t="s">
        <v>11</v>
      </c>
      <c r="F23" t="s">
        <v>50</v>
      </c>
      <c r="G23" s="31" t="s">
        <v>7</v>
      </c>
      <c r="H23" s="32">
        <v>45231</v>
      </c>
      <c r="I23" s="34" t="s">
        <v>51</v>
      </c>
      <c r="J23" s="38" t="s">
        <v>100</v>
      </c>
    </row>
    <row r="24" spans="3:10" ht="32.25" customHeight="1" x14ac:dyDescent="0.25">
      <c r="C24" s="20" t="s">
        <v>52</v>
      </c>
      <c r="D24" s="21" t="s">
        <v>53</v>
      </c>
      <c r="E24" s="21" t="s">
        <v>54</v>
      </c>
      <c r="F24" t="s">
        <v>55</v>
      </c>
      <c r="G24" s="31"/>
      <c r="I24" s="22"/>
      <c r="J24" s="38" t="s">
        <v>101</v>
      </c>
    </row>
    <row r="25" spans="3:10" ht="30" customHeight="1" x14ac:dyDescent="0.25">
      <c r="C25" s="20" t="s">
        <v>56</v>
      </c>
      <c r="D25" s="21" t="s">
        <v>53</v>
      </c>
      <c r="E25" s="21" t="s">
        <v>54</v>
      </c>
      <c r="F25" t="s">
        <v>57</v>
      </c>
      <c r="G25" s="31"/>
      <c r="I25" s="22"/>
      <c r="J25" s="38" t="s">
        <v>101</v>
      </c>
    </row>
    <row r="26" spans="3:10" ht="32.25" customHeight="1" x14ac:dyDescent="0.25">
      <c r="C26" s="20" t="s">
        <v>58</v>
      </c>
      <c r="D26" s="21" t="s">
        <v>53</v>
      </c>
      <c r="E26" s="21" t="s">
        <v>54</v>
      </c>
      <c r="F26" t="s">
        <v>59</v>
      </c>
      <c r="G26" s="31"/>
      <c r="I26" s="22"/>
      <c r="J26" s="38" t="s">
        <v>101</v>
      </c>
    </row>
    <row r="27" spans="3:10" ht="30.75" customHeight="1" x14ac:dyDescent="0.25">
      <c r="C27" s="23" t="s">
        <v>60</v>
      </c>
      <c r="D27" s="24" t="s">
        <v>53</v>
      </c>
      <c r="E27" s="24" t="s">
        <v>54</v>
      </c>
      <c r="F27" s="30" t="s">
        <v>61</v>
      </c>
      <c r="G27" s="35"/>
      <c r="H27" s="30"/>
      <c r="I27" s="25"/>
      <c r="J27" s="39" t="s">
        <v>102</v>
      </c>
    </row>
  </sheetData>
  <phoneticPr fontId="7"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E12"/>
  <sheetViews>
    <sheetView workbookViewId="0">
      <selection activeCell="E12" sqref="E12"/>
    </sheetView>
  </sheetViews>
  <sheetFormatPr defaultRowHeight="15" x14ac:dyDescent="0.25"/>
  <cols>
    <col min="4" max="4" width="10.7109375" bestFit="1" customWidth="1"/>
  </cols>
  <sheetData>
    <row r="3" spans="3:5" x14ac:dyDescent="0.25">
      <c r="E3" t="s">
        <v>62</v>
      </c>
    </row>
    <row r="4" spans="3:5" x14ac:dyDescent="0.25">
      <c r="C4">
        <v>1</v>
      </c>
      <c r="D4" s="8">
        <v>44790</v>
      </c>
      <c r="E4" s="16">
        <v>5.053124627019403</v>
      </c>
    </row>
    <row r="5" spans="3:5" x14ac:dyDescent="0.25">
      <c r="C5">
        <v>2</v>
      </c>
      <c r="D5" s="8">
        <v>44790</v>
      </c>
      <c r="E5" s="16">
        <v>5.0575788726192021</v>
      </c>
    </row>
    <row r="6" spans="3:5" x14ac:dyDescent="0.25">
      <c r="C6">
        <v>3</v>
      </c>
      <c r="D6" s="8">
        <v>44790</v>
      </c>
      <c r="E6" s="16">
        <v>5.1243925566162014</v>
      </c>
    </row>
    <row r="7" spans="3:5" x14ac:dyDescent="0.25">
      <c r="C7">
        <v>4</v>
      </c>
      <c r="D7" s="8">
        <v>44812</v>
      </c>
      <c r="E7" s="16">
        <v>5.1146805394369315</v>
      </c>
    </row>
    <row r="8" spans="3:5" x14ac:dyDescent="0.25">
      <c r="C8">
        <v>5</v>
      </c>
      <c r="D8" s="8">
        <v>44812</v>
      </c>
      <c r="E8" s="16">
        <v>4.9752514100537066</v>
      </c>
    </row>
    <row r="9" spans="3:5" x14ac:dyDescent="0.25">
      <c r="C9">
        <v>6</v>
      </c>
      <c r="D9" s="8">
        <v>44812</v>
      </c>
      <c r="E9" s="16">
        <v>4.9929566963245922</v>
      </c>
    </row>
    <row r="10" spans="3:5" x14ac:dyDescent="0.25">
      <c r="C10">
        <v>7</v>
      </c>
      <c r="D10" s="8">
        <v>44846</v>
      </c>
      <c r="E10" s="16">
        <v>4.9879684636942541</v>
      </c>
    </row>
    <row r="11" spans="3:5" x14ac:dyDescent="0.25">
      <c r="D11" t="s">
        <v>63</v>
      </c>
      <c r="E11">
        <f>STDEV(E4:E10)</f>
        <v>6.0823608958447642E-2</v>
      </c>
    </row>
    <row r="12" spans="3:5" x14ac:dyDescent="0.25">
      <c r="C12" t="s">
        <v>64</v>
      </c>
      <c r="D12" t="s">
        <v>65</v>
      </c>
      <c r="E12">
        <f>E11*3</f>
        <v>0.18247082687534294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4:F13"/>
  <sheetViews>
    <sheetView workbookViewId="0">
      <selection activeCell="C12" sqref="C12:D13"/>
    </sheetView>
  </sheetViews>
  <sheetFormatPr defaultRowHeight="15" x14ac:dyDescent="0.25"/>
  <cols>
    <col min="4" max="4" width="10.7109375" bestFit="1" customWidth="1"/>
  </cols>
  <sheetData>
    <row r="4" spans="3:6" x14ac:dyDescent="0.25">
      <c r="E4" t="s">
        <v>66</v>
      </c>
    </row>
    <row r="5" spans="3:6" x14ac:dyDescent="0.25">
      <c r="C5">
        <v>1</v>
      </c>
      <c r="D5" s="8">
        <v>45230</v>
      </c>
      <c r="E5" s="13">
        <v>1.6199999999999999E-2</v>
      </c>
    </row>
    <row r="6" spans="3:6" x14ac:dyDescent="0.25">
      <c r="C6">
        <v>2</v>
      </c>
      <c r="D6" s="8">
        <v>45230</v>
      </c>
      <c r="E6" s="13">
        <v>1.84E-2</v>
      </c>
    </row>
    <row r="7" spans="3:6" x14ac:dyDescent="0.25">
      <c r="C7">
        <v>3</v>
      </c>
      <c r="D7" s="8">
        <v>45230</v>
      </c>
      <c r="E7" s="13">
        <v>1.8599999999999998E-2</v>
      </c>
    </row>
    <row r="8" spans="3:6" x14ac:dyDescent="0.25">
      <c r="C8">
        <v>4</v>
      </c>
      <c r="D8" s="8">
        <v>45230</v>
      </c>
      <c r="E8" s="13">
        <v>1.44E-2</v>
      </c>
    </row>
    <row r="9" spans="3:6" x14ac:dyDescent="0.25">
      <c r="C9">
        <v>5</v>
      </c>
      <c r="D9" s="8">
        <v>45230</v>
      </c>
      <c r="E9" s="13">
        <v>1.35E-2</v>
      </c>
    </row>
    <row r="10" spans="3:6" x14ac:dyDescent="0.25">
      <c r="C10">
        <v>6</v>
      </c>
      <c r="D10" s="8">
        <v>45230</v>
      </c>
      <c r="E10" s="13">
        <v>1.34E-2</v>
      </c>
    </row>
    <row r="11" spans="3:6" x14ac:dyDescent="0.25">
      <c r="C11">
        <v>7</v>
      </c>
      <c r="D11" s="8">
        <v>45232</v>
      </c>
      <c r="E11" s="14">
        <v>8.9999999999999993E-3</v>
      </c>
    </row>
    <row r="12" spans="3:6" x14ac:dyDescent="0.25">
      <c r="D12" t="s">
        <v>63</v>
      </c>
      <c r="E12">
        <f>STDEV(E5:E11)</f>
        <v>3.3368790665473484E-3</v>
      </c>
    </row>
    <row r="13" spans="3:6" x14ac:dyDescent="0.25">
      <c r="C13" t="s">
        <v>64</v>
      </c>
      <c r="D13" t="s">
        <v>65</v>
      </c>
      <c r="E13">
        <f>E12*3</f>
        <v>1.0010637199642045E-2</v>
      </c>
      <c r="F13" t="s">
        <v>67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D13"/>
  <sheetViews>
    <sheetView workbookViewId="0">
      <selection activeCell="B11" sqref="B11:C12"/>
    </sheetView>
  </sheetViews>
  <sheetFormatPr defaultRowHeight="15" x14ac:dyDescent="0.25"/>
  <cols>
    <col min="2" max="2" width="17" customWidth="1"/>
    <col min="3" max="3" width="9.7109375" bestFit="1" customWidth="1"/>
  </cols>
  <sheetData>
    <row r="3" spans="2:4" x14ac:dyDescent="0.25">
      <c r="D3" t="s">
        <v>68</v>
      </c>
    </row>
    <row r="4" spans="2:4" x14ac:dyDescent="0.25">
      <c r="B4">
        <v>1</v>
      </c>
      <c r="C4" s="8">
        <v>45113</v>
      </c>
      <c r="D4" s="13">
        <v>7.0000000000000001E-3</v>
      </c>
    </row>
    <row r="5" spans="2:4" x14ac:dyDescent="0.25">
      <c r="B5">
        <v>2</v>
      </c>
      <c r="C5" s="8">
        <v>45113</v>
      </c>
      <c r="D5" s="13">
        <v>8.0000000000000002E-3</v>
      </c>
    </row>
    <row r="6" spans="2:4" x14ac:dyDescent="0.25">
      <c r="B6">
        <v>3</v>
      </c>
      <c r="C6" s="8">
        <v>45113</v>
      </c>
      <c r="D6" s="13">
        <v>8.0000000000000002E-3</v>
      </c>
    </row>
    <row r="7" spans="2:4" x14ac:dyDescent="0.25">
      <c r="B7">
        <v>4</v>
      </c>
      <c r="C7" s="8">
        <v>45180</v>
      </c>
      <c r="D7" s="13">
        <v>6.0000000000000001E-3</v>
      </c>
    </row>
    <row r="8" spans="2:4" x14ac:dyDescent="0.25">
      <c r="B8">
        <v>5</v>
      </c>
      <c r="C8" s="8">
        <v>45180</v>
      </c>
      <c r="D8" s="13">
        <v>7.0000000000000001E-3</v>
      </c>
    </row>
    <row r="9" spans="2:4" x14ac:dyDescent="0.25">
      <c r="B9">
        <v>6</v>
      </c>
      <c r="C9" s="8">
        <v>45180</v>
      </c>
      <c r="D9" s="13">
        <v>8.0000000000000002E-3</v>
      </c>
    </row>
    <row r="10" spans="2:4" x14ac:dyDescent="0.25">
      <c r="B10">
        <v>7</v>
      </c>
      <c r="C10" s="8">
        <v>45181</v>
      </c>
      <c r="D10" s="13">
        <v>1.0999999999999999E-2</v>
      </c>
    </row>
    <row r="11" spans="2:4" x14ac:dyDescent="0.25">
      <c r="C11" t="s">
        <v>63</v>
      </c>
      <c r="D11">
        <f>STDEV(D4:D10)</f>
        <v>1.573591584938886E-3</v>
      </c>
    </row>
    <row r="12" spans="2:4" ht="15.75" thickBot="1" x14ac:dyDescent="0.3">
      <c r="B12" t="s">
        <v>64</v>
      </c>
      <c r="C12" t="s">
        <v>65</v>
      </c>
      <c r="D12" s="10">
        <f>D11*3</f>
        <v>4.7207747548166576E-3</v>
      </c>
    </row>
    <row r="13" spans="2:4" ht="15.75" thickTop="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
  <sheetViews>
    <sheetView workbookViewId="0">
      <selection activeCell="I9" sqref="I9:I10"/>
    </sheetView>
  </sheetViews>
  <sheetFormatPr defaultRowHeight="15" x14ac:dyDescent="0.25"/>
  <cols>
    <col min="9" max="9" width="12" customWidth="1"/>
  </cols>
  <sheetData>
    <row r="1" spans="1:12" x14ac:dyDescent="0.25">
      <c r="A1" t="s">
        <v>69</v>
      </c>
      <c r="B1" s="1">
        <v>2852.89</v>
      </c>
      <c r="C1" t="s">
        <v>70</v>
      </c>
      <c r="D1" t="s">
        <v>71</v>
      </c>
      <c r="F1" t="s">
        <v>72</v>
      </c>
      <c r="I1" t="s">
        <v>73</v>
      </c>
      <c r="J1" t="s">
        <v>74</v>
      </c>
      <c r="L1" t="s">
        <v>75</v>
      </c>
    </row>
    <row r="2" spans="1:12" x14ac:dyDescent="0.25">
      <c r="A2" t="s">
        <v>76</v>
      </c>
      <c r="B2" s="1">
        <v>59198.11</v>
      </c>
      <c r="C2" t="s">
        <v>70</v>
      </c>
      <c r="D2">
        <v>1</v>
      </c>
      <c r="F2" s="1">
        <v>56345.22</v>
      </c>
      <c r="I2" s="2">
        <v>14.259340078517614</v>
      </c>
      <c r="J2" s="3">
        <v>0.45629888251256362</v>
      </c>
    </row>
    <row r="3" spans="1:12" x14ac:dyDescent="0.25">
      <c r="A3" t="s">
        <v>77</v>
      </c>
      <c r="B3" s="1">
        <v>58630.51</v>
      </c>
      <c r="C3" t="s">
        <v>70</v>
      </c>
      <c r="D3">
        <v>2</v>
      </c>
      <c r="F3" s="1">
        <v>55777.62</v>
      </c>
      <c r="I3" s="2">
        <v>14.115696989919032</v>
      </c>
      <c r="J3" s="3">
        <v>0.45170230367740904</v>
      </c>
    </row>
    <row r="4" spans="1:12" x14ac:dyDescent="0.25">
      <c r="A4" t="s">
        <v>78</v>
      </c>
      <c r="B4" s="1">
        <v>59857.77</v>
      </c>
      <c r="C4" t="s">
        <v>70</v>
      </c>
      <c r="D4">
        <v>3</v>
      </c>
      <c r="F4" s="1">
        <v>57004.88</v>
      </c>
      <c r="I4" s="2">
        <v>14.426280881591856</v>
      </c>
      <c r="J4" s="3">
        <v>0.46164098821093941</v>
      </c>
    </row>
    <row r="5" spans="1:12" x14ac:dyDescent="0.25">
      <c r="A5" t="s">
        <v>79</v>
      </c>
      <c r="B5" s="1">
        <v>59647.73</v>
      </c>
      <c r="C5" t="s">
        <v>70</v>
      </c>
      <c r="D5">
        <v>4</v>
      </c>
      <c r="F5" s="1">
        <v>56794.840000000004</v>
      </c>
      <c r="I5" s="2">
        <v>14.373125852822925</v>
      </c>
      <c r="J5" s="3">
        <v>0.45994002729033362</v>
      </c>
    </row>
    <row r="6" spans="1:12" x14ac:dyDescent="0.25">
      <c r="A6" t="s">
        <v>80</v>
      </c>
      <c r="B6" s="1">
        <v>59988.480000000003</v>
      </c>
      <c r="C6" t="s">
        <v>70</v>
      </c>
      <c r="D6">
        <v>5</v>
      </c>
      <c r="F6" s="1">
        <v>57135.590000000004</v>
      </c>
      <c r="I6" s="2">
        <v>14.459359789468392</v>
      </c>
      <c r="J6" s="3">
        <v>0.46269951326298858</v>
      </c>
    </row>
    <row r="7" spans="1:12" x14ac:dyDescent="0.25">
      <c r="A7" t="s">
        <v>81</v>
      </c>
      <c r="B7" s="1">
        <v>60022.59</v>
      </c>
      <c r="C7" t="s">
        <v>70</v>
      </c>
      <c r="D7">
        <v>6</v>
      </c>
      <c r="F7" s="1">
        <v>57169.7</v>
      </c>
      <c r="I7" s="2">
        <v>14.467992040617258</v>
      </c>
      <c r="J7" s="3">
        <v>0.46297574529975227</v>
      </c>
    </row>
    <row r="8" spans="1:12" x14ac:dyDescent="0.25">
      <c r="A8" t="s">
        <v>82</v>
      </c>
      <c r="B8" s="1">
        <v>59787.94</v>
      </c>
      <c r="C8" t="s">
        <v>70</v>
      </c>
      <c r="D8">
        <v>7</v>
      </c>
      <c r="F8" s="1">
        <v>56935.05</v>
      </c>
      <c r="I8" s="2">
        <v>14.408608935015327</v>
      </c>
      <c r="J8" s="3">
        <v>0.46107548592049047</v>
      </c>
    </row>
    <row r="9" spans="1:12" x14ac:dyDescent="0.25">
      <c r="B9" s="1"/>
      <c r="I9" t="s">
        <v>83</v>
      </c>
      <c r="J9" s="3">
        <v>4.0952113361476953E-3</v>
      </c>
    </row>
    <row r="10" spans="1:12" ht="15.75" thickBot="1" x14ac:dyDescent="0.3">
      <c r="B10" s="1"/>
      <c r="G10" t="s">
        <v>84</v>
      </c>
      <c r="I10" t="s">
        <v>85</v>
      </c>
      <c r="J10" s="6">
        <v>1.2285634008443087E-2</v>
      </c>
    </row>
    <row r="11" spans="1:12" ht="15.75" thickTop="1" x14ac:dyDescent="0.25">
      <c r="B11" s="1"/>
    </row>
    <row r="12" spans="1:12" x14ac:dyDescent="0.25">
      <c r="B12" s="1"/>
    </row>
    <row r="13" spans="1:12" x14ac:dyDescent="0.25">
      <c r="B13" s="1"/>
    </row>
    <row r="14" spans="1:12" x14ac:dyDescent="0.25">
      <c r="B14" s="1"/>
    </row>
    <row r="15" spans="1:12" ht="15.75" thickBot="1" x14ac:dyDescent="0.3">
      <c r="B15" s="1"/>
      <c r="H15" s="4" t="s">
        <v>86</v>
      </c>
      <c r="I15" s="5">
        <v>2.5307098061765689E-4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12"/>
  <sheetViews>
    <sheetView workbookViewId="0">
      <selection activeCell="A10" sqref="A10:B11"/>
    </sheetView>
  </sheetViews>
  <sheetFormatPr defaultRowHeight="15" x14ac:dyDescent="0.25"/>
  <cols>
    <col min="1" max="1" width="14.28515625" customWidth="1"/>
    <col min="2" max="2" width="9.7109375" bestFit="1" customWidth="1"/>
  </cols>
  <sheetData>
    <row r="2" spans="1:3" x14ac:dyDescent="0.25">
      <c r="B2" t="s">
        <v>87</v>
      </c>
      <c r="C2" s="7" t="s">
        <v>88</v>
      </c>
    </row>
    <row r="3" spans="1:3" x14ac:dyDescent="0.25">
      <c r="B3" s="8">
        <v>45152</v>
      </c>
      <c r="C3" s="9">
        <v>0.1</v>
      </c>
    </row>
    <row r="4" spans="1:3" x14ac:dyDescent="0.25">
      <c r="B4" s="8">
        <v>45152</v>
      </c>
      <c r="C4" s="9">
        <v>0.11</v>
      </c>
    </row>
    <row r="5" spans="1:3" x14ac:dyDescent="0.25">
      <c r="B5" s="8">
        <v>45152</v>
      </c>
      <c r="C5" s="9">
        <v>0.08</v>
      </c>
    </row>
    <row r="6" spans="1:3" x14ac:dyDescent="0.25">
      <c r="B6" s="8">
        <v>45138</v>
      </c>
      <c r="C6" s="9">
        <v>0.1</v>
      </c>
    </row>
    <row r="7" spans="1:3" x14ac:dyDescent="0.25">
      <c r="B7" s="8">
        <v>45138</v>
      </c>
      <c r="C7" s="9">
        <v>0.11</v>
      </c>
    </row>
    <row r="8" spans="1:3" x14ac:dyDescent="0.25">
      <c r="B8" s="8">
        <v>45138</v>
      </c>
      <c r="C8" s="9">
        <v>0.12</v>
      </c>
    </row>
    <row r="9" spans="1:3" x14ac:dyDescent="0.25">
      <c r="B9" s="8">
        <v>45124</v>
      </c>
      <c r="C9" s="9">
        <v>0.1</v>
      </c>
    </row>
    <row r="10" spans="1:3" x14ac:dyDescent="0.25">
      <c r="B10" t="s">
        <v>63</v>
      </c>
      <c r="C10">
        <f>STDEV(C3:C9)</f>
        <v>1.2535663410560302E-2</v>
      </c>
    </row>
    <row r="11" spans="1:3" ht="15.75" thickBot="1" x14ac:dyDescent="0.3">
      <c r="A11" t="s">
        <v>64</v>
      </c>
      <c r="B11" t="s">
        <v>65</v>
      </c>
      <c r="C11" s="10">
        <f>C10*3</f>
        <v>3.7606990231680903E-2</v>
      </c>
    </row>
    <row r="12" spans="1:3" ht="15.75" thickTop="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E13"/>
  <sheetViews>
    <sheetView workbookViewId="0">
      <selection activeCell="B11" sqref="B11:C12"/>
    </sheetView>
  </sheetViews>
  <sheetFormatPr defaultRowHeight="15" x14ac:dyDescent="0.25"/>
  <cols>
    <col min="3" max="3" width="9.7109375" bestFit="1" customWidth="1"/>
  </cols>
  <sheetData>
    <row r="3" spans="2:5" x14ac:dyDescent="0.25">
      <c r="D3" s="11" t="s">
        <v>89</v>
      </c>
    </row>
    <row r="4" spans="2:5" x14ac:dyDescent="0.25">
      <c r="B4">
        <v>1</v>
      </c>
      <c r="C4" s="8">
        <v>45163</v>
      </c>
      <c r="D4" s="12">
        <v>10</v>
      </c>
    </row>
    <row r="5" spans="2:5" x14ac:dyDescent="0.25">
      <c r="B5">
        <v>2</v>
      </c>
      <c r="C5" s="8">
        <v>45163</v>
      </c>
      <c r="D5" s="12">
        <v>10</v>
      </c>
    </row>
    <row r="6" spans="2:5" x14ac:dyDescent="0.25">
      <c r="B6">
        <v>3</v>
      </c>
      <c r="C6" s="8">
        <v>45131</v>
      </c>
      <c r="D6" s="12">
        <v>9</v>
      </c>
    </row>
    <row r="7" spans="2:5" x14ac:dyDescent="0.25">
      <c r="B7">
        <v>4</v>
      </c>
      <c r="C7" s="8">
        <v>45131</v>
      </c>
      <c r="D7" s="12">
        <v>10</v>
      </c>
    </row>
    <row r="8" spans="2:5" x14ac:dyDescent="0.25">
      <c r="B8">
        <v>5</v>
      </c>
      <c r="C8" s="8">
        <v>45112</v>
      </c>
      <c r="D8" s="12">
        <v>9</v>
      </c>
    </row>
    <row r="9" spans="2:5" x14ac:dyDescent="0.25">
      <c r="B9">
        <v>6</v>
      </c>
      <c r="C9" s="8">
        <v>45112</v>
      </c>
      <c r="D9" s="12">
        <v>9</v>
      </c>
    </row>
    <row r="10" spans="2:5" x14ac:dyDescent="0.25">
      <c r="B10">
        <v>7</v>
      </c>
      <c r="C10" s="8">
        <v>45187</v>
      </c>
      <c r="D10" s="12">
        <v>10</v>
      </c>
    </row>
    <row r="11" spans="2:5" x14ac:dyDescent="0.25">
      <c r="C11" t="s">
        <v>63</v>
      </c>
      <c r="D11">
        <f>STDEV(D4:D10)</f>
        <v>0.53452248382484879</v>
      </c>
    </row>
    <row r="12" spans="2:5" ht="15.75" thickBot="1" x14ac:dyDescent="0.3">
      <c r="B12" t="s">
        <v>64</v>
      </c>
      <c r="C12" t="s">
        <v>65</v>
      </c>
      <c r="D12" s="10">
        <f>D11*3</f>
        <v>1.6035674514745464</v>
      </c>
      <c r="E12" t="s">
        <v>90</v>
      </c>
    </row>
    <row r="13" spans="2:5" ht="15.75" thickTop="1" x14ac:dyDescent="0.25">
      <c r="D13">
        <f>D12/1000</f>
        <v>1.6035674514745463E-3</v>
      </c>
      <c r="E13" t="s">
        <v>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D12"/>
  <sheetViews>
    <sheetView workbookViewId="0">
      <selection activeCell="B10" sqref="B10:C11"/>
    </sheetView>
  </sheetViews>
  <sheetFormatPr defaultRowHeight="15" x14ac:dyDescent="0.25"/>
  <cols>
    <col min="3" max="3" width="10.7109375" bestFit="1" customWidth="1"/>
  </cols>
  <sheetData>
    <row r="2" spans="2:4" x14ac:dyDescent="0.25">
      <c r="D2" t="s">
        <v>92</v>
      </c>
    </row>
    <row r="3" spans="2:4" x14ac:dyDescent="0.25">
      <c r="C3" s="8">
        <v>45197</v>
      </c>
      <c r="D3" s="15">
        <v>0.92</v>
      </c>
    </row>
    <row r="4" spans="2:4" x14ac:dyDescent="0.25">
      <c r="C4" s="8">
        <v>45197</v>
      </c>
      <c r="D4" s="15">
        <v>1.25</v>
      </c>
    </row>
    <row r="5" spans="2:4" x14ac:dyDescent="0.25">
      <c r="C5" s="8">
        <v>45197</v>
      </c>
      <c r="D5" s="15">
        <v>1.6</v>
      </c>
    </row>
    <row r="6" spans="2:4" x14ac:dyDescent="0.25">
      <c r="C6" s="8">
        <v>45211</v>
      </c>
      <c r="D6" s="15">
        <v>0.99</v>
      </c>
    </row>
    <row r="7" spans="2:4" x14ac:dyDescent="0.25">
      <c r="C7" s="8">
        <v>45211</v>
      </c>
      <c r="D7" s="15">
        <v>1.1000000000000001</v>
      </c>
    </row>
    <row r="8" spans="2:4" x14ac:dyDescent="0.25">
      <c r="C8" s="8">
        <v>45211</v>
      </c>
      <c r="D8" s="15">
        <v>1.49</v>
      </c>
    </row>
    <row r="9" spans="2:4" x14ac:dyDescent="0.25">
      <c r="C9" s="8">
        <v>45211</v>
      </c>
      <c r="D9" s="15">
        <v>1.35</v>
      </c>
    </row>
    <row r="10" spans="2:4" x14ac:dyDescent="0.25">
      <c r="C10" t="s">
        <v>63</v>
      </c>
      <c r="D10">
        <f>STDEV(D3:D9)</f>
        <v>0.25453973401116914</v>
      </c>
    </row>
    <row r="11" spans="2:4" ht="15.75" thickBot="1" x14ac:dyDescent="0.3">
      <c r="B11" t="s">
        <v>64</v>
      </c>
      <c r="C11" t="s">
        <v>65</v>
      </c>
      <c r="D11" s="10">
        <f>D10*3</f>
        <v>0.76361920203350742</v>
      </c>
    </row>
    <row r="12" spans="2:4" ht="15.75" thickTop="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E1:E9"/>
  <sheetViews>
    <sheetView workbookViewId="0">
      <selection activeCell="L10" sqref="L10"/>
    </sheetView>
  </sheetViews>
  <sheetFormatPr defaultRowHeight="15" x14ac:dyDescent="0.25"/>
  <sheetData>
    <row r="1" spans="5:5" ht="15.75" x14ac:dyDescent="0.25">
      <c r="E1" s="17"/>
    </row>
    <row r="2" spans="5:5" ht="15.75" x14ac:dyDescent="0.25">
      <c r="E2" s="17"/>
    </row>
    <row r="3" spans="5:5" ht="15.75" x14ac:dyDescent="0.25">
      <c r="E3" s="18"/>
    </row>
    <row r="4" spans="5:5" ht="15.75" x14ac:dyDescent="0.25">
      <c r="E4" s="18"/>
    </row>
    <row r="5" spans="5:5" ht="15.75" x14ac:dyDescent="0.25">
      <c r="E5" s="18"/>
    </row>
    <row r="6" spans="5:5" ht="15.75" x14ac:dyDescent="0.25">
      <c r="E6" s="18"/>
    </row>
    <row r="7" spans="5:5" ht="15.75" x14ac:dyDescent="0.25">
      <c r="E7" s="18"/>
    </row>
    <row r="8" spans="5:5" ht="15.75" x14ac:dyDescent="0.25">
      <c r="E8" s="18"/>
    </row>
    <row r="9" spans="5:5" ht="15.75" x14ac:dyDescent="0.25">
      <c r="E9"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D12"/>
  <sheetViews>
    <sheetView workbookViewId="0">
      <selection activeCell="B3" sqref="B3:D11"/>
    </sheetView>
  </sheetViews>
  <sheetFormatPr defaultRowHeight="15" x14ac:dyDescent="0.25"/>
  <cols>
    <col min="3" max="3" width="9.7109375" bestFit="1" customWidth="1"/>
  </cols>
  <sheetData>
    <row r="2" spans="2:4" x14ac:dyDescent="0.25">
      <c r="D2" t="s">
        <v>93</v>
      </c>
    </row>
    <row r="3" spans="2:4" x14ac:dyDescent="0.25">
      <c r="B3">
        <v>1</v>
      </c>
      <c r="C3" s="8">
        <v>45195</v>
      </c>
      <c r="D3" s="13">
        <v>1.2E-2</v>
      </c>
    </row>
    <row r="4" spans="2:4" x14ac:dyDescent="0.25">
      <c r="B4">
        <v>2</v>
      </c>
      <c r="C4" s="8">
        <v>45195</v>
      </c>
      <c r="D4" s="13">
        <v>1.0999999999999999E-2</v>
      </c>
    </row>
    <row r="5" spans="2:4" x14ac:dyDescent="0.25">
      <c r="B5">
        <v>3</v>
      </c>
      <c r="C5" s="8">
        <v>45195</v>
      </c>
      <c r="D5" s="13">
        <v>1.2E-2</v>
      </c>
    </row>
    <row r="6" spans="2:4" x14ac:dyDescent="0.25">
      <c r="B6">
        <v>4</v>
      </c>
      <c r="C6" s="8">
        <v>45139</v>
      </c>
      <c r="D6" s="13">
        <v>1.0999999999999999E-2</v>
      </c>
    </row>
    <row r="7" spans="2:4" x14ac:dyDescent="0.25">
      <c r="B7">
        <v>5</v>
      </c>
      <c r="C7" s="8">
        <v>45139</v>
      </c>
      <c r="D7" s="13">
        <v>0.01</v>
      </c>
    </row>
    <row r="8" spans="2:4" x14ac:dyDescent="0.25">
      <c r="B8">
        <v>6</v>
      </c>
      <c r="C8" s="8">
        <v>45139</v>
      </c>
      <c r="D8" s="13">
        <v>0.01</v>
      </c>
    </row>
    <row r="9" spans="2:4" x14ac:dyDescent="0.25">
      <c r="B9">
        <v>7</v>
      </c>
      <c r="C9" s="8">
        <v>45121</v>
      </c>
      <c r="D9" s="13">
        <v>1.4E-2</v>
      </c>
    </row>
    <row r="10" spans="2:4" x14ac:dyDescent="0.25">
      <c r="C10" t="s">
        <v>63</v>
      </c>
      <c r="D10">
        <f>STDEV(D3:D9)</f>
        <v>1.397276262011544E-3</v>
      </c>
    </row>
    <row r="11" spans="2:4" ht="15.75" thickBot="1" x14ac:dyDescent="0.3">
      <c r="B11" t="s">
        <v>64</v>
      </c>
      <c r="C11" t="s">
        <v>65</v>
      </c>
      <c r="D11" s="10">
        <f>D10*3</f>
        <v>4.1918287860346322E-3</v>
      </c>
    </row>
    <row r="12" spans="2:4" ht="15.75" thickTop="1"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AD5FA-D1FF-4DCD-8825-0CCE0CA2776F}">
  <dimension ref="D3:F13"/>
  <sheetViews>
    <sheetView workbookViewId="0">
      <selection activeCell="G19" sqref="G19"/>
    </sheetView>
  </sheetViews>
  <sheetFormatPr defaultRowHeight="15" x14ac:dyDescent="0.25"/>
  <cols>
    <col min="5" max="5" width="16" customWidth="1"/>
    <col min="6" max="6" width="9.5703125" bestFit="1" customWidth="1"/>
  </cols>
  <sheetData>
    <row r="3" spans="4:6" x14ac:dyDescent="0.25">
      <c r="F3" t="s">
        <v>106</v>
      </c>
    </row>
    <row r="4" spans="4:6" x14ac:dyDescent="0.25">
      <c r="D4">
        <v>1</v>
      </c>
      <c r="E4" s="8" t="s">
        <v>104</v>
      </c>
      <c r="F4" s="41">
        <v>3.7079400749063539E-2</v>
      </c>
    </row>
    <row r="5" spans="4:6" x14ac:dyDescent="0.25">
      <c r="D5">
        <v>2</v>
      </c>
      <c r="E5" s="8" t="s">
        <v>105</v>
      </c>
      <c r="F5" s="41">
        <v>3.3435205992509244E-2</v>
      </c>
    </row>
    <row r="6" spans="4:6" x14ac:dyDescent="0.25">
      <c r="D6">
        <v>3</v>
      </c>
      <c r="E6" s="8" t="s">
        <v>107</v>
      </c>
      <c r="F6" s="42">
        <v>3.9054182272159663E-2</v>
      </c>
    </row>
    <row r="7" spans="4:6" x14ac:dyDescent="0.25">
      <c r="D7">
        <v>4</v>
      </c>
      <c r="E7" s="8" t="s">
        <v>108</v>
      </c>
      <c r="F7" s="42">
        <v>4.8900499375780102E-2</v>
      </c>
    </row>
    <row r="8" spans="4:6" x14ac:dyDescent="0.25">
      <c r="D8">
        <v>5</v>
      </c>
      <c r="E8" s="8" t="s">
        <v>109</v>
      </c>
      <c r="F8" s="41">
        <v>5.1731835205992331E-2</v>
      </c>
    </row>
    <row r="9" spans="4:6" x14ac:dyDescent="0.25">
      <c r="D9">
        <v>6</v>
      </c>
      <c r="E9" s="8" t="s">
        <v>110</v>
      </c>
      <c r="F9" s="41">
        <v>4.147303370786503E-2</v>
      </c>
    </row>
    <row r="10" spans="4:6" x14ac:dyDescent="0.25">
      <c r="D10">
        <v>7</v>
      </c>
      <c r="E10" s="8" t="s">
        <v>111</v>
      </c>
      <c r="F10" s="41">
        <v>3.7095131086142187E-2</v>
      </c>
    </row>
    <row r="11" spans="4:6" x14ac:dyDescent="0.25">
      <c r="E11" t="s">
        <v>63</v>
      </c>
      <c r="F11" s="42">
        <f>STDEV(F4:F10)</f>
        <v>6.6957468533770303E-3</v>
      </c>
    </row>
    <row r="12" spans="4:6" ht="15.75" thickBot="1" x14ac:dyDescent="0.3">
      <c r="D12" t="s">
        <v>64</v>
      </c>
      <c r="E12" t="s">
        <v>65</v>
      </c>
      <c r="F12" s="10">
        <f>F11*3</f>
        <v>2.008724056013109E-2</v>
      </c>
    </row>
    <row r="13" spans="4:6" ht="15.75" thickTop="1"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20340BAF7DCA439AA1761B5607FD9E" ma:contentTypeVersion="15" ma:contentTypeDescription="Create a new document." ma:contentTypeScope="" ma:versionID="fcb18ca5b7d2040d71f66cf1af59b1f6">
  <xsd:schema xmlns:xsd="http://www.w3.org/2001/XMLSchema" xmlns:xs="http://www.w3.org/2001/XMLSchema" xmlns:p="http://schemas.microsoft.com/office/2006/metadata/properties" xmlns:ns2="5db71958-a04f-45eb-8bd2-fb409b518b11" xmlns:ns3="a9c760d8-0301-4acb-b823-14fbc10a786f" targetNamespace="http://schemas.microsoft.com/office/2006/metadata/properties" ma:root="true" ma:fieldsID="dd684a66106dcfe05b75fef77ef6e245" ns2:_="" ns3:_="">
    <xsd:import namespace="5db71958-a04f-45eb-8bd2-fb409b518b11"/>
    <xsd:import namespace="a9c760d8-0301-4acb-b823-14fbc10a786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71958-a04f-45eb-8bd2-fb409b518b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descriptio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descrip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3e20e570-3a27-4eff-9ea0-d3488a33fbf1"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9c760d8-0301-4acb-b823-14fbc10a786f"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0aba5c7-7b56-4902-9e5a-4e7b72780354}" ma:internalName="TaxCatchAll" ma:showField="CatchAllData" ma:web="a9c760d8-0301-4acb-b823-14fbc10a786f">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5db71958-a04f-45eb-8bd2-fb409b518b11">
      <Terms xmlns="http://schemas.microsoft.com/office/infopath/2007/PartnerControls"/>
    </lcf76f155ced4ddcb4097134ff3c332f>
    <TaxCatchAll xmlns="a9c760d8-0301-4acb-b823-14fbc10a786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C4401E-2ED0-4C1E-8243-F1DF40C39F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71958-a04f-45eb-8bd2-fb409b518b11"/>
    <ds:schemaRef ds:uri="a9c760d8-0301-4acb-b823-14fbc10a78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FF220A-5C2E-4E32-A3F2-F67AA8B72593}">
  <ds:schemaRefs>
    <ds:schemaRef ds:uri="http://schemas.microsoft.com/office/2006/metadata/properties"/>
    <ds:schemaRef ds:uri="http://schemas.microsoft.com/office/infopath/2007/PartnerControls"/>
    <ds:schemaRef ds:uri="5db71958-a04f-45eb-8bd2-fb409b518b11"/>
    <ds:schemaRef ds:uri="a9c760d8-0301-4acb-b823-14fbc10a786f"/>
  </ds:schemaRefs>
</ds:datastoreItem>
</file>

<file path=customXml/itemProps3.xml><?xml version="1.0" encoding="utf-8"?>
<ds:datastoreItem xmlns:ds="http://schemas.openxmlformats.org/officeDocument/2006/customXml" ds:itemID="{0BFA488F-8048-4C0D-A641-11E615A04A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DOC</vt:lpstr>
      <vt:lpstr>Urea - SEAL</vt:lpstr>
      <vt:lpstr>NH4 - SEAL</vt:lpstr>
      <vt:lpstr>Chl - Turner</vt:lpstr>
      <vt:lpstr>TN DN - Cary 60</vt:lpstr>
      <vt:lpstr>P - Cary 60</vt:lpstr>
      <vt:lpstr>Cl - SEAL</vt:lpstr>
      <vt:lpstr>TSS</vt:lpstr>
      <vt:lpstr>NO3 - SEAL</vt:lpstr>
      <vt:lpstr>Phyco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Price, Andrea</dc:creator>
  <cp:keywords/>
  <dc:description/>
  <cp:lastModifiedBy>Price, Andrea</cp:lastModifiedBy>
  <cp:revision/>
  <dcterms:created xsi:type="dcterms:W3CDTF">2023-11-10T15:11:22Z</dcterms:created>
  <dcterms:modified xsi:type="dcterms:W3CDTF">2024-02-12T18:36:00Z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0x0101002420340BAF7DCA439AA1761B5607FD9E</vt:lpwstr>
  </property>
</Properties>
</file>