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1837975\Desktop\"/>
    </mc:Choice>
  </mc:AlternateContent>
  <bookViews>
    <workbookView xWindow="0" yWindow="0" windowWidth="15525" windowHeight="5895" activeTab="2"/>
  </bookViews>
  <sheets>
    <sheet name="Data" sheetId="1" r:id="rId1"/>
    <sheet name="data2" sheetId="4" r:id="rId2"/>
    <sheet name="Figures_updated" sheetId="3" r:id="rId3"/>
    <sheet name="Figures" sheetId="2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1" i="4" l="1"/>
  <c r="AI21" i="4"/>
  <c r="AE21" i="4"/>
  <c r="AD21" i="4"/>
  <c r="Z21" i="4"/>
  <c r="Y21" i="4"/>
  <c r="U21" i="4"/>
  <c r="T21" i="4"/>
  <c r="P21" i="4"/>
  <c r="O21" i="4"/>
  <c r="AJ20" i="4"/>
  <c r="AI20" i="4"/>
  <c r="AE20" i="4"/>
  <c r="AD20" i="4"/>
  <c r="Z20" i="4"/>
  <c r="Y20" i="4"/>
  <c r="U20" i="4"/>
  <c r="T20" i="4"/>
  <c r="P20" i="4"/>
  <c r="O20" i="4"/>
  <c r="AJ19" i="4"/>
  <c r="AI19" i="4"/>
  <c r="AE19" i="4"/>
  <c r="AD19" i="4"/>
  <c r="Z19" i="4"/>
  <c r="Y19" i="4"/>
  <c r="U19" i="4"/>
  <c r="T19" i="4"/>
  <c r="P19" i="4"/>
  <c r="O19" i="4"/>
  <c r="AJ18" i="4"/>
  <c r="AI18" i="4"/>
  <c r="AE18" i="4"/>
  <c r="AD18" i="4"/>
  <c r="Z18" i="4"/>
  <c r="Y18" i="4"/>
  <c r="U18" i="4"/>
  <c r="T18" i="4"/>
  <c r="P18" i="4"/>
  <c r="O18" i="4"/>
  <c r="AK17" i="4"/>
  <c r="AJ17" i="4"/>
  <c r="AI17" i="4"/>
  <c r="AF17" i="4"/>
  <c r="AE17" i="4"/>
  <c r="AD17" i="4"/>
  <c r="AA17" i="4"/>
  <c r="Z17" i="4"/>
  <c r="Y17" i="4"/>
  <c r="V17" i="4"/>
  <c r="U17" i="4"/>
  <c r="T17" i="4"/>
  <c r="Q17" i="4"/>
  <c r="P17" i="4"/>
  <c r="O17" i="4"/>
  <c r="AL16" i="4"/>
  <c r="AK16" i="4"/>
  <c r="AJ16" i="4"/>
  <c r="AI16" i="4"/>
  <c r="AG16" i="4"/>
  <c r="AF16" i="4"/>
  <c r="AE16" i="4"/>
  <c r="AD16" i="4"/>
  <c r="AB16" i="4"/>
  <c r="AA16" i="4"/>
  <c r="Z16" i="4"/>
  <c r="Y16" i="4"/>
  <c r="W16" i="4"/>
  <c r="V16" i="4"/>
  <c r="U16" i="4"/>
  <c r="T16" i="4"/>
  <c r="R16" i="4"/>
  <c r="Q16" i="4"/>
  <c r="P16" i="4"/>
  <c r="O16" i="4"/>
  <c r="AL15" i="4"/>
  <c r="AK15" i="4"/>
  <c r="AJ15" i="4"/>
  <c r="AI15" i="4"/>
  <c r="AG15" i="4"/>
  <c r="AF15" i="4"/>
  <c r="AE15" i="4"/>
  <c r="AD15" i="4"/>
  <c r="AB15" i="4"/>
  <c r="AA15" i="4"/>
  <c r="Z15" i="4"/>
  <c r="Y15" i="4"/>
  <c r="W15" i="4"/>
  <c r="V15" i="4"/>
  <c r="U15" i="4"/>
  <c r="T15" i="4"/>
  <c r="R15" i="4"/>
  <c r="Q15" i="4"/>
  <c r="P15" i="4"/>
  <c r="O15" i="4"/>
  <c r="AL14" i="4"/>
  <c r="AK14" i="4"/>
  <c r="AJ14" i="4"/>
  <c r="AI14" i="4"/>
  <c r="AG14" i="4"/>
  <c r="AF14" i="4"/>
  <c r="AE14" i="4"/>
  <c r="AD14" i="4"/>
  <c r="AB14" i="4"/>
  <c r="AA14" i="4"/>
  <c r="Z14" i="4"/>
  <c r="Y14" i="4"/>
  <c r="W14" i="4"/>
  <c r="V14" i="4"/>
  <c r="U14" i="4"/>
  <c r="T14" i="4"/>
  <c r="R14" i="4"/>
  <c r="Q14" i="4"/>
  <c r="P14" i="4"/>
  <c r="O14" i="4"/>
  <c r="AL13" i="4"/>
  <c r="AK13" i="4"/>
  <c r="AJ13" i="4"/>
  <c r="AI13" i="4"/>
  <c r="AG13" i="4"/>
  <c r="AF13" i="4"/>
  <c r="AE13" i="4"/>
  <c r="AD13" i="4"/>
  <c r="AB13" i="4"/>
  <c r="AA13" i="4"/>
  <c r="Z13" i="4"/>
  <c r="Y13" i="4"/>
  <c r="W13" i="4"/>
  <c r="V13" i="4"/>
  <c r="U13" i="4"/>
  <c r="T13" i="4"/>
  <c r="R13" i="4"/>
  <c r="Q13" i="4"/>
  <c r="P13" i="4"/>
  <c r="O13" i="4"/>
  <c r="AL12" i="4"/>
  <c r="AK12" i="4"/>
  <c r="AJ12" i="4"/>
  <c r="AI12" i="4"/>
  <c r="AG12" i="4"/>
  <c r="AF12" i="4"/>
  <c r="AE12" i="4"/>
  <c r="AD12" i="4"/>
  <c r="AB12" i="4"/>
  <c r="AA12" i="4"/>
  <c r="Z12" i="4"/>
  <c r="Y12" i="4"/>
  <c r="W12" i="4"/>
  <c r="V12" i="4"/>
  <c r="U12" i="4"/>
  <c r="T12" i="4"/>
  <c r="R12" i="4"/>
  <c r="Q12" i="4"/>
  <c r="P12" i="4"/>
  <c r="O12" i="4"/>
  <c r="AL11" i="4"/>
  <c r="AK11" i="4"/>
  <c r="AJ11" i="4"/>
  <c r="AI11" i="4"/>
  <c r="AG11" i="4"/>
  <c r="AF11" i="4"/>
  <c r="AE11" i="4"/>
  <c r="AD11" i="4"/>
  <c r="AB11" i="4"/>
  <c r="AA11" i="4"/>
  <c r="Z11" i="4"/>
  <c r="Y11" i="4"/>
  <c r="W11" i="4"/>
  <c r="V11" i="4"/>
  <c r="U11" i="4"/>
  <c r="T11" i="4"/>
  <c r="R11" i="4"/>
  <c r="Q11" i="4"/>
  <c r="P11" i="4"/>
  <c r="O11" i="4"/>
  <c r="AL10" i="4"/>
  <c r="AK10" i="4"/>
  <c r="AJ10" i="4"/>
  <c r="AI10" i="4"/>
  <c r="AG10" i="4"/>
  <c r="AF10" i="4"/>
  <c r="AE10" i="4"/>
  <c r="AD10" i="4"/>
  <c r="AB10" i="4"/>
  <c r="AA10" i="4"/>
  <c r="Z10" i="4"/>
  <c r="Y10" i="4"/>
  <c r="W10" i="4"/>
  <c r="V10" i="4"/>
  <c r="U10" i="4"/>
  <c r="T10" i="4"/>
  <c r="R10" i="4"/>
  <c r="Q10" i="4"/>
  <c r="P10" i="4"/>
  <c r="O10" i="4"/>
  <c r="AL9" i="4"/>
  <c r="AK9" i="4"/>
  <c r="AJ9" i="4"/>
  <c r="AI9" i="4"/>
  <c r="AG9" i="4"/>
  <c r="AF9" i="4"/>
  <c r="AE9" i="4"/>
  <c r="AD9" i="4"/>
  <c r="AB9" i="4"/>
  <c r="AA9" i="4"/>
  <c r="Z9" i="4"/>
  <c r="Y9" i="4"/>
  <c r="W9" i="4"/>
  <c r="V9" i="4"/>
  <c r="U9" i="4"/>
  <c r="T9" i="4"/>
  <c r="R9" i="4"/>
  <c r="Q9" i="4"/>
  <c r="P9" i="4"/>
  <c r="O9" i="4"/>
  <c r="AL8" i="4"/>
  <c r="AK8" i="4"/>
  <c r="AJ8" i="4"/>
  <c r="AI8" i="4"/>
  <c r="AG8" i="4"/>
  <c r="AF8" i="4"/>
  <c r="AE8" i="4"/>
  <c r="AD8" i="4"/>
  <c r="AB8" i="4"/>
  <c r="AA8" i="4"/>
  <c r="Z8" i="4"/>
  <c r="Y8" i="4"/>
  <c r="W8" i="4"/>
  <c r="V8" i="4"/>
  <c r="U8" i="4"/>
  <c r="T8" i="4"/>
  <c r="R8" i="4"/>
  <c r="Q8" i="4"/>
  <c r="P8" i="4"/>
  <c r="O8" i="4"/>
  <c r="AL7" i="4"/>
  <c r="AK7" i="4"/>
  <c r="AJ7" i="4"/>
  <c r="AI7" i="4"/>
  <c r="AG7" i="4"/>
  <c r="AF7" i="4"/>
  <c r="AE7" i="4"/>
  <c r="AD7" i="4"/>
  <c r="AB7" i="4"/>
  <c r="AA7" i="4"/>
  <c r="Z7" i="4"/>
  <c r="Y7" i="4"/>
  <c r="W7" i="4"/>
  <c r="V7" i="4"/>
  <c r="U7" i="4"/>
  <c r="T7" i="4"/>
  <c r="R7" i="4"/>
  <c r="Q7" i="4"/>
  <c r="P7" i="4"/>
  <c r="O7" i="4"/>
  <c r="AL6" i="4"/>
  <c r="AK6" i="4"/>
  <c r="AJ6" i="4"/>
  <c r="AI6" i="4"/>
  <c r="AG6" i="4"/>
  <c r="AF6" i="4"/>
  <c r="AE6" i="4"/>
  <c r="AD6" i="4"/>
  <c r="AB6" i="4"/>
  <c r="AA6" i="4"/>
  <c r="Z6" i="4"/>
  <c r="Y6" i="4"/>
  <c r="W6" i="4"/>
  <c r="V6" i="4"/>
  <c r="U6" i="4"/>
  <c r="T6" i="4"/>
  <c r="R6" i="4"/>
  <c r="Q6" i="4"/>
  <c r="P6" i="4"/>
  <c r="O6" i="4"/>
  <c r="M21" i="4"/>
  <c r="K21" i="4"/>
  <c r="M20" i="4"/>
  <c r="K20" i="4"/>
  <c r="M19" i="4"/>
  <c r="L19" i="4"/>
  <c r="K19" i="4"/>
  <c r="M18" i="4"/>
  <c r="L18" i="4"/>
  <c r="K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D37" i="4"/>
  <c r="C37" i="4"/>
  <c r="D36" i="4"/>
  <c r="C36" i="4"/>
  <c r="D35" i="4"/>
  <c r="C35" i="4"/>
  <c r="D34" i="4"/>
  <c r="C34" i="4"/>
  <c r="D33" i="4"/>
  <c r="C33" i="4"/>
  <c r="H32" i="4"/>
  <c r="G32" i="4"/>
  <c r="D32" i="4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J148" i="1" l="1"/>
  <c r="I148" i="1"/>
  <c r="J147" i="1"/>
  <c r="I147" i="1"/>
  <c r="Q146" i="1"/>
  <c r="P146" i="1"/>
  <c r="J146" i="1"/>
  <c r="I146" i="1"/>
  <c r="F146" i="1"/>
  <c r="E146" i="1"/>
  <c r="Q145" i="1"/>
  <c r="P145" i="1"/>
  <c r="O145" i="1"/>
  <c r="N145" i="1"/>
  <c r="J145" i="1"/>
  <c r="I145" i="1"/>
  <c r="H145" i="1"/>
  <c r="G145" i="1"/>
  <c r="F145" i="1"/>
  <c r="E145" i="1"/>
  <c r="Q144" i="1"/>
  <c r="P144" i="1"/>
  <c r="O144" i="1"/>
  <c r="N144" i="1"/>
  <c r="J144" i="1"/>
  <c r="I144" i="1"/>
  <c r="H144" i="1"/>
  <c r="G144" i="1"/>
  <c r="F144" i="1"/>
  <c r="E144" i="1"/>
  <c r="S143" i="1"/>
  <c r="R143" i="1"/>
  <c r="Q143" i="1"/>
  <c r="P143" i="1"/>
  <c r="O143" i="1"/>
  <c r="N143" i="1"/>
  <c r="J143" i="1"/>
  <c r="I143" i="1"/>
  <c r="H143" i="1"/>
  <c r="G143" i="1"/>
  <c r="F143" i="1"/>
  <c r="E143" i="1"/>
  <c r="D143" i="1"/>
  <c r="C143" i="1"/>
  <c r="S142" i="1"/>
  <c r="R142" i="1"/>
  <c r="Q142" i="1"/>
  <c r="P142" i="1"/>
  <c r="O142" i="1"/>
  <c r="N142" i="1"/>
  <c r="J142" i="1"/>
  <c r="I142" i="1"/>
  <c r="H142" i="1"/>
  <c r="G142" i="1"/>
  <c r="F142" i="1"/>
  <c r="E142" i="1"/>
  <c r="D142" i="1"/>
  <c r="C142" i="1"/>
  <c r="S141" i="1"/>
  <c r="R141" i="1"/>
  <c r="Q141" i="1"/>
  <c r="P141" i="1"/>
  <c r="O141" i="1"/>
  <c r="N141" i="1"/>
  <c r="J141" i="1"/>
  <c r="I141" i="1"/>
  <c r="H141" i="1"/>
  <c r="G141" i="1"/>
  <c r="F141" i="1"/>
  <c r="E141" i="1"/>
  <c r="D141" i="1"/>
  <c r="C141" i="1"/>
  <c r="U140" i="1"/>
  <c r="T140" i="1"/>
  <c r="S140" i="1"/>
  <c r="R140" i="1"/>
  <c r="Q140" i="1"/>
  <c r="P140" i="1"/>
  <c r="O140" i="1"/>
  <c r="N140" i="1"/>
  <c r="J140" i="1"/>
  <c r="I140" i="1"/>
  <c r="H140" i="1"/>
  <c r="G140" i="1"/>
  <c r="F140" i="1"/>
  <c r="E140" i="1"/>
  <c r="D140" i="1"/>
  <c r="C140" i="1"/>
  <c r="U139" i="1"/>
  <c r="T139" i="1"/>
  <c r="T109" i="1" s="1"/>
  <c r="S139" i="1"/>
  <c r="R139" i="1"/>
  <c r="Q139" i="1"/>
  <c r="P139" i="1"/>
  <c r="O139" i="1"/>
  <c r="N139" i="1"/>
  <c r="J139" i="1"/>
  <c r="I139" i="1"/>
  <c r="H139" i="1"/>
  <c r="G139" i="1"/>
  <c r="F139" i="1"/>
  <c r="E139" i="1"/>
  <c r="D139" i="1"/>
  <c r="C139" i="1"/>
  <c r="U138" i="1"/>
  <c r="T138" i="1"/>
  <c r="T108" i="1" s="1"/>
  <c r="S138" i="1"/>
  <c r="R138" i="1"/>
  <c r="Q138" i="1"/>
  <c r="P138" i="1"/>
  <c r="O138" i="1"/>
  <c r="N138" i="1"/>
  <c r="J138" i="1"/>
  <c r="I138" i="1"/>
  <c r="H138" i="1"/>
  <c r="G138" i="1"/>
  <c r="F138" i="1"/>
  <c r="E138" i="1"/>
  <c r="D138" i="1"/>
  <c r="C138" i="1"/>
  <c r="U137" i="1"/>
  <c r="T137" i="1"/>
  <c r="S137" i="1"/>
  <c r="R137" i="1"/>
  <c r="Q137" i="1"/>
  <c r="P137" i="1"/>
  <c r="O137" i="1"/>
  <c r="N137" i="1"/>
  <c r="J137" i="1"/>
  <c r="I137" i="1"/>
  <c r="I107" i="1" s="1"/>
  <c r="H137" i="1"/>
  <c r="G137" i="1"/>
  <c r="F137" i="1"/>
  <c r="E137" i="1"/>
  <c r="D137" i="1"/>
  <c r="C137" i="1"/>
  <c r="U136" i="1"/>
  <c r="T136" i="1"/>
  <c r="S136" i="1"/>
  <c r="R136" i="1"/>
  <c r="Q136" i="1"/>
  <c r="P136" i="1"/>
  <c r="O136" i="1"/>
  <c r="N136" i="1"/>
  <c r="J136" i="1"/>
  <c r="I136" i="1"/>
  <c r="I106" i="1" s="1"/>
  <c r="H136" i="1"/>
  <c r="G136" i="1"/>
  <c r="F136" i="1"/>
  <c r="E136" i="1"/>
  <c r="D136" i="1"/>
  <c r="C136" i="1"/>
  <c r="U135" i="1"/>
  <c r="T135" i="1"/>
  <c r="T105" i="1" s="1"/>
  <c r="S135" i="1"/>
  <c r="R135" i="1"/>
  <c r="Q135" i="1"/>
  <c r="P135" i="1"/>
  <c r="O135" i="1"/>
  <c r="N135" i="1"/>
  <c r="J135" i="1"/>
  <c r="I135" i="1"/>
  <c r="I105" i="1" s="1"/>
  <c r="H135" i="1"/>
  <c r="G135" i="1"/>
  <c r="F135" i="1"/>
  <c r="E135" i="1"/>
  <c r="D135" i="1"/>
  <c r="C135" i="1"/>
  <c r="U134" i="1"/>
  <c r="T134" i="1"/>
  <c r="S134" i="1"/>
  <c r="R134" i="1"/>
  <c r="Q134" i="1"/>
  <c r="P134" i="1"/>
  <c r="O134" i="1"/>
  <c r="N134" i="1"/>
  <c r="J134" i="1"/>
  <c r="I134" i="1"/>
  <c r="I104" i="1" s="1"/>
  <c r="H134" i="1"/>
  <c r="G134" i="1"/>
  <c r="F134" i="1"/>
  <c r="E134" i="1"/>
  <c r="D134" i="1"/>
  <c r="C134" i="1"/>
  <c r="U133" i="1"/>
  <c r="T133" i="1"/>
  <c r="T103" i="1" s="1"/>
  <c r="S133" i="1"/>
  <c r="R133" i="1"/>
  <c r="Q133" i="1"/>
  <c r="P133" i="1"/>
  <c r="O133" i="1"/>
  <c r="N133" i="1"/>
  <c r="J133" i="1"/>
  <c r="I133" i="1"/>
  <c r="I103" i="1" s="1"/>
  <c r="H133" i="1"/>
  <c r="G133" i="1"/>
  <c r="F133" i="1"/>
  <c r="E133" i="1"/>
  <c r="D133" i="1"/>
  <c r="C133" i="1"/>
  <c r="U132" i="1"/>
  <c r="T132" i="1"/>
  <c r="T102" i="1" s="1"/>
  <c r="S132" i="1"/>
  <c r="R132" i="1"/>
  <c r="Q132" i="1"/>
  <c r="P132" i="1"/>
  <c r="O132" i="1"/>
  <c r="N132" i="1"/>
  <c r="J132" i="1"/>
  <c r="I132" i="1"/>
  <c r="I102" i="1" s="1"/>
  <c r="H132" i="1"/>
  <c r="G132" i="1"/>
  <c r="F132" i="1"/>
  <c r="E132" i="1"/>
  <c r="D132" i="1"/>
  <c r="C132" i="1"/>
  <c r="T104" i="1" l="1"/>
  <c r="I110" i="1"/>
  <c r="T110" i="1"/>
  <c r="I111" i="1"/>
  <c r="N112" i="1"/>
  <c r="P113" i="1"/>
  <c r="I114" i="1"/>
  <c r="I118" i="1"/>
  <c r="R106" i="1"/>
  <c r="G107" i="1"/>
  <c r="G109" i="1"/>
  <c r="E102" i="1"/>
  <c r="P102" i="1"/>
  <c r="E103" i="1"/>
  <c r="P103" i="1"/>
  <c r="E104" i="1"/>
  <c r="P104" i="1"/>
  <c r="E105" i="1"/>
  <c r="P105" i="1"/>
  <c r="E106" i="1"/>
  <c r="P106" i="1"/>
  <c r="E107" i="1"/>
  <c r="P107" i="1"/>
  <c r="E108" i="1"/>
  <c r="P108" i="1"/>
  <c r="E109" i="1"/>
  <c r="P109" i="1"/>
  <c r="E110" i="1"/>
  <c r="P110" i="1"/>
  <c r="E111" i="1"/>
  <c r="P111" i="1"/>
  <c r="G112" i="1"/>
  <c r="R112" i="1"/>
  <c r="I113" i="1"/>
  <c r="E114" i="1"/>
  <c r="P114" i="1"/>
  <c r="N115" i="1"/>
  <c r="P116" i="1"/>
  <c r="N102" i="1"/>
  <c r="C103" i="1"/>
  <c r="N103" i="1"/>
  <c r="C104" i="1"/>
  <c r="N104" i="1"/>
  <c r="C105" i="1"/>
  <c r="N105" i="1"/>
  <c r="C106" i="1"/>
  <c r="N106" i="1"/>
  <c r="C107" i="1"/>
  <c r="N107" i="1"/>
  <c r="C108" i="1"/>
  <c r="N108" i="1"/>
  <c r="C109" i="1"/>
  <c r="N109" i="1"/>
  <c r="C110" i="1"/>
  <c r="N110" i="1"/>
  <c r="C111" i="1"/>
  <c r="N111" i="1"/>
  <c r="E112" i="1"/>
  <c r="P112" i="1"/>
  <c r="G113" i="1"/>
  <c r="R113" i="1"/>
  <c r="N114" i="1"/>
  <c r="I115" i="1"/>
  <c r="I116" i="1"/>
  <c r="R102" i="1"/>
  <c r="R105" i="1"/>
  <c r="G106" i="1"/>
  <c r="G114" i="1"/>
  <c r="I117" i="1"/>
  <c r="T106" i="1"/>
  <c r="T107" i="1"/>
  <c r="I108" i="1"/>
  <c r="I109" i="1"/>
  <c r="C112" i="1"/>
  <c r="E113" i="1"/>
  <c r="G115" i="1"/>
  <c r="E116" i="1"/>
  <c r="G102" i="1"/>
  <c r="G103" i="1"/>
  <c r="R103" i="1"/>
  <c r="G104" i="1"/>
  <c r="R104" i="1"/>
  <c r="G105" i="1"/>
  <c r="R107" i="1"/>
  <c r="G108" i="1"/>
  <c r="R108" i="1"/>
  <c r="R109" i="1"/>
  <c r="G110" i="1"/>
  <c r="R110" i="1"/>
  <c r="G111" i="1"/>
  <c r="R111" i="1"/>
  <c r="I112" i="1"/>
  <c r="C113" i="1"/>
  <c r="N113" i="1"/>
  <c r="E115" i="1"/>
  <c r="P115" i="1"/>
  <c r="C152" i="1"/>
  <c r="C153" i="1" s="1"/>
  <c r="E152" i="1"/>
  <c r="E153" i="1" s="1"/>
  <c r="C102" i="1"/>
  <c r="P152" i="1"/>
  <c r="P153" i="1" s="1"/>
  <c r="R152" i="1"/>
  <c r="R153" i="1" s="1"/>
  <c r="N152" i="1"/>
  <c r="N153" i="1" s="1"/>
  <c r="G152" i="1"/>
  <c r="G153" i="1" s="1"/>
  <c r="I152" i="1"/>
  <c r="I153" i="1" s="1"/>
  <c r="T152" i="1"/>
  <c r="T153" i="1" s="1"/>
  <c r="C150" i="1"/>
  <c r="C151" i="1"/>
  <c r="E151" i="1"/>
  <c r="G150" i="1"/>
  <c r="G151" i="1"/>
  <c r="E150" i="1"/>
  <c r="I150" i="1"/>
  <c r="I151" i="1"/>
  <c r="N150" i="1"/>
  <c r="N151" i="1"/>
  <c r="P150" i="1"/>
  <c r="P151" i="1"/>
  <c r="R150" i="1"/>
  <c r="R151" i="1"/>
  <c r="T150" i="1"/>
  <c r="T151" i="1"/>
  <c r="T154" i="1" s="1"/>
  <c r="O56" i="1"/>
  <c r="P56" i="1"/>
  <c r="Q56" i="1"/>
  <c r="R56" i="1"/>
  <c r="T122" i="1" l="1"/>
  <c r="P122" i="1"/>
  <c r="C154" i="1"/>
  <c r="N122" i="1"/>
  <c r="G122" i="1"/>
  <c r="I154" i="1"/>
  <c r="E120" i="1"/>
  <c r="I122" i="1"/>
  <c r="N154" i="1"/>
  <c r="R122" i="1"/>
  <c r="E122" i="1"/>
  <c r="E121" i="1"/>
  <c r="P154" i="1"/>
  <c r="R154" i="1"/>
  <c r="G154" i="1"/>
  <c r="C122" i="1"/>
  <c r="C121" i="1"/>
  <c r="C120" i="1"/>
  <c r="E154" i="1"/>
  <c r="AL20" i="1"/>
  <c r="AL19" i="1"/>
  <c r="AJ19" i="1"/>
  <c r="AH21" i="1"/>
  <c r="AG19" i="1"/>
  <c r="AL18" i="1"/>
  <c r="AJ18" i="1"/>
  <c r="AH20" i="1"/>
  <c r="AG18" i="1"/>
  <c r="AL17" i="1"/>
  <c r="AK17" i="1"/>
  <c r="AJ17" i="1"/>
  <c r="AH19" i="1"/>
  <c r="AG17" i="1"/>
  <c r="AF17" i="1"/>
  <c r="AL16" i="1"/>
  <c r="AK16" i="1"/>
  <c r="AJ16" i="1"/>
  <c r="AH18" i="1"/>
  <c r="AG16" i="1"/>
  <c r="AF16" i="1"/>
  <c r="AL15" i="1"/>
  <c r="AK15" i="1"/>
  <c r="AJ15" i="1"/>
  <c r="AH17" i="1"/>
  <c r="AG15" i="1"/>
  <c r="AF15" i="1"/>
  <c r="AL14" i="1"/>
  <c r="AK14" i="1"/>
  <c r="AJ14" i="1"/>
  <c r="AI20" i="1"/>
  <c r="AH16" i="1"/>
  <c r="AG14" i="1"/>
  <c r="AF14" i="1"/>
  <c r="AM18" i="1"/>
  <c r="AL13" i="1"/>
  <c r="AK13" i="1"/>
  <c r="AJ13" i="1"/>
  <c r="AI19" i="1"/>
  <c r="AH15" i="1"/>
  <c r="AG13" i="1"/>
  <c r="AF13" i="1"/>
  <c r="AM17" i="1"/>
  <c r="AL12" i="1"/>
  <c r="AK12" i="1"/>
  <c r="AJ12" i="1"/>
  <c r="AI18" i="1"/>
  <c r="AH14" i="1"/>
  <c r="AG12" i="1"/>
  <c r="AF12" i="1"/>
  <c r="AI17" i="1"/>
  <c r="AM16" i="1"/>
  <c r="AI16" i="1"/>
  <c r="AM15" i="1"/>
  <c r="AI15" i="1"/>
  <c r="AM14" i="1"/>
  <c r="AI14" i="1"/>
  <c r="AM13" i="1"/>
  <c r="AI13" i="1"/>
  <c r="AH13" i="1"/>
  <c r="AM12" i="1"/>
  <c r="AI12" i="1"/>
  <c r="AH12" i="1"/>
  <c r="AM11" i="1"/>
  <c r="AL11" i="1"/>
  <c r="AK11" i="1"/>
  <c r="AJ11" i="1"/>
  <c r="AI11" i="1"/>
  <c r="AH11" i="1"/>
  <c r="AG11" i="1"/>
  <c r="AF11" i="1"/>
  <c r="AM10" i="1"/>
  <c r="AL10" i="1"/>
  <c r="AK10" i="1"/>
  <c r="AJ10" i="1"/>
  <c r="AI10" i="1"/>
  <c r="AH10" i="1"/>
  <c r="AG10" i="1"/>
  <c r="AF10" i="1"/>
  <c r="AM9" i="1"/>
  <c r="AL9" i="1"/>
  <c r="AK9" i="1"/>
  <c r="AJ9" i="1"/>
  <c r="AI9" i="1"/>
  <c r="AH9" i="1"/>
  <c r="AG9" i="1"/>
  <c r="AF9" i="1"/>
  <c r="AM8" i="1"/>
  <c r="AL8" i="1"/>
  <c r="AK8" i="1"/>
  <c r="AJ8" i="1"/>
  <c r="AI8" i="1"/>
  <c r="AH8" i="1"/>
  <c r="AG8" i="1"/>
  <c r="AF8" i="1"/>
  <c r="AM7" i="1"/>
  <c r="AL7" i="1"/>
  <c r="AK7" i="1"/>
  <c r="AJ7" i="1"/>
  <c r="AI7" i="1"/>
  <c r="AH7" i="1"/>
  <c r="AG7" i="1"/>
  <c r="AF7" i="1"/>
  <c r="AM6" i="1"/>
  <c r="AL6" i="1"/>
  <c r="AK6" i="1"/>
  <c r="AJ6" i="1"/>
  <c r="AI6" i="1"/>
  <c r="AH6" i="1"/>
  <c r="AG6" i="1"/>
  <c r="AF6" i="1"/>
  <c r="AA17" i="1"/>
  <c r="AA16" i="1"/>
  <c r="AB20" i="1"/>
  <c r="AB19" i="1"/>
  <c r="Z19" i="1"/>
  <c r="Z18" i="1"/>
  <c r="X21" i="1"/>
  <c r="X20" i="1"/>
  <c r="AB18" i="1"/>
  <c r="AB17" i="1"/>
  <c r="X19" i="1"/>
  <c r="X18" i="1"/>
  <c r="Z17" i="1"/>
  <c r="Z16" i="1"/>
  <c r="V17" i="1"/>
  <c r="V16" i="1"/>
  <c r="Y20" i="1"/>
  <c r="Y19" i="1"/>
  <c r="Y18" i="1"/>
  <c r="W19" i="1"/>
  <c r="W18" i="1"/>
  <c r="AA15" i="1"/>
  <c r="AA14" i="1"/>
  <c r="W17" i="1"/>
  <c r="W16" i="1"/>
  <c r="AB16" i="1"/>
  <c r="AB15" i="1"/>
  <c r="AB14" i="1"/>
  <c r="X17" i="1"/>
  <c r="X16" i="1"/>
  <c r="Z15" i="1"/>
  <c r="Z14" i="1"/>
  <c r="V15" i="1"/>
  <c r="V14" i="1"/>
  <c r="AC18" i="1"/>
  <c r="AC17" i="1"/>
  <c r="W15" i="1"/>
  <c r="AA13" i="1"/>
  <c r="AA12" i="1"/>
  <c r="W14" i="1"/>
  <c r="W13" i="1"/>
  <c r="W12" i="1"/>
  <c r="AB13" i="1"/>
  <c r="AB12" i="1"/>
  <c r="X15" i="1"/>
  <c r="X14" i="1"/>
  <c r="Z13" i="1"/>
  <c r="Z12" i="1"/>
  <c r="V13" i="1"/>
  <c r="V12" i="1"/>
  <c r="AC16" i="1"/>
  <c r="AC15" i="1"/>
  <c r="Y17" i="1"/>
  <c r="Y16" i="1"/>
  <c r="AA11" i="1"/>
  <c r="AA10" i="1"/>
  <c r="AB11" i="1"/>
  <c r="AB10" i="1"/>
  <c r="Z11" i="1"/>
  <c r="Z10" i="1"/>
  <c r="AC14" i="1"/>
  <c r="AC13" i="1"/>
  <c r="Y15" i="1"/>
  <c r="Y14" i="1"/>
  <c r="Y13" i="1"/>
  <c r="Y12" i="1"/>
  <c r="X13" i="1"/>
  <c r="X12" i="1"/>
  <c r="X11" i="1"/>
  <c r="X10" i="1"/>
  <c r="AA9" i="1"/>
  <c r="AA8" i="1"/>
  <c r="Y11" i="1"/>
  <c r="Y10" i="1"/>
  <c r="W11" i="1"/>
  <c r="W10" i="1"/>
  <c r="AC12" i="1"/>
  <c r="AC11" i="1"/>
  <c r="V11" i="1"/>
  <c r="V10" i="1"/>
  <c r="AB9" i="1"/>
  <c r="AB8" i="1"/>
  <c r="Z9" i="1"/>
  <c r="Z8" i="1"/>
  <c r="X9" i="1"/>
  <c r="X8" i="1"/>
  <c r="W9" i="1"/>
  <c r="W8" i="1"/>
  <c r="Y9" i="1"/>
  <c r="Y8" i="1"/>
  <c r="V9" i="1"/>
  <c r="V8" i="1"/>
  <c r="X7" i="1"/>
  <c r="X6" i="1"/>
  <c r="AA7" i="1"/>
  <c r="AA6" i="1"/>
  <c r="AC10" i="1"/>
  <c r="AC9" i="1"/>
  <c r="AC8" i="1"/>
  <c r="AC7" i="1"/>
  <c r="AC6" i="1"/>
  <c r="Z7" i="1"/>
  <c r="Z6" i="1"/>
  <c r="AB7" i="1"/>
  <c r="AB6" i="1"/>
  <c r="W7" i="1"/>
  <c r="W6" i="1"/>
  <c r="V7" i="1"/>
  <c r="V6" i="1"/>
  <c r="Y7" i="1"/>
  <c r="Y6" i="1"/>
  <c r="W26" i="1" l="1"/>
  <c r="W27" i="1" s="1"/>
  <c r="AL26" i="1"/>
  <c r="AL27" i="1" s="1"/>
  <c r="AA24" i="1"/>
  <c r="AF51" i="1" s="1"/>
  <c r="Y24" i="1"/>
  <c r="AD51" i="1" s="1"/>
  <c r="Z24" i="1"/>
  <c r="AE51" i="1" s="1"/>
  <c r="Z25" i="1"/>
  <c r="X25" i="1"/>
  <c r="AA25" i="1"/>
  <c r="AH24" i="1"/>
  <c r="AC52" i="1" s="1"/>
  <c r="AM24" i="1"/>
  <c r="AH52" i="1" s="1"/>
  <c r="AI26" i="1"/>
  <c r="AI27" i="1" s="1"/>
  <c r="AF24" i="1"/>
  <c r="AA52" i="1" s="1"/>
  <c r="AG24" i="1"/>
  <c r="AB52" i="1" s="1"/>
  <c r="AB25" i="1"/>
  <c r="AM26" i="1"/>
  <c r="AM27" i="1" s="1"/>
  <c r="Y25" i="1"/>
  <c r="V24" i="1"/>
  <c r="AA51" i="1" s="1"/>
  <c r="AC25" i="1"/>
  <c r="W25" i="1"/>
  <c r="AI25" i="1"/>
  <c r="AG26" i="1"/>
  <c r="AG27" i="1" s="1"/>
  <c r="AK26" i="1"/>
  <c r="AK27" i="1" s="1"/>
  <c r="W24" i="1"/>
  <c r="AB51" i="1" s="1"/>
  <c r="AB26" i="1"/>
  <c r="AB27" i="1" s="1"/>
  <c r="AJ26" i="1"/>
  <c r="AJ27" i="1" s="1"/>
  <c r="AF25" i="1"/>
  <c r="AF26" i="1"/>
  <c r="AF27" i="1" s="1"/>
  <c r="V26" i="1"/>
  <c r="V27" i="1" s="1"/>
  <c r="AA26" i="1"/>
  <c r="AA27" i="1" s="1"/>
  <c r="AC24" i="1"/>
  <c r="AH51" i="1" s="1"/>
  <c r="AM25" i="1"/>
  <c r="AL24" i="1"/>
  <c r="AG52" i="1" s="1"/>
  <c r="AH25" i="1"/>
  <c r="V25" i="1"/>
  <c r="Z26" i="1"/>
  <c r="Z27" i="1" s="1"/>
  <c r="AB24" i="1"/>
  <c r="AG51" i="1" s="1"/>
  <c r="AL25" i="1"/>
  <c r="AK24" i="1"/>
  <c r="AF52" i="1" s="1"/>
  <c r="AG25" i="1"/>
  <c r="X24" i="1"/>
  <c r="AC51" i="1" s="1"/>
  <c r="Y26" i="1"/>
  <c r="Y27" i="1" s="1"/>
  <c r="AK25" i="1"/>
  <c r="AJ24" i="1"/>
  <c r="AE52" i="1" s="1"/>
  <c r="AC26" i="1"/>
  <c r="AC27" i="1" s="1"/>
  <c r="AH26" i="1"/>
  <c r="AH27" i="1" s="1"/>
  <c r="X26" i="1"/>
  <c r="X27" i="1" s="1"/>
  <c r="AJ25" i="1"/>
  <c r="AI24" i="1"/>
  <c r="AD52" i="1" s="1"/>
  <c r="AG28" i="1" l="1"/>
  <c r="AC28" i="1"/>
  <c r="Y28" i="1"/>
  <c r="X28" i="1"/>
  <c r="AB28" i="1"/>
  <c r="AI28" i="1"/>
  <c r="W28" i="1"/>
  <c r="AL28" i="1"/>
  <c r="Z28" i="1"/>
  <c r="AF28" i="1"/>
  <c r="AA28" i="1"/>
  <c r="V28" i="1"/>
  <c r="AJ28" i="1"/>
  <c r="AM28" i="1"/>
  <c r="AK28" i="1"/>
  <c r="AH28" i="1"/>
  <c r="I31" i="1"/>
  <c r="H31" i="1"/>
  <c r="I30" i="1"/>
  <c r="H30" i="1"/>
  <c r="K32" i="1"/>
  <c r="J32" i="1"/>
  <c r="K31" i="1"/>
  <c r="J31" i="1"/>
  <c r="I29" i="1"/>
  <c r="H29" i="1"/>
  <c r="I28" i="1"/>
  <c r="H28" i="1"/>
  <c r="G37" i="1"/>
  <c r="F37" i="1"/>
  <c r="G36" i="1"/>
  <c r="F36" i="1"/>
  <c r="K30" i="1"/>
  <c r="J30" i="1"/>
  <c r="K29" i="1"/>
  <c r="J29" i="1"/>
  <c r="G35" i="1"/>
  <c r="F35" i="1"/>
  <c r="G34" i="1"/>
  <c r="F34" i="1"/>
  <c r="I27" i="1"/>
  <c r="H27" i="1"/>
  <c r="I26" i="1"/>
  <c r="H26" i="1"/>
  <c r="E30" i="1"/>
  <c r="D30" i="1"/>
  <c r="E29" i="1"/>
  <c r="D29" i="1"/>
  <c r="G33" i="1"/>
  <c r="F33" i="1"/>
  <c r="G32" i="1"/>
  <c r="F32" i="1"/>
  <c r="G31" i="1"/>
  <c r="F31" i="1"/>
  <c r="E28" i="1"/>
  <c r="D28" i="1"/>
  <c r="E27" i="1"/>
  <c r="D27" i="1"/>
  <c r="I25" i="1"/>
  <c r="H25" i="1"/>
  <c r="I24" i="1"/>
  <c r="H24" i="1"/>
  <c r="E26" i="1"/>
  <c r="D26" i="1"/>
  <c r="E25" i="1"/>
  <c r="D25" i="1"/>
  <c r="K28" i="1"/>
  <c r="J28" i="1"/>
  <c r="K27" i="1"/>
  <c r="J27" i="1"/>
  <c r="K26" i="1"/>
  <c r="J26" i="1"/>
  <c r="G30" i="1"/>
  <c r="F30" i="1"/>
  <c r="G29" i="1"/>
  <c r="F29" i="1"/>
  <c r="I23" i="1"/>
  <c r="H23" i="1"/>
  <c r="I22" i="1"/>
  <c r="H22" i="1"/>
  <c r="E24" i="1"/>
  <c r="D24" i="1"/>
  <c r="E23" i="1"/>
  <c r="D23" i="1"/>
  <c r="K25" i="1"/>
  <c r="J25" i="1"/>
  <c r="K24" i="1"/>
  <c r="J24" i="1"/>
  <c r="G28" i="1"/>
  <c r="F28" i="1"/>
  <c r="I21" i="1"/>
  <c r="H21" i="1"/>
  <c r="I20" i="1"/>
  <c r="H20" i="1"/>
  <c r="E22" i="1"/>
  <c r="D22" i="1"/>
  <c r="E21" i="1"/>
  <c r="D21" i="1"/>
  <c r="E20" i="1"/>
  <c r="D20" i="1"/>
  <c r="K23" i="1"/>
  <c r="J23" i="1"/>
  <c r="K22" i="1"/>
  <c r="J22" i="1"/>
  <c r="G27" i="1"/>
  <c r="F27" i="1"/>
  <c r="G26" i="1"/>
  <c r="F26" i="1"/>
  <c r="I19" i="1"/>
  <c r="H19" i="1"/>
  <c r="I18" i="1"/>
  <c r="H18" i="1"/>
  <c r="E19" i="1"/>
  <c r="D19" i="1"/>
  <c r="E18" i="1"/>
  <c r="D18" i="1"/>
  <c r="K21" i="1"/>
  <c r="J21" i="1"/>
  <c r="K20" i="1"/>
  <c r="J20" i="1"/>
  <c r="G25" i="1"/>
  <c r="F25" i="1"/>
  <c r="G24" i="1"/>
  <c r="F24" i="1"/>
  <c r="I17" i="1"/>
  <c r="H17" i="1"/>
  <c r="I16" i="1"/>
  <c r="H16" i="1"/>
  <c r="K19" i="1"/>
  <c r="J19" i="1"/>
  <c r="K18" i="1"/>
  <c r="J18" i="1"/>
  <c r="I15" i="1"/>
  <c r="H15" i="1"/>
  <c r="I14" i="1"/>
  <c r="H14" i="1"/>
  <c r="K17" i="1"/>
  <c r="J17" i="1"/>
  <c r="K16" i="1"/>
  <c r="J16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I13" i="1"/>
  <c r="H13" i="1"/>
  <c r="I12" i="1"/>
  <c r="H12" i="1"/>
  <c r="G15" i="1"/>
  <c r="F15" i="1"/>
  <c r="G14" i="1"/>
  <c r="F14" i="1"/>
  <c r="E17" i="1"/>
  <c r="D17" i="1"/>
  <c r="E16" i="1"/>
  <c r="D16" i="1"/>
  <c r="K15" i="1"/>
  <c r="J15" i="1"/>
  <c r="K14" i="1"/>
  <c r="J14" i="1"/>
  <c r="E15" i="1"/>
  <c r="D15" i="1"/>
  <c r="E14" i="1"/>
  <c r="D14" i="1"/>
  <c r="K13" i="1"/>
  <c r="J13" i="1"/>
  <c r="K12" i="1"/>
  <c r="J12" i="1"/>
  <c r="I11" i="1"/>
  <c r="H11" i="1"/>
  <c r="I10" i="1"/>
  <c r="H10" i="1"/>
  <c r="E13" i="1"/>
  <c r="D13" i="1"/>
  <c r="E12" i="1"/>
  <c r="D12" i="1"/>
  <c r="G13" i="1"/>
  <c r="F13" i="1"/>
  <c r="G12" i="1"/>
  <c r="F12" i="1"/>
  <c r="G11" i="1"/>
  <c r="F11" i="1"/>
  <c r="G10" i="1"/>
  <c r="F10" i="1"/>
  <c r="E11" i="1"/>
  <c r="D11" i="1"/>
  <c r="E10" i="1"/>
  <c r="D10" i="1"/>
  <c r="G9" i="1"/>
  <c r="F9" i="1"/>
  <c r="G8" i="1"/>
  <c r="F8" i="1"/>
  <c r="I9" i="1"/>
  <c r="H9" i="1"/>
  <c r="I8" i="1"/>
  <c r="H8" i="1"/>
  <c r="K11" i="1"/>
  <c r="J11" i="1"/>
  <c r="K10" i="1"/>
  <c r="J10" i="1"/>
  <c r="K9" i="1"/>
  <c r="J9" i="1"/>
  <c r="K8" i="1"/>
  <c r="J8" i="1"/>
  <c r="I7" i="1"/>
  <c r="H7" i="1"/>
  <c r="I6" i="1"/>
  <c r="H6" i="1"/>
  <c r="K7" i="1"/>
  <c r="J7" i="1"/>
  <c r="K6" i="1"/>
  <c r="J6" i="1"/>
  <c r="E9" i="1"/>
  <c r="D9" i="1"/>
  <c r="E8" i="1"/>
  <c r="D8" i="1"/>
  <c r="E7" i="1"/>
  <c r="D7" i="1"/>
  <c r="E6" i="1"/>
  <c r="D6" i="1"/>
  <c r="G7" i="1"/>
  <c r="F7" i="1"/>
  <c r="G6" i="1"/>
  <c r="F6" i="1"/>
  <c r="AT90" i="1"/>
  <c r="AR90" i="1"/>
  <c r="AT89" i="1"/>
  <c r="AR89" i="1"/>
  <c r="AT88" i="1"/>
  <c r="AR88" i="1"/>
  <c r="AT87" i="1"/>
  <c r="AR87" i="1"/>
  <c r="AV86" i="1"/>
  <c r="AT86" i="1"/>
  <c r="AR86" i="1"/>
  <c r="AX85" i="1"/>
  <c r="AV85" i="1"/>
  <c r="AT85" i="1"/>
  <c r="AR85" i="1"/>
  <c r="AX84" i="1"/>
  <c r="AV84" i="1"/>
  <c r="AT84" i="1"/>
  <c r="AR84" i="1"/>
  <c r="AX83" i="1"/>
  <c r="AV83" i="1"/>
  <c r="AT83" i="1"/>
  <c r="AR83" i="1"/>
  <c r="AX82" i="1"/>
  <c r="AV82" i="1"/>
  <c r="AT82" i="1"/>
  <c r="AR82" i="1"/>
  <c r="AX81" i="1"/>
  <c r="AV81" i="1"/>
  <c r="AT81" i="1"/>
  <c r="AR81" i="1"/>
  <c r="AX80" i="1"/>
  <c r="AV80" i="1"/>
  <c r="AT80" i="1"/>
  <c r="AR80" i="1"/>
  <c r="AX79" i="1"/>
  <c r="AV79" i="1"/>
  <c r="AT79" i="1"/>
  <c r="AR79" i="1"/>
  <c r="AX78" i="1"/>
  <c r="AV78" i="1"/>
  <c r="AT78" i="1"/>
  <c r="AR78" i="1"/>
  <c r="AX77" i="1"/>
  <c r="AV77" i="1"/>
  <c r="AT77" i="1"/>
  <c r="AR77" i="1"/>
  <c r="AX76" i="1"/>
  <c r="AV76" i="1"/>
  <c r="AT76" i="1"/>
  <c r="AR76" i="1"/>
  <c r="AX75" i="1"/>
  <c r="AV75" i="1"/>
  <c r="AT75" i="1"/>
  <c r="AR75" i="1"/>
  <c r="AJ90" i="1"/>
  <c r="AH90" i="1"/>
  <c r="AJ89" i="1"/>
  <c r="AH89" i="1"/>
  <c r="AJ88" i="1"/>
  <c r="AH88" i="1"/>
  <c r="AJ87" i="1"/>
  <c r="AH87" i="1"/>
  <c r="AL86" i="1"/>
  <c r="AJ86" i="1"/>
  <c r="AH86" i="1"/>
  <c r="AN85" i="1"/>
  <c r="AL85" i="1"/>
  <c r="AJ85" i="1"/>
  <c r="AH85" i="1"/>
  <c r="AN84" i="1"/>
  <c r="AL84" i="1"/>
  <c r="AJ84" i="1"/>
  <c r="AH84" i="1"/>
  <c r="AN83" i="1"/>
  <c r="AL83" i="1"/>
  <c r="AJ83" i="1"/>
  <c r="AH83" i="1"/>
  <c r="AN82" i="1"/>
  <c r="AL82" i="1"/>
  <c r="AJ82" i="1"/>
  <c r="AH82" i="1"/>
  <c r="AN81" i="1"/>
  <c r="AL81" i="1"/>
  <c r="AJ81" i="1"/>
  <c r="AH81" i="1"/>
  <c r="AN80" i="1"/>
  <c r="AL80" i="1"/>
  <c r="AJ80" i="1"/>
  <c r="AH80" i="1"/>
  <c r="AN79" i="1"/>
  <c r="AL79" i="1"/>
  <c r="AJ79" i="1"/>
  <c r="AH79" i="1"/>
  <c r="AN78" i="1"/>
  <c r="AL78" i="1"/>
  <c r="AJ78" i="1"/>
  <c r="AH78" i="1"/>
  <c r="AN77" i="1"/>
  <c r="AL77" i="1"/>
  <c r="AJ77" i="1"/>
  <c r="AH77" i="1"/>
  <c r="AN76" i="1"/>
  <c r="AL76" i="1"/>
  <c r="AJ76" i="1"/>
  <c r="AH76" i="1"/>
  <c r="AN75" i="1"/>
  <c r="AL75" i="1"/>
  <c r="AJ75" i="1"/>
  <c r="AH75" i="1"/>
  <c r="N90" i="1"/>
  <c r="Z90" i="1"/>
  <c r="X90" i="1"/>
  <c r="Z89" i="1"/>
  <c r="X89" i="1"/>
  <c r="Z88" i="1"/>
  <c r="X88" i="1"/>
  <c r="Z87" i="1"/>
  <c r="X87" i="1"/>
  <c r="AB86" i="1"/>
  <c r="Z86" i="1"/>
  <c r="X86" i="1"/>
  <c r="AD85" i="1"/>
  <c r="AB85" i="1"/>
  <c r="Z85" i="1"/>
  <c r="X85" i="1"/>
  <c r="AD84" i="1"/>
  <c r="AB84" i="1"/>
  <c r="Z84" i="1"/>
  <c r="X84" i="1"/>
  <c r="AD83" i="1"/>
  <c r="AB83" i="1"/>
  <c r="Z83" i="1"/>
  <c r="X83" i="1"/>
  <c r="AD82" i="1"/>
  <c r="AB82" i="1"/>
  <c r="Z82" i="1"/>
  <c r="X82" i="1"/>
  <c r="AD81" i="1"/>
  <c r="AB81" i="1"/>
  <c r="Z81" i="1"/>
  <c r="X81" i="1"/>
  <c r="AD80" i="1"/>
  <c r="AB80" i="1"/>
  <c r="Z80" i="1"/>
  <c r="X80" i="1"/>
  <c r="AD79" i="1"/>
  <c r="AB79" i="1"/>
  <c r="Z79" i="1"/>
  <c r="X79" i="1"/>
  <c r="AD78" i="1"/>
  <c r="AB78" i="1"/>
  <c r="Z78" i="1"/>
  <c r="X78" i="1"/>
  <c r="AD77" i="1"/>
  <c r="AB77" i="1"/>
  <c r="Z77" i="1"/>
  <c r="X77" i="1"/>
  <c r="AD76" i="1"/>
  <c r="AB76" i="1"/>
  <c r="Z76" i="1"/>
  <c r="X76" i="1"/>
  <c r="AD75" i="1"/>
  <c r="AB75" i="1"/>
  <c r="Z75" i="1"/>
  <c r="X75" i="1"/>
  <c r="P75" i="1"/>
  <c r="P90" i="1"/>
  <c r="P89" i="1"/>
  <c r="N89" i="1"/>
  <c r="P88" i="1"/>
  <c r="N88" i="1"/>
  <c r="P87" i="1"/>
  <c r="N87" i="1"/>
  <c r="R86" i="1"/>
  <c r="P86" i="1"/>
  <c r="N86" i="1"/>
  <c r="T85" i="1"/>
  <c r="R85" i="1"/>
  <c r="P85" i="1"/>
  <c r="N85" i="1"/>
  <c r="T84" i="1"/>
  <c r="R84" i="1"/>
  <c r="P84" i="1"/>
  <c r="N84" i="1"/>
  <c r="T83" i="1"/>
  <c r="R83" i="1"/>
  <c r="P83" i="1"/>
  <c r="N83" i="1"/>
  <c r="T82" i="1"/>
  <c r="R82" i="1"/>
  <c r="P82" i="1"/>
  <c r="N82" i="1"/>
  <c r="T81" i="1"/>
  <c r="R81" i="1"/>
  <c r="P81" i="1"/>
  <c r="N81" i="1"/>
  <c r="T80" i="1"/>
  <c r="R80" i="1"/>
  <c r="P80" i="1"/>
  <c r="N80" i="1"/>
  <c r="T79" i="1"/>
  <c r="R79" i="1"/>
  <c r="P79" i="1"/>
  <c r="N79" i="1"/>
  <c r="T78" i="1"/>
  <c r="R78" i="1"/>
  <c r="P78" i="1"/>
  <c r="N78" i="1"/>
  <c r="T77" i="1"/>
  <c r="R77" i="1"/>
  <c r="P77" i="1"/>
  <c r="N77" i="1"/>
  <c r="T76" i="1"/>
  <c r="R76" i="1"/>
  <c r="P76" i="1"/>
  <c r="N76" i="1"/>
  <c r="T75" i="1"/>
  <c r="N75" i="1"/>
  <c r="R75" i="1"/>
  <c r="H86" i="1"/>
  <c r="H85" i="1"/>
  <c r="F90" i="1"/>
  <c r="F89" i="1"/>
  <c r="F88" i="1"/>
  <c r="F87" i="1"/>
  <c r="D90" i="1"/>
  <c r="D89" i="1"/>
  <c r="H84" i="1"/>
  <c r="H83" i="1"/>
  <c r="D88" i="1"/>
  <c r="D87" i="1"/>
  <c r="J85" i="1"/>
  <c r="J84" i="1"/>
  <c r="F86" i="1"/>
  <c r="F85" i="1"/>
  <c r="H82" i="1"/>
  <c r="H81" i="1"/>
  <c r="D86" i="1"/>
  <c r="D85" i="1"/>
  <c r="D84" i="1"/>
  <c r="D83" i="1"/>
  <c r="J83" i="1"/>
  <c r="J82" i="1"/>
  <c r="F84" i="1"/>
  <c r="F83" i="1"/>
  <c r="H80" i="1"/>
  <c r="H79" i="1"/>
  <c r="J81" i="1"/>
  <c r="J80" i="1"/>
  <c r="F82" i="1"/>
  <c r="F81" i="1"/>
  <c r="F80" i="1"/>
  <c r="F79" i="1"/>
  <c r="H78" i="1"/>
  <c r="H77" i="1"/>
  <c r="F78" i="1"/>
  <c r="F77" i="1"/>
  <c r="D82" i="1"/>
  <c r="D81" i="1"/>
  <c r="J79" i="1"/>
  <c r="J78" i="1"/>
  <c r="D80" i="1"/>
  <c r="D79" i="1"/>
  <c r="F76" i="1"/>
  <c r="F75" i="1"/>
  <c r="H76" i="1"/>
  <c r="H75" i="1"/>
  <c r="J77" i="1"/>
  <c r="J76" i="1"/>
  <c r="J75" i="1"/>
  <c r="D78" i="1"/>
  <c r="D77" i="1"/>
  <c r="D76" i="1"/>
  <c r="D75" i="1"/>
  <c r="I64" i="1"/>
  <c r="I63" i="1"/>
  <c r="G62" i="1"/>
  <c r="G61" i="1"/>
  <c r="E64" i="1"/>
  <c r="E63" i="1"/>
  <c r="I62" i="1"/>
  <c r="I61" i="1"/>
  <c r="E62" i="1"/>
  <c r="E61" i="1"/>
  <c r="G60" i="1"/>
  <c r="G59" i="1"/>
  <c r="C60" i="1"/>
  <c r="C59" i="1"/>
  <c r="I60" i="1"/>
  <c r="I59" i="1"/>
  <c r="I58" i="1"/>
  <c r="I57" i="1"/>
  <c r="E60" i="1"/>
  <c r="E59" i="1"/>
  <c r="G58" i="1"/>
  <c r="G57" i="1"/>
  <c r="C58" i="1"/>
  <c r="C57" i="1"/>
  <c r="I56" i="1"/>
  <c r="I55" i="1"/>
  <c r="E58" i="1"/>
  <c r="E57" i="1"/>
  <c r="G56" i="1"/>
  <c r="G55" i="1"/>
  <c r="C56" i="1"/>
  <c r="C55" i="1"/>
  <c r="I54" i="1"/>
  <c r="I53" i="1"/>
  <c r="G54" i="1"/>
  <c r="G53" i="1"/>
  <c r="E56" i="1"/>
  <c r="E55" i="1"/>
  <c r="E54" i="1"/>
  <c r="E53" i="1"/>
  <c r="C54" i="1"/>
  <c r="C53" i="1"/>
  <c r="I52" i="1"/>
  <c r="I51" i="1"/>
  <c r="G52" i="1"/>
  <c r="G51" i="1"/>
  <c r="E52" i="1"/>
  <c r="E51" i="1"/>
  <c r="C52" i="1"/>
  <c r="C51" i="1"/>
  <c r="E50" i="1"/>
  <c r="E49" i="1"/>
  <c r="G50" i="1"/>
  <c r="G49" i="1"/>
  <c r="I50" i="1"/>
  <c r="I49" i="1"/>
  <c r="C49" i="1"/>
  <c r="C50" i="1"/>
  <c r="BL53" i="1" l="1"/>
  <c r="BL54" i="1" s="1"/>
  <c r="BL52" i="1"/>
  <c r="BL51" i="1"/>
  <c r="BI52" i="1"/>
  <c r="BI51" i="1"/>
  <c r="BI53" i="1"/>
  <c r="BI54" i="1" s="1"/>
  <c r="BK53" i="1"/>
  <c r="BK54" i="1" s="1"/>
  <c r="BK52" i="1"/>
  <c r="BK51" i="1"/>
  <c r="BJ51" i="1"/>
  <c r="BJ53" i="1"/>
  <c r="BJ54" i="1" s="1"/>
  <c r="BJ52" i="1"/>
  <c r="F92" i="1"/>
  <c r="AR50" i="1"/>
  <c r="E66" i="1"/>
  <c r="AV94" i="1"/>
  <c r="AV95" i="1" s="1"/>
  <c r="AB93" i="1"/>
  <c r="AL93" i="1"/>
  <c r="AX94" i="1"/>
  <c r="AX95" i="1" s="1"/>
  <c r="AD93" i="1"/>
  <c r="AN93" i="1"/>
  <c r="T93" i="1"/>
  <c r="H94" i="1"/>
  <c r="H95" i="1" s="1"/>
  <c r="R92" i="1"/>
  <c r="AV51" i="1" s="1"/>
  <c r="I120" i="1"/>
  <c r="E123" i="1"/>
  <c r="P123" i="1"/>
  <c r="T121" i="1"/>
  <c r="D94" i="1"/>
  <c r="D95" i="1" s="1"/>
  <c r="N94" i="1"/>
  <c r="N95" i="1" s="1"/>
  <c r="F94" i="1"/>
  <c r="F95" i="1" s="1"/>
  <c r="C123" i="1"/>
  <c r="G123" i="1"/>
  <c r="N120" i="1"/>
  <c r="J94" i="1"/>
  <c r="J95" i="1" s="1"/>
  <c r="P93" i="1"/>
  <c r="AR94" i="1"/>
  <c r="AR95" i="1" s="1"/>
  <c r="X94" i="1"/>
  <c r="X95" i="1" s="1"/>
  <c r="AH94" i="1"/>
  <c r="AH95" i="1" s="1"/>
  <c r="AT94" i="1"/>
  <c r="AT95" i="1" s="1"/>
  <c r="R120" i="1"/>
  <c r="Z94" i="1"/>
  <c r="Z95" i="1" s="1"/>
  <c r="AJ94" i="1"/>
  <c r="AJ95" i="1" s="1"/>
  <c r="N92" i="1"/>
  <c r="AM51" i="1" s="1"/>
  <c r="P94" i="1"/>
  <c r="P95" i="1" s="1"/>
  <c r="AB92" i="1"/>
  <c r="AW51" i="1" s="1"/>
  <c r="AB94" i="1"/>
  <c r="AB95" i="1" s="1"/>
  <c r="AL92" i="1"/>
  <c r="AX51" i="1" s="1"/>
  <c r="AL94" i="1"/>
  <c r="AL95" i="1" s="1"/>
  <c r="I121" i="1"/>
  <c r="N121" i="1"/>
  <c r="T123" i="1"/>
  <c r="V57" i="1"/>
  <c r="P92" i="1"/>
  <c r="AM56" i="1" s="1"/>
  <c r="R94" i="1"/>
  <c r="R95" i="1" s="1"/>
  <c r="AD92" i="1"/>
  <c r="AW56" i="1" s="1"/>
  <c r="AD94" i="1"/>
  <c r="AD95" i="1" s="1"/>
  <c r="AN92" i="1"/>
  <c r="AX56" i="1" s="1"/>
  <c r="AN94" i="1"/>
  <c r="AN95" i="1" s="1"/>
  <c r="I123" i="1"/>
  <c r="N123" i="1"/>
  <c r="AR93" i="1"/>
  <c r="D92" i="1"/>
  <c r="BC61" i="1" s="1"/>
  <c r="H92" i="1"/>
  <c r="BE61" i="1" s="1"/>
  <c r="T92" i="1"/>
  <c r="AV56" i="1" s="1"/>
  <c r="T94" i="1"/>
  <c r="T95" i="1" s="1"/>
  <c r="X93" i="1"/>
  <c r="AH93" i="1"/>
  <c r="P121" i="1"/>
  <c r="P120" i="1"/>
  <c r="AT93" i="1"/>
  <c r="D93" i="1"/>
  <c r="H93" i="1"/>
  <c r="N93" i="1"/>
  <c r="Z93" i="1"/>
  <c r="AJ93" i="1"/>
  <c r="R123" i="1"/>
  <c r="AV93" i="1"/>
  <c r="AR92" i="1"/>
  <c r="J93" i="1"/>
  <c r="G120" i="1"/>
  <c r="R121" i="1"/>
  <c r="AX93" i="1"/>
  <c r="AT92" i="1"/>
  <c r="F93" i="1"/>
  <c r="J92" i="1"/>
  <c r="BF61" i="1" s="1"/>
  <c r="R93" i="1"/>
  <c r="G121" i="1"/>
  <c r="AV92" i="1"/>
  <c r="X92" i="1"/>
  <c r="AN51" i="1" s="1"/>
  <c r="AH92" i="1"/>
  <c r="AO51" i="1" s="1"/>
  <c r="T120" i="1"/>
  <c r="AX92" i="1"/>
  <c r="Z92" i="1"/>
  <c r="AN56" i="1" s="1"/>
  <c r="AJ92" i="1"/>
  <c r="AO56" i="1" s="1"/>
  <c r="C67" i="1"/>
  <c r="I66" i="1"/>
  <c r="BF60" i="1" s="1"/>
  <c r="G68" i="1"/>
  <c r="G69" i="1" s="1"/>
  <c r="G66" i="1"/>
  <c r="E68" i="1"/>
  <c r="E69" i="1" s="1"/>
  <c r="C68" i="1"/>
  <c r="C69" i="1" s="1"/>
  <c r="E67" i="1"/>
  <c r="C66" i="1"/>
  <c r="I67" i="1"/>
  <c r="I68" i="1"/>
  <c r="I69" i="1" s="1"/>
  <c r="G67" i="1"/>
  <c r="J41" i="1"/>
  <c r="J42" i="1" s="1"/>
  <c r="H41" i="1"/>
  <c r="H42" i="1" s="1"/>
  <c r="K41" i="1"/>
  <c r="K42" i="1" s="1"/>
  <c r="G41" i="1"/>
  <c r="G42" i="1" s="1"/>
  <c r="E41" i="1"/>
  <c r="E42" i="1" s="1"/>
  <c r="I41" i="1"/>
  <c r="I42" i="1" s="1"/>
  <c r="F41" i="1"/>
  <c r="F42" i="1" s="1"/>
  <c r="I39" i="1"/>
  <c r="AT25" i="1" s="1"/>
  <c r="E40" i="1"/>
  <c r="K39" i="1"/>
  <c r="AU25" i="1" s="1"/>
  <c r="F40" i="1"/>
  <c r="H40" i="1"/>
  <c r="G40" i="1"/>
  <c r="I40" i="1"/>
  <c r="I43" i="1" s="1"/>
  <c r="AT30" i="1" s="1"/>
  <c r="D40" i="1"/>
  <c r="J40" i="1"/>
  <c r="D41" i="1"/>
  <c r="D42" i="1" s="1"/>
  <c r="D39" i="1"/>
  <c r="AR24" i="1" s="1"/>
  <c r="K40" i="1"/>
  <c r="K43" i="1" s="1"/>
  <c r="AU30" i="1" s="1"/>
  <c r="J39" i="1"/>
  <c r="AU24" i="1" s="1"/>
  <c r="H39" i="1"/>
  <c r="AT24" i="1" s="1"/>
  <c r="G39" i="1"/>
  <c r="AS25" i="1" s="1"/>
  <c r="F39" i="1"/>
  <c r="AS24" i="1" s="1"/>
  <c r="E39" i="1"/>
  <c r="AR25" i="1" s="1"/>
  <c r="BJ55" i="1" l="1"/>
  <c r="BK55" i="1"/>
  <c r="BI55" i="1"/>
  <c r="BL55" i="1"/>
  <c r="AL50" i="1"/>
  <c r="BC60" i="1"/>
  <c r="AL55" i="1"/>
  <c r="BD60" i="1"/>
  <c r="AL56" i="1"/>
  <c r="BD61" i="1"/>
  <c r="AU50" i="1"/>
  <c r="BE60" i="1"/>
  <c r="C70" i="1"/>
  <c r="AV96" i="1"/>
  <c r="W63" i="1" s="1"/>
  <c r="P57" i="1"/>
  <c r="T124" i="1"/>
  <c r="X64" i="1" s="1"/>
  <c r="O58" i="1"/>
  <c r="R57" i="1"/>
  <c r="AU55" i="1"/>
  <c r="W58" i="1"/>
  <c r="AY51" i="1"/>
  <c r="O57" i="1"/>
  <c r="Q58" i="1"/>
  <c r="BA50" i="1"/>
  <c r="P58" i="1"/>
  <c r="AR55" i="1"/>
  <c r="U59" i="1"/>
  <c r="AR51" i="1"/>
  <c r="X58" i="1"/>
  <c r="AY56" i="1"/>
  <c r="X57" i="1"/>
  <c r="AU56" i="1"/>
  <c r="U58" i="1"/>
  <c r="AP51" i="1"/>
  <c r="W57" i="1"/>
  <c r="AU51" i="1"/>
  <c r="W59" i="1"/>
  <c r="BA51" i="1"/>
  <c r="R58" i="1"/>
  <c r="BA55" i="1"/>
  <c r="X59" i="1"/>
  <c r="BA56" i="1"/>
  <c r="V59" i="1"/>
  <c r="AR56" i="1"/>
  <c r="U57" i="1"/>
  <c r="AL51" i="1"/>
  <c r="Q57" i="1"/>
  <c r="V58" i="1"/>
  <c r="AP56" i="1"/>
  <c r="AB96" i="1"/>
  <c r="G124" i="1"/>
  <c r="AN96" i="1"/>
  <c r="F96" i="1"/>
  <c r="V62" i="1" s="1"/>
  <c r="P124" i="1"/>
  <c r="V64" i="1" s="1"/>
  <c r="AX96" i="1"/>
  <c r="X63" i="1" s="1"/>
  <c r="AJ96" i="1"/>
  <c r="E124" i="1"/>
  <c r="N124" i="1"/>
  <c r="U64" i="1" s="1"/>
  <c r="J96" i="1"/>
  <c r="X62" i="1" s="1"/>
  <c r="AL96" i="1"/>
  <c r="R124" i="1"/>
  <c r="W64" i="1" s="1"/>
  <c r="AH96" i="1"/>
  <c r="C124" i="1"/>
  <c r="H96" i="1"/>
  <c r="W62" i="1" s="1"/>
  <c r="T96" i="1"/>
  <c r="AT96" i="1"/>
  <c r="V63" i="1" s="1"/>
  <c r="AD96" i="1"/>
  <c r="N96" i="1"/>
  <c r="X96" i="1"/>
  <c r="D96" i="1"/>
  <c r="U62" i="1" s="1"/>
  <c r="AR96" i="1"/>
  <c r="U63" i="1" s="1"/>
  <c r="Z96" i="1"/>
  <c r="I124" i="1"/>
  <c r="P96" i="1"/>
  <c r="R96" i="1"/>
  <c r="G70" i="1"/>
  <c r="I70" i="1"/>
  <c r="E70" i="1"/>
  <c r="J43" i="1"/>
  <c r="AU29" i="1" s="1"/>
  <c r="H43" i="1"/>
  <c r="AT29" i="1" s="1"/>
  <c r="G43" i="1"/>
  <c r="AS30" i="1" s="1"/>
  <c r="E43" i="1"/>
  <c r="AR30" i="1" s="1"/>
  <c r="F43" i="1"/>
  <c r="AS29" i="1" s="1"/>
  <c r="D43" i="1"/>
  <c r="AR29" i="1" s="1"/>
</calcChain>
</file>

<file path=xl/sharedStrings.xml><?xml version="1.0" encoding="utf-8"?>
<sst xmlns="http://schemas.openxmlformats.org/spreadsheetml/2006/main" count="428" uniqueCount="94">
  <si>
    <t>2 minutes</t>
  </si>
  <si>
    <t>No stress</t>
  </si>
  <si>
    <t>Stress</t>
  </si>
  <si>
    <t>F</t>
  </si>
  <si>
    <t>M</t>
  </si>
  <si>
    <t>ext5</t>
  </si>
  <si>
    <t>ext4</t>
  </si>
  <si>
    <t>ext3</t>
  </si>
  <si>
    <t>ext2</t>
  </si>
  <si>
    <t>ext1</t>
  </si>
  <si>
    <t>10 minutes</t>
  </si>
  <si>
    <t>Mean</t>
  </si>
  <si>
    <t>Percentage</t>
  </si>
  <si>
    <t>Percentages</t>
  </si>
  <si>
    <t xml:space="preserve">minute 1 </t>
  </si>
  <si>
    <t>minute 2</t>
  </si>
  <si>
    <t>pre</t>
  </si>
  <si>
    <t>post</t>
  </si>
  <si>
    <t xml:space="preserve">pre </t>
  </si>
  <si>
    <t>SD</t>
  </si>
  <si>
    <t>Perhaps here I misunderstand but I have grouped the 2 and 10 minute cohorts here as the extinction manipulation is carried out after the learning phase and thus has no way of impacting the scores here besides random chance.</t>
  </si>
  <si>
    <t>Mean percentage time spent freezing during aquisition phase(pre and post shock)</t>
  </si>
  <si>
    <t>Mean percentage time spent freezing during 2 minute recall phase and 10 minute recall phase (non extinction and extinction)</t>
  </si>
  <si>
    <t>n</t>
  </si>
  <si>
    <t>sqrt(n)</t>
  </si>
  <si>
    <t>SEM</t>
  </si>
  <si>
    <t>Extinction curve</t>
  </si>
  <si>
    <t>extinction graphs</t>
  </si>
  <si>
    <t>LTM</t>
  </si>
  <si>
    <t>10 minute extinction + LTM1</t>
  </si>
  <si>
    <t>10 minute</t>
  </si>
  <si>
    <t>2 minute</t>
  </si>
  <si>
    <t>Figures:</t>
  </si>
  <si>
    <t>Acquisition graphs</t>
  </si>
  <si>
    <t>2 minute extinction + LTM1</t>
  </si>
  <si>
    <t>2 miuntes</t>
  </si>
  <si>
    <t>Male stress</t>
  </si>
  <si>
    <t>Male non stress</t>
  </si>
  <si>
    <t>Female stress</t>
  </si>
  <si>
    <t>Female non stress</t>
  </si>
  <si>
    <t>for 2 minute bar figure</t>
  </si>
  <si>
    <t>for 10 minute bar figure</t>
  </si>
  <si>
    <t>Ext1</t>
  </si>
  <si>
    <t>Ext5</t>
  </si>
  <si>
    <t>male</t>
  </si>
  <si>
    <t>Female</t>
  </si>
  <si>
    <t>Stressed</t>
  </si>
  <si>
    <t>Non stressed</t>
  </si>
  <si>
    <t>Male stressed 2</t>
  </si>
  <si>
    <t>Male stressed 10</t>
  </si>
  <si>
    <t xml:space="preserve">Male non stressed 2 </t>
  </si>
  <si>
    <t>Male non stressed 10</t>
  </si>
  <si>
    <t xml:space="preserve">Female stressed 2 </t>
  </si>
  <si>
    <t xml:space="preserve">Female stressed 10 </t>
  </si>
  <si>
    <t>Female non stressed 2</t>
  </si>
  <si>
    <t>Female non stressed 10</t>
  </si>
  <si>
    <t>Ext2</t>
  </si>
  <si>
    <t>Ext3</t>
  </si>
  <si>
    <t>Ext4</t>
  </si>
  <si>
    <t>Male non stressed</t>
  </si>
  <si>
    <t>Female stressed</t>
  </si>
  <si>
    <t>Female non stressed</t>
  </si>
  <si>
    <t>2 minute mean</t>
  </si>
  <si>
    <t>Male Stressed</t>
  </si>
  <si>
    <t xml:space="preserve">Female stressed </t>
  </si>
  <si>
    <t>After 2 minute extinction</t>
  </si>
  <si>
    <t>After 10 minute extinction</t>
  </si>
  <si>
    <t>Male stressed</t>
  </si>
  <si>
    <t xml:space="preserve">Pre </t>
  </si>
  <si>
    <t>Post</t>
  </si>
  <si>
    <t xml:space="preserve">Values here are for minute 1 and minute 2 the tables above this are exactly the same conditions and data but just means of the two minutes to generate an accurate SD </t>
  </si>
  <si>
    <t xml:space="preserve">Values here are for each 2 minute bin of the extinction analysis </t>
  </si>
  <si>
    <t>Data for figures: values here are the same as what is shown throughout the spreadsheet. However, they have been collated to make sytling graphs and generating statistics easier.</t>
  </si>
  <si>
    <t>Acquisition</t>
  </si>
  <si>
    <t>Extinction</t>
  </si>
  <si>
    <t>Recall</t>
  </si>
  <si>
    <t>For recall figure</t>
  </si>
  <si>
    <t>For ext1 in extinction graph</t>
  </si>
  <si>
    <t xml:space="preserve">2 minute </t>
  </si>
  <si>
    <t>10 mminute</t>
  </si>
  <si>
    <t>Combined</t>
  </si>
  <si>
    <t>48 hours after acquisition</t>
  </si>
  <si>
    <t>Freezing percentage</t>
  </si>
  <si>
    <t>acquisition</t>
  </si>
  <si>
    <t>m</t>
  </si>
  <si>
    <t>f</t>
  </si>
  <si>
    <t xml:space="preserve">Recall 2 minutes </t>
  </si>
  <si>
    <t>Recall 10 miunutes</t>
  </si>
  <si>
    <t>figures_sex</t>
  </si>
  <si>
    <t>Condition</t>
  </si>
  <si>
    <t>mean_freezing</t>
  </si>
  <si>
    <t>sem_freezing</t>
  </si>
  <si>
    <t>ELS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</si>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</sst>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9" xfId="0" applyBorder="1"/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7" xfId="0" applyNumberFormat="1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2" xfId="0" applyNumberFormat="1" applyBorder="1"/>
    <xf numFmtId="0" fontId="0" fillId="0" borderId="0" xfId="0" applyAlignment="1">
      <alignment wrapText="1"/>
    </xf>
    <xf numFmtId="0" fontId="2" fillId="0" borderId="0" xfId="0" applyFont="1"/>
    <xf numFmtId="2" fontId="0" fillId="0" borderId="21" xfId="0" applyNumberFormat="1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" fontId="0" fillId="0" borderId="22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6" xfId="0" applyNumberFormat="1" applyBorder="1"/>
    <xf numFmtId="1" fontId="0" fillId="0" borderId="5" xfId="0" applyNumberFormat="1" applyBorder="1"/>
    <xf numFmtId="2" fontId="1" fillId="0" borderId="0" xfId="0" applyNumberFormat="1" applyFont="1" applyFill="1" applyBorder="1"/>
    <xf numFmtId="1" fontId="0" fillId="0" borderId="6" xfId="0" applyNumberFormat="1" applyFill="1" applyBorder="1"/>
    <xf numFmtId="0" fontId="0" fillId="0" borderId="0" xfId="0" applyAlignment="1"/>
    <xf numFmtId="0" fontId="0" fillId="0" borderId="0" xfId="0" applyBorder="1" applyAlignment="1">
      <alignment wrapText="1"/>
    </xf>
    <xf numFmtId="0" fontId="3" fillId="0" borderId="0" xfId="0" applyFont="1"/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Males and females</a:t>
            </a:r>
            <a:r>
              <a:rPr lang="en-GB" baseline="0"/>
              <a:t> combined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Data!$AA$50</c:f>
              <c:strCache>
                <c:ptCount val="1"/>
                <c:pt idx="0">
                  <c:v>Male stressed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Data!$AA$51:$AA$52</c:f>
              <c:numCache>
                <c:formatCode>0.00</c:formatCode>
                <c:ptCount val="2"/>
                <c:pt idx="0">
                  <c:v>7.6388888888888866</c:v>
                </c:pt>
                <c:pt idx="1">
                  <c:v>51.388888888888886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3-47E4-8B3C-D6E36C277F1F}"/>
            </c:ext>
          </c:extLst>
        </c:ser>
        <c:ser>
          <c:idx val="1"/>
          <c:order val="1"/>
          <c:tx>
            <c:strRef>
              <c:f>Data!$AB$50</c:f>
              <c:strCache>
                <c:ptCount val="1"/>
                <c:pt idx="0">
                  <c:v>Male stressed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Data!$AB$51:$AB$52</c:f>
              <c:numCache>
                <c:formatCode>0.00</c:formatCode>
                <c:ptCount val="2"/>
                <c:pt idx="0">
                  <c:v>8.5497835497835464</c:v>
                </c:pt>
                <c:pt idx="1">
                  <c:v>70.238095238095241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3-47E4-8B3C-D6E36C277F1F}"/>
            </c:ext>
          </c:extLst>
        </c:ser>
        <c:ser>
          <c:idx val="2"/>
          <c:order val="2"/>
          <c:tx>
            <c:strRef>
              <c:f>Data!$AC$50</c:f>
              <c:strCache>
                <c:ptCount val="1"/>
                <c:pt idx="0">
                  <c:v>Male non stressed 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Data!$AC$51:$AC$52</c:f>
              <c:numCache>
                <c:formatCode>0.00</c:formatCode>
                <c:ptCount val="2"/>
                <c:pt idx="0">
                  <c:v>2.1306818181818179</c:v>
                </c:pt>
                <c:pt idx="1">
                  <c:v>59.374999999999993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3-47E4-8B3C-D6E36C277F1F}"/>
            </c:ext>
          </c:extLst>
        </c:ser>
        <c:ser>
          <c:idx val="3"/>
          <c:order val="3"/>
          <c:tx>
            <c:strRef>
              <c:f>Data!$AD$50</c:f>
              <c:strCache>
                <c:ptCount val="1"/>
                <c:pt idx="0">
                  <c:v>Male non stressed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Data!$AD$51:$AD$52</c:f>
              <c:numCache>
                <c:formatCode>0.00</c:formatCode>
                <c:ptCount val="2"/>
                <c:pt idx="0">
                  <c:v>7.121212121212122</c:v>
                </c:pt>
                <c:pt idx="1">
                  <c:v>47.777777777777779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3-47E4-8B3C-D6E36C277F1F}"/>
            </c:ext>
          </c:extLst>
        </c:ser>
        <c:ser>
          <c:idx val="4"/>
          <c:order val="4"/>
          <c:tx>
            <c:strRef>
              <c:f>Data!$AE$50</c:f>
              <c:strCache>
                <c:ptCount val="1"/>
                <c:pt idx="0">
                  <c:v>Female stressed 2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Data!$AE$51:$AE$52</c:f>
              <c:numCache>
                <c:formatCode>0.00</c:formatCode>
                <c:ptCount val="2"/>
                <c:pt idx="0">
                  <c:v>4.1666666666666661</c:v>
                </c:pt>
                <c:pt idx="1">
                  <c:v>52.380952380952372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23-47E4-8B3C-D6E36C277F1F}"/>
            </c:ext>
          </c:extLst>
        </c:ser>
        <c:ser>
          <c:idx val="5"/>
          <c:order val="5"/>
          <c:tx>
            <c:strRef>
              <c:f>Data!$AF$50</c:f>
              <c:strCache>
                <c:ptCount val="1"/>
                <c:pt idx="0">
                  <c:v>Female stressed 10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Data!$AF$51:$AF$52</c:f>
              <c:numCache>
                <c:formatCode>0.00</c:formatCode>
                <c:ptCount val="2"/>
                <c:pt idx="0">
                  <c:v>2.1464646464646462</c:v>
                </c:pt>
                <c:pt idx="1">
                  <c:v>43.05555555555555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3-47E4-8B3C-D6E36C277F1F}"/>
            </c:ext>
          </c:extLst>
        </c:ser>
        <c:ser>
          <c:idx val="6"/>
          <c:order val="6"/>
          <c:tx>
            <c:strRef>
              <c:f>Data!$AG$50</c:f>
              <c:strCache>
                <c:ptCount val="1"/>
                <c:pt idx="0">
                  <c:v>Female non stressed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Data!$AG$51:$AG$52</c:f>
              <c:numCache>
                <c:formatCode>0.00</c:formatCode>
                <c:ptCount val="2"/>
                <c:pt idx="0">
                  <c:v>2.7777777777777772</c:v>
                </c:pt>
                <c:pt idx="1">
                  <c:v>42.222222222222221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23-47E4-8B3C-D6E36C277F1F}"/>
            </c:ext>
          </c:extLst>
        </c:ser>
        <c:ser>
          <c:idx val="7"/>
          <c:order val="7"/>
          <c:tx>
            <c:strRef>
              <c:f>Data!$AH$50</c:f>
              <c:strCache>
                <c:ptCount val="1"/>
                <c:pt idx="0">
                  <c:v>Female non stressed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Data!$AH$51:$AH$52</c:f>
              <c:numCache>
                <c:formatCode>0.00</c:formatCode>
                <c:ptCount val="2"/>
                <c:pt idx="0">
                  <c:v>4.1375291375291372</c:v>
                </c:pt>
                <c:pt idx="1">
                  <c:v>38.46153846153846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23-47E4-8B3C-D6E36C27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30543"/>
        <c:axId val="440927631"/>
      </c:lineChart>
      <c:catAx>
        <c:axId val="4409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7631"/>
        <c:crosses val="autoZero"/>
        <c:auto val="1"/>
        <c:lblAlgn val="ctr"/>
        <c:lblOffset val="100"/>
        <c:noMultiLvlLbl val="0"/>
      </c:catAx>
      <c:valAx>
        <c:axId val="4409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40593139299209E-2"/>
          <c:y val="0.25103093817523225"/>
          <c:w val="0.56452949062886348"/>
          <c:h val="0.64798225554084488"/>
        </c:manualLayout>
      </c:layout>
      <c:lineChart>
        <c:grouping val="standard"/>
        <c:varyColors val="0"/>
        <c:ser>
          <c:idx val="0"/>
          <c:order val="0"/>
          <c:tx>
            <c:strRef>
              <c:f>Data!$AR$23</c:f>
              <c:strCache>
                <c:ptCount val="1"/>
                <c:pt idx="0">
                  <c:v>Male stressed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Data!$AR$29:$AR$30</c:f>
                <c:numCache>
                  <c:formatCode>General</c:formatCode>
                  <c:ptCount val="2"/>
                  <c:pt idx="0">
                    <c:v>1.9593160791486408</c:v>
                  </c:pt>
                  <c:pt idx="1">
                    <c:v>3.9534326388127168</c:v>
                  </c:pt>
                </c:numCache>
              </c:numRef>
            </c:plus>
            <c:minus>
              <c:numRef>
                <c:f>Data!$AR$29:$AR$30</c:f>
                <c:numCache>
                  <c:formatCode>General</c:formatCode>
                  <c:ptCount val="2"/>
                  <c:pt idx="0">
                    <c:v>1.9593160791486408</c:v>
                  </c:pt>
                  <c:pt idx="1">
                    <c:v>3.9534326388127168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Data!$AQ$24:$AQ$25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Data!$AR$24:$AR$25</c:f>
              <c:numCache>
                <c:formatCode>0.00</c:formatCode>
                <c:ptCount val="2"/>
                <c:pt idx="0">
                  <c:v>8.4545454545454568</c:v>
                </c:pt>
                <c:pt idx="1">
                  <c:v>60.666666666666657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4DF7-8C41-5C4BBBD887F0}"/>
            </c:ext>
          </c:extLst>
        </c:ser>
        <c:ser>
          <c:idx val="1"/>
          <c:order val="1"/>
          <c:tx>
            <c:strRef>
              <c:f>Data!$AS$23</c:f>
              <c:strCache>
                <c:ptCount val="1"/>
                <c:pt idx="0">
                  <c:v>Male non stressed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Data!$AS$29:$AS$30</c:f>
                <c:numCache>
                  <c:formatCode>General</c:formatCode>
                  <c:ptCount val="2"/>
                  <c:pt idx="0">
                    <c:v>1.2862762980308831</c:v>
                  </c:pt>
                  <c:pt idx="1">
                    <c:v>4.7415861153087704</c:v>
                  </c:pt>
                </c:numCache>
              </c:numRef>
            </c:plus>
            <c:minus>
              <c:numRef>
                <c:f>Data!$AS$29:$AS$30</c:f>
                <c:numCache>
                  <c:formatCode>General</c:formatCode>
                  <c:ptCount val="2"/>
                  <c:pt idx="0">
                    <c:v>1.2862762980308831</c:v>
                  </c:pt>
                  <c:pt idx="1">
                    <c:v>4.7415861153087704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Data!$AQ$24:$AQ$25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Data!$AS$24:$AS$25</c:f>
              <c:numCache>
                <c:formatCode>0.00</c:formatCode>
                <c:ptCount val="2"/>
                <c:pt idx="0">
                  <c:v>5.3030303030303036</c:v>
                </c:pt>
                <c:pt idx="1">
                  <c:v>57.333333333333329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0-4DF7-8C41-5C4BBBD887F0}"/>
            </c:ext>
          </c:extLst>
        </c:ser>
        <c:ser>
          <c:idx val="2"/>
          <c:order val="2"/>
          <c:tx>
            <c:strRef>
              <c:f>Data!$AT$23</c:f>
              <c:strCache>
                <c:ptCount val="1"/>
                <c:pt idx="0">
                  <c:v>Female stressed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Data!$AT$29:$AT$30</c:f>
                <c:numCache>
                  <c:formatCode>General</c:formatCode>
                  <c:ptCount val="2"/>
                  <c:pt idx="0">
                    <c:v>1.1612466051787331</c:v>
                  </c:pt>
                  <c:pt idx="1">
                    <c:v>5.4759250347092019</c:v>
                  </c:pt>
                </c:numCache>
              </c:numRef>
            </c:plus>
            <c:minus>
              <c:numRef>
                <c:f>Data!$AS$29:$AS$30</c:f>
                <c:numCache>
                  <c:formatCode>General</c:formatCode>
                  <c:ptCount val="2"/>
                  <c:pt idx="0">
                    <c:v>1.2862762980308831</c:v>
                  </c:pt>
                  <c:pt idx="1">
                    <c:v>4.7415861153087704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Data!$AQ$24:$AQ$25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Data!$AT$24:$AT$25</c:f>
              <c:numCache>
                <c:formatCode>0.00</c:formatCode>
                <c:ptCount val="2"/>
                <c:pt idx="0">
                  <c:v>3.3636363636363633</c:v>
                </c:pt>
                <c:pt idx="1">
                  <c:v>47.333333333333329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0-4DF7-8C41-5C4BBBD887F0}"/>
            </c:ext>
          </c:extLst>
        </c:ser>
        <c:ser>
          <c:idx val="3"/>
          <c:order val="3"/>
          <c:tx>
            <c:strRef>
              <c:f>Data!$AU$23</c:f>
              <c:strCache>
                <c:ptCount val="1"/>
                <c:pt idx="0">
                  <c:v>Female non stressed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Data!$AU$29:$AU$30</c:f>
                <c:numCache>
                  <c:formatCode>General</c:formatCode>
                  <c:ptCount val="2"/>
                  <c:pt idx="0">
                    <c:v>1.1840595262744484</c:v>
                  </c:pt>
                  <c:pt idx="1">
                    <c:v>5.3190394875352096</c:v>
                  </c:pt>
                </c:numCache>
              </c:numRef>
            </c:plus>
            <c:minus>
              <c:numRef>
                <c:f>Data!$AS$29:$AS$30</c:f>
                <c:numCache>
                  <c:formatCode>General</c:formatCode>
                  <c:ptCount val="2"/>
                  <c:pt idx="0">
                    <c:v>1.2862762980308831</c:v>
                  </c:pt>
                  <c:pt idx="1">
                    <c:v>4.7415861153087704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Data!$AQ$24:$AQ$25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Data!$AU$24:$AU$25</c:f>
              <c:numCache>
                <c:formatCode>0.00</c:formatCode>
                <c:ptCount val="2"/>
                <c:pt idx="0">
                  <c:v>3.8181818181818183</c:v>
                </c:pt>
                <c:pt idx="1">
                  <c:v>43.333333333333343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0-4DF7-8C41-5C4BBBD8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70447"/>
        <c:axId val="435481679"/>
      </c:lineChart>
      <c:catAx>
        <c:axId val="435470447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1679"/>
        <c:crosses val="autoZero"/>
        <c:auto val="1"/>
        <c:lblAlgn val="ctr"/>
        <c:lblOffset val="100"/>
        <c:noMultiLvlLbl val="0"/>
      </c:catAx>
      <c:valAx>
        <c:axId val="435481679"/>
        <c:scaling>
          <c:orientation val="minMax"/>
          <c:max val="65"/>
          <c:min val="0"/>
        </c:scaling>
        <c:delete val="0"/>
        <c:axPos val="l"/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9233009826305"/>
          <c:y val="0.16245370370370371"/>
          <c:w val="0.7074422572178478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Data!$BB$60</c:f>
              <c:strCache>
                <c:ptCount val="1"/>
                <c:pt idx="0">
                  <c:v>2 minute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(Data!$C$70,Data!$E$70,Data!$G$70,Data!$I$70)</c:f>
                <c:numCache>
                  <c:formatCode>General</c:formatCode>
                  <c:ptCount val="4"/>
                  <c:pt idx="0">
                    <c:v>7.7074517195360119</c:v>
                  </c:pt>
                  <c:pt idx="1">
                    <c:v>6.2209975233225414</c:v>
                  </c:pt>
                  <c:pt idx="2">
                    <c:v>6.7767114624459843</c:v>
                  </c:pt>
                  <c:pt idx="3">
                    <c:v>4.8635906374703142</c:v>
                  </c:pt>
                </c:numCache>
              </c:numRef>
            </c:plus>
            <c:minus>
              <c:numRef>
                <c:f>(Data!$C$70,Data!$E$70,Data!$G$70,Data!$I$70)</c:f>
                <c:numCache>
                  <c:formatCode>General</c:formatCode>
                  <c:ptCount val="4"/>
                  <c:pt idx="0">
                    <c:v>7.7074517195360119</c:v>
                  </c:pt>
                  <c:pt idx="1">
                    <c:v>6.2209975233225414</c:v>
                  </c:pt>
                  <c:pt idx="2">
                    <c:v>6.7767114624459843</c:v>
                  </c:pt>
                  <c:pt idx="3">
                    <c:v>4.8635906374703142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Data!$BC$59:$BF$59</c:f>
              <c:strCache>
                <c:ptCount val="4"/>
                <c:pt idx="0">
                  <c:v>Male Stressed</c:v>
                </c:pt>
                <c:pt idx="1">
                  <c:v>Male non stressed</c:v>
                </c:pt>
                <c:pt idx="2">
                  <c:v>Female stressed </c:v>
                </c:pt>
                <c:pt idx="3">
                  <c:v>Female non stressed</c:v>
                </c:pt>
              </c:strCache>
            </c:strRef>
          </c:cat>
          <c:val>
            <c:numRef>
              <c:f>Data!$BC$60:$BF$60</c:f>
              <c:numCache>
                <c:formatCode>0.00</c:formatCode>
                <c:ptCount val="4"/>
                <c:pt idx="0">
                  <c:v>46.527777777777779</c:v>
                </c:pt>
                <c:pt idx="1">
                  <c:v>19.791666666666668</c:v>
                </c:pt>
                <c:pt idx="2">
                  <c:v>31.547619047619047</c:v>
                </c:pt>
                <c:pt idx="3">
                  <c:v>15.624999999999996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B-4377-84CF-907EA29D0821}"/>
            </c:ext>
          </c:extLst>
        </c:ser>
        <c:ser>
          <c:idx val="1"/>
          <c:order val="1"/>
          <c:tx>
            <c:strRef>
              <c:f>Data!$BB$61</c:f>
              <c:strCache>
                <c:ptCount val="1"/>
                <c:pt idx="0">
                  <c:v>10 mminute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(Data!$D$96,Data!$F$96,Data!$H$96,Data!$J$96)</c:f>
                <c:numCache>
                  <c:formatCode>General</c:formatCode>
                  <c:ptCount val="4"/>
                  <c:pt idx="0">
                    <c:v>5.1857147753691093</c:v>
                  </c:pt>
                  <c:pt idx="1">
                    <c:v>4.4275939248041878</c:v>
                  </c:pt>
                  <c:pt idx="2">
                    <c:v>5.1756127068332249</c:v>
                  </c:pt>
                  <c:pt idx="3">
                    <c:v>5.8485633532178127</c:v>
                  </c:pt>
                </c:numCache>
              </c:numRef>
            </c:plus>
            <c:minus>
              <c:numRef>
                <c:f>(Data!$D$96,Data!$F$96,Data!$H$96,Data!$J$96)</c:f>
                <c:numCache>
                  <c:formatCode>General</c:formatCode>
                  <c:ptCount val="4"/>
                  <c:pt idx="0">
                    <c:v>5.1857147753691093</c:v>
                  </c:pt>
                  <c:pt idx="1">
                    <c:v>4.4275939248041878</c:v>
                  </c:pt>
                  <c:pt idx="2">
                    <c:v>5.1756127068332249</c:v>
                  </c:pt>
                  <c:pt idx="3">
                    <c:v>5.8485633532178127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Data!$BC$59:$BF$59</c:f>
              <c:strCache>
                <c:ptCount val="4"/>
                <c:pt idx="0">
                  <c:v>Male Stressed</c:v>
                </c:pt>
                <c:pt idx="1">
                  <c:v>Male non stressed</c:v>
                </c:pt>
                <c:pt idx="2">
                  <c:v>Female stressed </c:v>
                </c:pt>
                <c:pt idx="3">
                  <c:v>Female non stressed</c:v>
                </c:pt>
              </c:strCache>
            </c:strRef>
          </c:cat>
          <c:val>
            <c:numRef>
              <c:f>Data!$BC$61:$BF$61</c:f>
              <c:numCache>
                <c:formatCode>0.00</c:formatCode>
                <c:ptCount val="4"/>
                <c:pt idx="0">
                  <c:v>33.854166666666664</c:v>
                </c:pt>
                <c:pt idx="1">
                  <c:v>19.791666666666671</c:v>
                </c:pt>
                <c:pt idx="2">
                  <c:v>24.305555555555557</c:v>
                </c:pt>
                <c:pt idx="3">
                  <c:v>14.393939393939393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B-4377-84CF-907EA29D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0242127"/>
        <c:axId val="1990245455"/>
      </c:barChart>
      <c:catAx>
        <c:axId val="19902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5455"/>
        <c:crosses val="autoZero"/>
        <c:auto val="1"/>
        <c:lblAlgn val="ctr"/>
        <c:lblOffset val="100"/>
        <c:noMultiLvlLbl val="0"/>
      </c:catAx>
      <c:valAx>
        <c:axId val="199024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frozern</a:t>
                </a:r>
              </a:p>
            </c:rich>
          </c:tx>
          <c:layout>
            <c:manualLayout>
              <c:xMode val="edge"/>
              <c:yMode val="edge"/>
              <c:x val="2.6240428535810108E-2"/>
              <c:y val="0.2264158646835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1278780165576"/>
          <c:y val="0.18067216945607592"/>
          <c:w val="0.70744225721784781"/>
          <c:h val="0.6700309857101195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6-456D-80AD-8E196148F4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16-456D-80AD-8E196148F4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6-456D-80AD-8E196148F48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16-456D-80AD-8E196148F48E}"/>
              </c:ext>
            </c:extLst>
          </c:dPt>
          <c:errBars>
            <c:errBarType val="both"/>
            <c:errValType val="cust"/>
            <c:noEndCap val="0"/>
            <c:plus>
              <c:numRef>
                <c:f>Data!$BI$55:$BL$55</c:f>
                <c:numCache>
                  <c:formatCode>General</c:formatCode>
                  <c:ptCount val="4"/>
                  <c:pt idx="0">
                    <c:v>4.5128894468867662</c:v>
                  </c:pt>
                  <c:pt idx="1">
                    <c:v>3.7557825786083217</c:v>
                  </c:pt>
                  <c:pt idx="2">
                    <c:v>4.3381857219714428</c:v>
                  </c:pt>
                  <c:pt idx="3">
                    <c:v>3.6689170400760607</c:v>
                  </c:pt>
                </c:numCache>
              </c:numRef>
            </c:plus>
            <c:minus>
              <c:numRef>
                <c:f>Data!$BI$55:$BL$55</c:f>
                <c:numCache>
                  <c:formatCode>General</c:formatCode>
                  <c:ptCount val="4"/>
                  <c:pt idx="0">
                    <c:v>4.5128894468867662</c:v>
                  </c:pt>
                  <c:pt idx="1">
                    <c:v>3.7557825786083217</c:v>
                  </c:pt>
                  <c:pt idx="2">
                    <c:v>4.3381857219714428</c:v>
                  </c:pt>
                  <c:pt idx="3">
                    <c:v>3.6689170400760607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Data!$BI$50:$BL$50</c:f>
              <c:strCache>
                <c:ptCount val="4"/>
                <c:pt idx="0">
                  <c:v>Male Stressed</c:v>
                </c:pt>
                <c:pt idx="1">
                  <c:v>Male non stressed</c:v>
                </c:pt>
                <c:pt idx="2">
                  <c:v>Female stressed </c:v>
                </c:pt>
                <c:pt idx="3">
                  <c:v>Female non stressed</c:v>
                </c:pt>
              </c:strCache>
            </c:strRef>
          </c:cat>
          <c:val>
            <c:numRef>
              <c:f>Data!$BI$51:$BL$51</c:f>
              <c:numCache>
                <c:formatCode>0.00</c:formatCode>
                <c:ptCount val="4"/>
                <c:pt idx="0">
                  <c:v>39.285714285714285</c:v>
                </c:pt>
                <c:pt idx="1">
                  <c:v>19.791666666666664</c:v>
                </c:pt>
                <c:pt idx="2">
                  <c:v>28.205128205128208</c:v>
                </c:pt>
                <c:pt idx="3">
                  <c:v>15.123456790123452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6-456D-80AD-8E196148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0242127"/>
        <c:axId val="1990245455"/>
      </c:barChart>
      <c:catAx>
        <c:axId val="19902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5455"/>
        <c:crosses val="autoZero"/>
        <c:auto val="1"/>
        <c:lblAlgn val="ctr"/>
        <c:lblOffset val="100"/>
        <c:noMultiLvlLbl val="0"/>
      </c:catAx>
      <c:valAx>
        <c:axId val="199024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frozern</a:t>
                </a:r>
              </a:p>
            </c:rich>
          </c:tx>
          <c:layout>
            <c:manualLayout>
              <c:xMode val="edge"/>
              <c:yMode val="edge"/>
              <c:x val="2.6240428535810108E-2"/>
              <c:y val="0.2264158646835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Shock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9233009826305"/>
          <c:y val="0.16245370370370371"/>
          <c:w val="0.7074422572178478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Data!$BB$51</c:f>
              <c:strCache>
                <c:ptCount val="1"/>
                <c:pt idx="0">
                  <c:v>After 2 minute extinction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([2]Sheet2!$G$16,[2]Sheet2!$I$16)</c:f>
                <c:numCache>
                  <c:formatCode>General</c:formatCode>
                  <c:ptCount val="2"/>
                  <c:pt idx="0">
                    <c:v>3.9121231209341252</c:v>
                  </c:pt>
                  <c:pt idx="1">
                    <c:v>2.0692078413467367</c:v>
                  </c:pt>
                </c:numCache>
              </c:numRef>
            </c:plus>
            <c:minus>
              <c:numRef>
                <c:f>([2]Sheet2!$G$16,[2]Sheet2!$I$16)</c:f>
                <c:numCache>
                  <c:formatCode>General</c:formatCode>
                  <c:ptCount val="2"/>
                  <c:pt idx="0">
                    <c:v>3.9121231209341252</c:v>
                  </c:pt>
                  <c:pt idx="1">
                    <c:v>2.0692078413467367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Data!$BC$50:$BF$50</c:f>
              <c:strCache>
                <c:ptCount val="4"/>
                <c:pt idx="0">
                  <c:v>Male Stressed</c:v>
                </c:pt>
                <c:pt idx="1">
                  <c:v>Male non stressed</c:v>
                </c:pt>
                <c:pt idx="2">
                  <c:v>Female stressed </c:v>
                </c:pt>
                <c:pt idx="3">
                  <c:v>Female non stressed</c:v>
                </c:pt>
              </c:strCache>
            </c:strRef>
          </c:cat>
          <c:val>
            <c:numRef>
              <c:f>Data!$BC$51:$BF$51</c:f>
              <c:numCache>
                <c:formatCode>General</c:formatCode>
                <c:ptCount val="4"/>
                <c:pt idx="0">
                  <c:v>43.269230769250001</c:v>
                </c:pt>
                <c:pt idx="1">
                  <c:v>29.914529913777798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89B-B7C3-B9FF50D667FF}"/>
            </c:ext>
          </c:extLst>
        </c:ser>
        <c:ser>
          <c:idx val="1"/>
          <c:order val="1"/>
          <c:tx>
            <c:strRef>
              <c:f>Data!$BB$52</c:f>
              <c:strCache>
                <c:ptCount val="1"/>
                <c:pt idx="0">
                  <c:v>After 10 minute extinction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([2]Sheet2!$H$16,[2]Sheet2!$J$16,[2]Sheet2!$L$16,[2]Sheet2!$N$16)</c:f>
                <c:numCache>
                  <c:formatCode>General</c:formatCode>
                  <c:ptCount val="4"/>
                  <c:pt idx="0">
                    <c:v>3.2093988645155673</c:v>
                  </c:pt>
                  <c:pt idx="1">
                    <c:v>3.3353051366971069</c:v>
                  </c:pt>
                  <c:pt idx="3">
                    <c:v>1.110288979166405</c:v>
                  </c:pt>
                </c:numCache>
              </c:numRef>
            </c:plus>
            <c:minus>
              <c:numRef>
                <c:f>([2]Sheet2!$H$16,[2]Sheet2!$J$16,[2]Sheet2!$L$16,[2]Sheet2!$N$16)</c:f>
                <c:numCache>
                  <c:formatCode>General</c:formatCode>
                  <c:ptCount val="4"/>
                  <c:pt idx="0">
                    <c:v>3.2093988645155673</c:v>
                  </c:pt>
                  <c:pt idx="1">
                    <c:v>3.3353051366971069</c:v>
                  </c:pt>
                  <c:pt idx="3">
                    <c:v>1.110288979166405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Data!$BC$50:$BF$50</c:f>
              <c:strCache>
                <c:ptCount val="4"/>
                <c:pt idx="0">
                  <c:v>Male Stressed</c:v>
                </c:pt>
                <c:pt idx="1">
                  <c:v>Male non stressed</c:v>
                </c:pt>
                <c:pt idx="2">
                  <c:v>Female stressed </c:v>
                </c:pt>
                <c:pt idx="3">
                  <c:v>Female non stressed</c:v>
                </c:pt>
              </c:strCache>
            </c:strRef>
          </c:cat>
          <c:val>
            <c:numRef>
              <c:f>Data!$BC$52:$BF$52</c:f>
              <c:numCache>
                <c:formatCode>General</c:formatCode>
                <c:ptCount val="4"/>
                <c:pt idx="0">
                  <c:v>25.641025639999999</c:v>
                </c:pt>
                <c:pt idx="1">
                  <c:v>13.8461538464</c:v>
                </c:pt>
                <c:pt idx="3">
                  <c:v>3.846153846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0-489B-B7C3-B9FF50D6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0242127"/>
        <c:axId val="1990245455"/>
      </c:barChart>
      <c:catAx>
        <c:axId val="19902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5455"/>
        <c:crosses val="autoZero"/>
        <c:auto val="1"/>
        <c:lblAlgn val="ctr"/>
        <c:lblOffset val="100"/>
        <c:noMultiLvlLbl val="0"/>
      </c:catAx>
      <c:valAx>
        <c:axId val="199024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frozern</a:t>
                </a:r>
              </a:p>
            </c:rich>
          </c:tx>
          <c:layout>
            <c:manualLayout>
              <c:xMode val="edge"/>
              <c:yMode val="edge"/>
              <c:x val="2.6240428535810108E-2"/>
              <c:y val="0.2264158646835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 shock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9233009826305"/>
          <c:y val="0.16245370370370371"/>
          <c:w val="0.7074422572178478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Data!$BB$51</c:f>
              <c:strCache>
                <c:ptCount val="1"/>
                <c:pt idx="0">
                  <c:v>After 2 minute extinction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([2]Sheet2!$Q$16,[2]Sheet2!$S$16,[2]Sheet2!$U$16,[2]Sheet2!$W$16)</c:f>
                <c:numCache>
                  <c:formatCode>General</c:formatCode>
                  <c:ptCount val="4"/>
                  <c:pt idx="0">
                    <c:v>2.7196414645791065</c:v>
                  </c:pt>
                  <c:pt idx="2">
                    <c:v>0.74019265279898672</c:v>
                  </c:pt>
                  <c:pt idx="3">
                    <c:v>0.9615384615</c:v>
                  </c:pt>
                </c:numCache>
              </c:numRef>
            </c:plus>
            <c:minus>
              <c:numRef>
                <c:f>([2]Sheet2!$Q$16,[2]Sheet2!$S$16,[2]Sheet2!$U$16,[2]Sheet2!$W$16)</c:f>
                <c:numCache>
                  <c:formatCode>General</c:formatCode>
                  <c:ptCount val="4"/>
                  <c:pt idx="0">
                    <c:v>2.7196414645791065</c:v>
                  </c:pt>
                  <c:pt idx="2">
                    <c:v>0.74019265279898672</c:v>
                  </c:pt>
                  <c:pt idx="3">
                    <c:v>0.9615384615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Data!$BC$50:$BF$50</c:f>
              <c:strCache>
                <c:ptCount val="4"/>
                <c:pt idx="0">
                  <c:v>Male Stressed</c:v>
                </c:pt>
                <c:pt idx="1">
                  <c:v>Male non stressed</c:v>
                </c:pt>
                <c:pt idx="2">
                  <c:v>Female stressed </c:v>
                </c:pt>
                <c:pt idx="3">
                  <c:v>Female non stressed</c:v>
                </c:pt>
              </c:strCache>
            </c:strRef>
          </c:cat>
          <c:val>
            <c:numRef>
              <c:f>Data!$BC$34:$BF$34</c:f>
              <c:numCache>
                <c:formatCode>General</c:formatCode>
                <c:ptCount val="4"/>
                <c:pt idx="0">
                  <c:v>42.307692305000003</c:v>
                </c:pt>
                <c:pt idx="2">
                  <c:v>10.2564102555556</c:v>
                </c:pt>
                <c:pt idx="3">
                  <c:v>5.769230769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AE9-92FE-B9336B62CDB0}"/>
            </c:ext>
          </c:extLst>
        </c:ser>
        <c:ser>
          <c:idx val="1"/>
          <c:order val="1"/>
          <c:tx>
            <c:strRef>
              <c:f>Data!$BB$52</c:f>
              <c:strCache>
                <c:ptCount val="1"/>
                <c:pt idx="0">
                  <c:v>After 10 minute extinction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([2]Sheet2!$R$16,[2]Sheet2!$T$16,[2]Sheet2!$V$16,[2]Sheet2!$X$16)</c:f>
                <c:numCache>
                  <c:formatCode>General</c:formatCode>
                  <c:ptCount val="4"/>
                  <c:pt idx="0">
                    <c:v>2.7196414652862133</c:v>
                  </c:pt>
                  <c:pt idx="1">
                    <c:v>5.3376051269963627</c:v>
                  </c:pt>
                  <c:pt idx="2">
                    <c:v>5.4392829317509497</c:v>
                  </c:pt>
                  <c:pt idx="3">
                    <c:v>0.9615384615</c:v>
                  </c:pt>
                </c:numCache>
              </c:numRef>
            </c:plus>
            <c:minus>
              <c:numRef>
                <c:f>([2]Sheet2!$R$16,[2]Sheet2!$T$16,[2]Sheet2!$V$16,[2]Sheet2!$X$16)</c:f>
                <c:numCache>
                  <c:formatCode>General</c:formatCode>
                  <c:ptCount val="4"/>
                  <c:pt idx="0">
                    <c:v>2.7196414652862133</c:v>
                  </c:pt>
                  <c:pt idx="1">
                    <c:v>5.3376051269963627</c:v>
                  </c:pt>
                  <c:pt idx="2">
                    <c:v>5.4392829317509497</c:v>
                  </c:pt>
                  <c:pt idx="3">
                    <c:v>0.9615384615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Data!$BC$50:$BF$50</c:f>
              <c:strCache>
                <c:ptCount val="4"/>
                <c:pt idx="0">
                  <c:v>Male Stressed</c:v>
                </c:pt>
                <c:pt idx="1">
                  <c:v>Male non stressed</c:v>
                </c:pt>
                <c:pt idx="2">
                  <c:v>Female stressed </c:v>
                </c:pt>
                <c:pt idx="3">
                  <c:v>Female non stressed</c:v>
                </c:pt>
              </c:strCache>
            </c:strRef>
          </c:cat>
          <c:val>
            <c:numRef>
              <c:f>Data!$BC$35:$BF$35</c:f>
              <c:numCache>
                <c:formatCode>General</c:formatCode>
                <c:ptCount val="4"/>
                <c:pt idx="0">
                  <c:v>11.538461536</c:v>
                </c:pt>
                <c:pt idx="1">
                  <c:v>12.8205128206667</c:v>
                </c:pt>
                <c:pt idx="2">
                  <c:v>15.3846153825</c:v>
                </c:pt>
                <c:pt idx="3">
                  <c:v>1.923076923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AE9-92FE-B9336B62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0242127"/>
        <c:axId val="1990245455"/>
      </c:barChart>
      <c:catAx>
        <c:axId val="19902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5455"/>
        <c:crosses val="autoZero"/>
        <c:auto val="1"/>
        <c:lblAlgn val="ctr"/>
        <c:lblOffset val="100"/>
        <c:noMultiLvlLbl val="0"/>
      </c:catAx>
      <c:valAx>
        <c:axId val="199024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frozern</a:t>
                </a:r>
              </a:p>
            </c:rich>
          </c:tx>
          <c:layout>
            <c:manualLayout>
              <c:xMode val="edge"/>
              <c:yMode val="edge"/>
              <c:x val="2.6240428535810108E-2"/>
              <c:y val="0.2264158646835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Data!$B$72</c:f>
              <c:strCache>
                <c:ptCount val="1"/>
                <c:pt idx="0">
                  <c:v>Extinction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(Data!$D$96,Data!$N$96,Data!$X$96,Data!$AH$96,Data!$AR$96)</c:f>
                <c:numCache>
                  <c:formatCode>General</c:formatCode>
                  <c:ptCount val="5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</c:numCache>
              </c:numRef>
            </c:plus>
            <c:minus>
              <c:numRef>
                <c:f>(Data!$D$96,Data!$N$96,Data!$X$96,Data!$AH$96,Data!$AR$96)</c:f>
                <c:numCache>
                  <c:formatCode>General</c:formatCode>
                  <c:ptCount val="5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(Data!$D$92,Data!$N$92,Data!$X$92,Data!$AH$92,Data!$AR$92)</c:f>
              <c:numCache>
                <c:formatCode>0.00</c:formatCode>
                <c:ptCount val="5"/>
                <c:pt idx="0">
                  <c:v>33.854166666666664</c:v>
                </c:pt>
                <c:pt idx="1">
                  <c:v>27.604166666666668</c:v>
                </c:pt>
                <c:pt idx="2">
                  <c:v>23.958333333333339</c:v>
                </c:pt>
                <c:pt idx="3">
                  <c:v>8.8541666666666661</c:v>
                </c:pt>
                <c:pt idx="4">
                  <c:v>14.58333333333333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83-4DA9-8BAE-9FB5830D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Averages</a:t>
                </a:r>
                <a:r>
                  <a:rPr lang="en-GB" baseline="0"/>
                  <a:t> across 2 minute 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non-stressed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Data!$B$72</c:f>
              <c:strCache>
                <c:ptCount val="1"/>
                <c:pt idx="0">
                  <c:v>Extinction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(Data!$F$96,Data!$P$96,Data!$Z$96,Data!$AJ$96,Data!$AT$96)</c:f>
                <c:numCache>
                  <c:formatCode>General</c:formatCode>
                  <c:ptCount val="5"/>
                  <c:pt idx="0">
                    <c:v>4.4275939248041878</c:v>
                  </c:pt>
                  <c:pt idx="1">
                    <c:v>5.4260069043382115</c:v>
                  </c:pt>
                  <c:pt idx="2">
                    <c:v>3.8952391109508895</c:v>
                  </c:pt>
                  <c:pt idx="3">
                    <c:v>2.3408546931504413</c:v>
                  </c:pt>
                  <c:pt idx="4">
                    <c:v>1.8585310682045326</c:v>
                  </c:pt>
                </c:numCache>
              </c:numRef>
            </c:plus>
            <c:minus>
              <c:numRef>
                <c:f>(Data!$F$96,Data!$P$96,Data!$Z$96,Data!$AJ$96,Data!$AT$96)</c:f>
                <c:numCache>
                  <c:formatCode>General</c:formatCode>
                  <c:ptCount val="5"/>
                  <c:pt idx="0">
                    <c:v>4.4275939248041878</c:v>
                  </c:pt>
                  <c:pt idx="1">
                    <c:v>5.4260069043382115</c:v>
                  </c:pt>
                  <c:pt idx="2">
                    <c:v>3.8952391109508895</c:v>
                  </c:pt>
                  <c:pt idx="3">
                    <c:v>2.3408546931504413</c:v>
                  </c:pt>
                  <c:pt idx="4">
                    <c:v>1.8585310682045326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(Data!$F$92,Data!$P$92,Data!$Z$92,Data!$AJ$92,Data!$AT$92)</c:f>
              <c:numCache>
                <c:formatCode>0.00</c:formatCode>
                <c:ptCount val="5"/>
                <c:pt idx="0">
                  <c:v>19.791666666666671</c:v>
                </c:pt>
                <c:pt idx="1">
                  <c:v>21.874999999999996</c:v>
                </c:pt>
                <c:pt idx="2">
                  <c:v>15.104166666666668</c:v>
                </c:pt>
                <c:pt idx="3">
                  <c:v>7.8124999999999982</c:v>
                </c:pt>
                <c:pt idx="4">
                  <c:v>4.6874999999999991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7-4CA8-A804-8100C74BC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Averages</a:t>
                </a:r>
                <a:r>
                  <a:rPr lang="en-GB" baseline="0"/>
                  <a:t> across 2 minute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Data!$B$72</c:f>
              <c:strCache>
                <c:ptCount val="1"/>
                <c:pt idx="0">
                  <c:v>Extinction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(Data!$H$96,Data!$R$96,Data!$AB$96,Data!$AL$96,Data!$AV$96)</c:f>
                <c:numCache>
                  <c:formatCode>General</c:formatCode>
                  <c:ptCount val="5"/>
                  <c:pt idx="0">
                    <c:v>5.1756127068332249</c:v>
                  </c:pt>
                  <c:pt idx="1">
                    <c:v>4.2448473419227879</c:v>
                  </c:pt>
                  <c:pt idx="2">
                    <c:v>1.8133089162051865</c:v>
                  </c:pt>
                  <c:pt idx="3">
                    <c:v>2.6814091643428419</c:v>
                  </c:pt>
                  <c:pt idx="4">
                    <c:v>2.3964965777906952</c:v>
                  </c:pt>
                </c:numCache>
              </c:numRef>
            </c:plus>
            <c:minus>
              <c:numRef>
                <c:f>(Data!$H$96,Data!$R$96,Data!$AB$96,Data!$AL$96,Data!$AV$96)</c:f>
                <c:numCache>
                  <c:formatCode>General</c:formatCode>
                  <c:ptCount val="5"/>
                  <c:pt idx="0">
                    <c:v>5.1756127068332249</c:v>
                  </c:pt>
                  <c:pt idx="1">
                    <c:v>4.2448473419227879</c:v>
                  </c:pt>
                  <c:pt idx="2">
                    <c:v>1.8133089162051865</c:v>
                  </c:pt>
                  <c:pt idx="3">
                    <c:v>2.6814091643428419</c:v>
                  </c:pt>
                  <c:pt idx="4">
                    <c:v>2.3964965777906952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(Data!$H$92,Data!$R$92,Data!$AB$92,Data!$AL$92,Data!$AV$92)</c:f>
              <c:numCache>
                <c:formatCode>0.00</c:formatCode>
                <c:ptCount val="5"/>
                <c:pt idx="0">
                  <c:v>24.305555555555557</c:v>
                </c:pt>
                <c:pt idx="1">
                  <c:v>14.583333333333334</c:v>
                </c:pt>
                <c:pt idx="2">
                  <c:v>6.2499999999999973</c:v>
                </c:pt>
                <c:pt idx="3">
                  <c:v>9.7222222222222197</c:v>
                </c:pt>
                <c:pt idx="4">
                  <c:v>9.0277777777777768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A-43F9-B51E-090AE920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Averages</a:t>
                </a:r>
                <a:r>
                  <a:rPr lang="en-GB" baseline="0"/>
                  <a:t> across 2 minute 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non-stressed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Data!$B$72</c:f>
              <c:strCache>
                <c:ptCount val="1"/>
                <c:pt idx="0">
                  <c:v>Extinction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(Data!$J$96,Data!$T$96,Data!$AD$96,Data!$AN$96,Data!$AX$96)</c:f>
                <c:numCache>
                  <c:formatCode>General</c:formatCode>
                  <c:ptCount val="5"/>
                  <c:pt idx="0">
                    <c:v>5.8485633532178127</c:v>
                  </c:pt>
                  <c:pt idx="1">
                    <c:v>7.1469554030731866</c:v>
                  </c:pt>
                  <c:pt idx="2">
                    <c:v>2.934078292581376</c:v>
                  </c:pt>
                  <c:pt idx="3">
                    <c:v>2.6243194054073902</c:v>
                  </c:pt>
                  <c:pt idx="4">
                    <c:v>2.2473328748774737</c:v>
                  </c:pt>
                </c:numCache>
              </c:numRef>
            </c:plus>
            <c:minus>
              <c:numRef>
                <c:f>(Data!$J$96,Data!$T$96,Data!$AD$96,Data!$AN$96,Data!$AX$96)</c:f>
                <c:numCache>
                  <c:formatCode>General</c:formatCode>
                  <c:ptCount val="5"/>
                  <c:pt idx="0">
                    <c:v>5.8485633532178127</c:v>
                  </c:pt>
                  <c:pt idx="1">
                    <c:v>7.1469554030731866</c:v>
                  </c:pt>
                  <c:pt idx="2">
                    <c:v>2.934078292581376</c:v>
                  </c:pt>
                  <c:pt idx="3">
                    <c:v>2.6243194054073902</c:v>
                  </c:pt>
                  <c:pt idx="4">
                    <c:v>2.2473328748774737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(Data!$J$92,Data!$T$92,Data!$AD$92,Data!$AN$92,Data!$AX$92)</c:f>
              <c:numCache>
                <c:formatCode>0.00</c:formatCode>
                <c:ptCount val="5"/>
                <c:pt idx="0">
                  <c:v>14.393939393939393</c:v>
                </c:pt>
                <c:pt idx="1">
                  <c:v>17.424242424242429</c:v>
                </c:pt>
                <c:pt idx="2">
                  <c:v>6.8181818181818183</c:v>
                </c:pt>
                <c:pt idx="3">
                  <c:v>7.5757575757575744</c:v>
                </c:pt>
                <c:pt idx="4">
                  <c:v>8.3333333333333304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B-4921-9CB1-6DB730AA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Averages</a:t>
                </a:r>
                <a:r>
                  <a:rPr lang="en-GB" baseline="0"/>
                  <a:t> across 2 minute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Data!$B$72</c:f>
              <c:strCache>
                <c:ptCount val="1"/>
                <c:pt idx="0">
                  <c:v>Extinction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(Data!$D$96,Data!$N$96,Data!$X$96,Data!$AH$96,Data!$AR$96,Data!$Y$117,Data!$N$124)</c:f>
                <c:numCache>
                  <c:formatCode>General</c:formatCode>
                  <c:ptCount val="7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  <c:pt idx="6">
                    <c:v>4.6106944597707331</c:v>
                  </c:pt>
                </c:numCache>
              </c:numRef>
            </c:plus>
            <c:minus>
              <c:numRef>
                <c:f>(Data!$D$96,Data!$N$96,Data!$X$96,Data!$AH$96,Data!$AR$96,Data!$Z$129,Data!$N$124)</c:f>
                <c:numCache>
                  <c:formatCode>General</c:formatCode>
                  <c:ptCount val="7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  <c:pt idx="6">
                    <c:v>4.6106944597707331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(Data!$B$73,Data!$L$73,Data!$V$73,Data!$AF$73,Data!$AP$73,Data!$A$99,Data!$A$100)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(Data!$D$92,Data!$N$92,Data!$X$92,Data!$AH$92,Data!$AR$92,Data!$N$119,Data!$N$120)</c:f>
              <c:numCache>
                <c:formatCode>0.00</c:formatCode>
                <c:ptCount val="7"/>
                <c:pt idx="0">
                  <c:v>33.854166666666664</c:v>
                </c:pt>
                <c:pt idx="1">
                  <c:v>27.604166666666668</c:v>
                </c:pt>
                <c:pt idx="2">
                  <c:v>23.958333333333339</c:v>
                </c:pt>
                <c:pt idx="3">
                  <c:v>8.8541666666666661</c:v>
                </c:pt>
                <c:pt idx="4">
                  <c:v>14.58333333333333</c:v>
                </c:pt>
                <c:pt idx="6">
                  <c:v>15.476190476190478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5-4D1E-ABB3-AA16351D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Averages</a:t>
                </a:r>
                <a:r>
                  <a:rPr lang="en-GB" baseline="0"/>
                  <a:t> across 2 minute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Males only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Data!$AA$50</c:f>
              <c:strCache>
                <c:ptCount val="1"/>
                <c:pt idx="0">
                  <c:v>Male stressed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Data!$AA$51:$AA$52</c:f>
              <c:numCache>
                <c:formatCode>0.00</c:formatCode>
                <c:ptCount val="2"/>
                <c:pt idx="0">
                  <c:v>7.6388888888888866</c:v>
                </c:pt>
                <c:pt idx="1">
                  <c:v>51.388888888888886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3-46B0-9670-700302E02993}"/>
            </c:ext>
          </c:extLst>
        </c:ser>
        <c:ser>
          <c:idx val="1"/>
          <c:order val="1"/>
          <c:tx>
            <c:strRef>
              <c:f>Data!$AB$50</c:f>
              <c:strCache>
                <c:ptCount val="1"/>
                <c:pt idx="0">
                  <c:v>Male stressed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Data!$AB$51:$AB$52</c:f>
              <c:numCache>
                <c:formatCode>0.00</c:formatCode>
                <c:ptCount val="2"/>
                <c:pt idx="0">
                  <c:v>8.5497835497835464</c:v>
                </c:pt>
                <c:pt idx="1">
                  <c:v>70.238095238095241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3-46B0-9670-700302E02993}"/>
            </c:ext>
          </c:extLst>
        </c:ser>
        <c:ser>
          <c:idx val="2"/>
          <c:order val="2"/>
          <c:tx>
            <c:strRef>
              <c:f>Data!$AC$50</c:f>
              <c:strCache>
                <c:ptCount val="1"/>
                <c:pt idx="0">
                  <c:v>Male non stressed 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Data!$AC$51:$AC$52</c:f>
              <c:numCache>
                <c:formatCode>0.00</c:formatCode>
                <c:ptCount val="2"/>
                <c:pt idx="0">
                  <c:v>2.1306818181818179</c:v>
                </c:pt>
                <c:pt idx="1">
                  <c:v>59.374999999999993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3-46B0-9670-700302E02993}"/>
            </c:ext>
          </c:extLst>
        </c:ser>
        <c:ser>
          <c:idx val="3"/>
          <c:order val="3"/>
          <c:tx>
            <c:strRef>
              <c:f>Data!$AD$50</c:f>
              <c:strCache>
                <c:ptCount val="1"/>
                <c:pt idx="0">
                  <c:v>Male non stressed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Data!$AD$51:$AD$52</c:f>
              <c:numCache>
                <c:formatCode>0.00</c:formatCode>
                <c:ptCount val="2"/>
                <c:pt idx="0">
                  <c:v>7.121212121212122</c:v>
                </c:pt>
                <c:pt idx="1">
                  <c:v>47.777777777777779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43-46B0-9670-700302E0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70447"/>
        <c:axId val="435481679"/>
      </c:lineChart>
      <c:catAx>
        <c:axId val="4354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1679"/>
        <c:crosses val="autoZero"/>
        <c:auto val="1"/>
        <c:lblAlgn val="ctr"/>
        <c:lblOffset val="100"/>
        <c:noMultiLvlLbl val="0"/>
      </c:catAx>
      <c:valAx>
        <c:axId val="4354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non-stressed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Data!$B$72</c:f>
              <c:strCache>
                <c:ptCount val="1"/>
                <c:pt idx="0">
                  <c:v>Extinction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(Data!$F$96,Data!$P$96,Data!$Z$96,Data!$AJ$96,Data!$AT$96,Data!$P$119,Data!$P$124)</c:f>
                <c:numCache>
                  <c:formatCode>General</c:formatCode>
                  <c:ptCount val="7"/>
                  <c:pt idx="0">
                    <c:v>4.4275939248041878</c:v>
                  </c:pt>
                  <c:pt idx="1">
                    <c:v>5.4260069043382115</c:v>
                  </c:pt>
                  <c:pt idx="2">
                    <c:v>3.8952391109508895</c:v>
                  </c:pt>
                  <c:pt idx="3">
                    <c:v>2.3408546931504413</c:v>
                  </c:pt>
                  <c:pt idx="4">
                    <c:v>1.8585310682045326</c:v>
                  </c:pt>
                  <c:pt idx="6">
                    <c:v>2.2222222222222223</c:v>
                  </c:pt>
                </c:numCache>
              </c:numRef>
            </c:plus>
            <c:minus>
              <c:numRef>
                <c:f>(Data!$F$96,Data!$P$96,Data!$Z$96,Data!$AJ$96,Data!$AT$96,Data!$P$119,Data!$P$124)</c:f>
                <c:numCache>
                  <c:formatCode>General</c:formatCode>
                  <c:ptCount val="7"/>
                  <c:pt idx="0">
                    <c:v>4.4275939248041878</c:v>
                  </c:pt>
                  <c:pt idx="1">
                    <c:v>5.4260069043382115</c:v>
                  </c:pt>
                  <c:pt idx="2">
                    <c:v>3.8952391109508895</c:v>
                  </c:pt>
                  <c:pt idx="3">
                    <c:v>2.3408546931504413</c:v>
                  </c:pt>
                  <c:pt idx="4">
                    <c:v>1.8585310682045326</c:v>
                  </c:pt>
                  <c:pt idx="6">
                    <c:v>2.2222222222222223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(Data!$F$92,Data!$P$92,Data!$Z$92,Data!$AJ$92,Data!$AT$92,Data!$N$119,Data!$P$120)</c:f>
              <c:numCache>
                <c:formatCode>0.00</c:formatCode>
                <c:ptCount val="7"/>
                <c:pt idx="0">
                  <c:v>19.791666666666671</c:v>
                </c:pt>
                <c:pt idx="1">
                  <c:v>21.874999999999996</c:v>
                </c:pt>
                <c:pt idx="2">
                  <c:v>15.104166666666668</c:v>
                </c:pt>
                <c:pt idx="3">
                  <c:v>7.8124999999999982</c:v>
                </c:pt>
                <c:pt idx="4">
                  <c:v>4.6874999999999991</c:v>
                </c:pt>
                <c:pt idx="6">
                  <c:v>7.777777777777775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1-4C86-B227-B6C2BC45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Averages</a:t>
                </a:r>
                <a:r>
                  <a:rPr lang="en-GB" baseline="0"/>
                  <a:t> across 2 minute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Data!$B$72</c:f>
              <c:strCache>
                <c:ptCount val="1"/>
                <c:pt idx="0">
                  <c:v>Extinction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(Data!$H$96,Data!$R$96,Data!$AB$96,Data!$AL$96,Data!$AV$96,Data!$R$119,Data!$R$124)</c:f>
                <c:numCache>
                  <c:formatCode>General</c:formatCode>
                  <c:ptCount val="7"/>
                  <c:pt idx="0">
                    <c:v>5.1756127068332249</c:v>
                  </c:pt>
                  <c:pt idx="1">
                    <c:v>4.2448473419227879</c:v>
                  </c:pt>
                  <c:pt idx="2">
                    <c:v>1.8133089162051865</c:v>
                  </c:pt>
                  <c:pt idx="3">
                    <c:v>2.6814091643428419</c:v>
                  </c:pt>
                  <c:pt idx="4">
                    <c:v>2.3964965777906952</c:v>
                  </c:pt>
                  <c:pt idx="6">
                    <c:v>4.0384307049796639</c:v>
                  </c:pt>
                </c:numCache>
              </c:numRef>
            </c:plus>
            <c:minus>
              <c:numRef>
                <c:f>(Data!$H$96,Data!$R$96,Data!$AB$96,Data!$AL$96,Data!$AV$96,Data!$R$119,Data!$R$124)</c:f>
                <c:numCache>
                  <c:formatCode>General</c:formatCode>
                  <c:ptCount val="7"/>
                  <c:pt idx="0">
                    <c:v>5.1756127068332249</c:v>
                  </c:pt>
                  <c:pt idx="1">
                    <c:v>4.2448473419227879</c:v>
                  </c:pt>
                  <c:pt idx="2">
                    <c:v>1.8133089162051865</c:v>
                  </c:pt>
                  <c:pt idx="3">
                    <c:v>2.6814091643428419</c:v>
                  </c:pt>
                  <c:pt idx="4">
                    <c:v>2.3964965777906952</c:v>
                  </c:pt>
                  <c:pt idx="6">
                    <c:v>4.0384307049796639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(Data!$H$92,Data!$R$92,Data!$AB$92,Data!$AL$92,Data!$AV$92,Data!$N$119,Data!$R$120)</c:f>
              <c:numCache>
                <c:formatCode>0.00</c:formatCode>
                <c:ptCount val="7"/>
                <c:pt idx="0">
                  <c:v>24.305555555555557</c:v>
                </c:pt>
                <c:pt idx="1">
                  <c:v>14.583333333333334</c:v>
                </c:pt>
                <c:pt idx="2">
                  <c:v>6.2499999999999973</c:v>
                </c:pt>
                <c:pt idx="3">
                  <c:v>9.7222222222222197</c:v>
                </c:pt>
                <c:pt idx="4">
                  <c:v>9.0277777777777768</c:v>
                </c:pt>
                <c:pt idx="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A-4508-8D19-055DA926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Averages</a:t>
                </a:r>
                <a:r>
                  <a:rPr lang="en-GB" baseline="0"/>
                  <a:t> across 2 minute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non-stressed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Data!$B$72</c:f>
              <c:strCache>
                <c:ptCount val="1"/>
                <c:pt idx="0">
                  <c:v>Extinction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(Data!$J$96,Data!$T$96,Data!$AD$96,Data!$AN$96,Data!$AX$96,Data!$T$119,Data!$T$124)</c:f>
                <c:numCache>
                  <c:formatCode>General</c:formatCode>
                  <c:ptCount val="7"/>
                  <c:pt idx="0">
                    <c:v>5.8485633532178127</c:v>
                  </c:pt>
                  <c:pt idx="1">
                    <c:v>7.1469554030731866</c:v>
                  </c:pt>
                  <c:pt idx="2">
                    <c:v>2.934078292581376</c:v>
                  </c:pt>
                  <c:pt idx="3">
                    <c:v>2.6243194054073902</c:v>
                  </c:pt>
                  <c:pt idx="4">
                    <c:v>2.2473328748774737</c:v>
                  </c:pt>
                  <c:pt idx="6">
                    <c:v>3.6746545987008203</c:v>
                  </c:pt>
                </c:numCache>
              </c:numRef>
            </c:plus>
            <c:minus>
              <c:numRef>
                <c:f>(Data!$J$96,Data!$T$96,Data!$AD$96,Data!$AN$96,Data!$AX$96,Data!$AP$123,Data!$T$124)</c:f>
                <c:numCache>
                  <c:formatCode>General</c:formatCode>
                  <c:ptCount val="7"/>
                  <c:pt idx="0">
                    <c:v>5.8485633532178127</c:v>
                  </c:pt>
                  <c:pt idx="1">
                    <c:v>7.1469554030731866</c:v>
                  </c:pt>
                  <c:pt idx="2">
                    <c:v>2.934078292581376</c:v>
                  </c:pt>
                  <c:pt idx="3">
                    <c:v>2.6243194054073902</c:v>
                  </c:pt>
                  <c:pt idx="4">
                    <c:v>2.2473328748774737</c:v>
                  </c:pt>
                  <c:pt idx="6">
                    <c:v>3.6746545987008203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(Data!$J$92,Data!$T$92,Data!$AD$92,Data!$AN$92,Data!$AX$92,Data!$N$119,Data!$N$120)</c:f>
              <c:numCache>
                <c:formatCode>0.00</c:formatCode>
                <c:ptCount val="7"/>
                <c:pt idx="0">
                  <c:v>14.393939393939393</c:v>
                </c:pt>
                <c:pt idx="1">
                  <c:v>17.424242424242429</c:v>
                </c:pt>
                <c:pt idx="2">
                  <c:v>6.8181818181818183</c:v>
                </c:pt>
                <c:pt idx="3">
                  <c:v>7.5757575757575744</c:v>
                </c:pt>
                <c:pt idx="4">
                  <c:v>8.3333333333333304</c:v>
                </c:pt>
                <c:pt idx="6">
                  <c:v>15.476190476190478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0-49B7-9821-5ED9EE5A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Averages</a:t>
                </a:r>
                <a:r>
                  <a:rPr lang="en-GB" baseline="0"/>
                  <a:t> across 2 minute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(Data!$V$28,Data!$AF$28)</c:f>
                <c:numCache>
                  <c:formatCode>General</c:formatCode>
                  <c:ptCount val="2"/>
                  <c:pt idx="0">
                    <c:v>2.6067958108664868</c:v>
                  </c:pt>
                  <c:pt idx="1">
                    <c:v>5.6027039728115664</c:v>
                  </c:pt>
                </c:numCache>
              </c:numRef>
            </c:plus>
            <c:minus>
              <c:numRef>
                <c:f>(Data!$V$28,Data!$AF$28)</c:f>
                <c:numCache>
                  <c:formatCode>General</c:formatCode>
                  <c:ptCount val="2"/>
                  <c:pt idx="0">
                    <c:v>2.6067958108664868</c:v>
                  </c:pt>
                  <c:pt idx="1">
                    <c:v>5.6027039728115664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(Data!$V$24,Data!$AF$24)</c:f>
              <c:numCache>
                <c:formatCode>0.00</c:formatCode>
                <c:ptCount val="2"/>
                <c:pt idx="0">
                  <c:v>7.6388888888888866</c:v>
                </c:pt>
                <c:pt idx="1">
                  <c:v>51.388888888888886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5-42E2-BD4C-06EDCF22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non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(Data!$X$28,Data!$AH$28)</c:f>
                <c:numCache>
                  <c:formatCode>General</c:formatCode>
                  <c:ptCount val="2"/>
                  <c:pt idx="0">
                    <c:v>0.95381051854132604</c:v>
                  </c:pt>
                  <c:pt idx="1">
                    <c:v>6.6263974766473641</c:v>
                  </c:pt>
                </c:numCache>
              </c:numRef>
            </c:plus>
            <c:minus>
              <c:numRef>
                <c:f>(Data!$X$28,Data!$AH$28)</c:f>
                <c:numCache>
                  <c:formatCode>General</c:formatCode>
                  <c:ptCount val="2"/>
                  <c:pt idx="0">
                    <c:v>0.95381051854132604</c:v>
                  </c:pt>
                  <c:pt idx="1">
                    <c:v>6.6263974766473641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(Data!$X$24,Data!$AH$24)</c:f>
              <c:numCache>
                <c:formatCode>0.00</c:formatCode>
                <c:ptCount val="2"/>
                <c:pt idx="0">
                  <c:v>2.1306818181818179</c:v>
                </c:pt>
                <c:pt idx="1">
                  <c:v>59.374999999999993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4B79-BCA9-1D3DEC9C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(Data!$Z$28,Data!$AJ$28)</c:f>
                <c:numCache>
                  <c:formatCode>General</c:formatCode>
                  <c:ptCount val="2"/>
                  <c:pt idx="0">
                    <c:v>1.9039031947153655</c:v>
                  </c:pt>
                  <c:pt idx="1">
                    <c:v>8.352933517209804</c:v>
                  </c:pt>
                </c:numCache>
              </c:numRef>
            </c:plus>
            <c:minus>
              <c:numRef>
                <c:f>(Data!$Z$28,Data!$AJ$28)</c:f>
                <c:numCache>
                  <c:formatCode>General</c:formatCode>
                  <c:ptCount val="2"/>
                  <c:pt idx="0">
                    <c:v>1.9039031947153655</c:v>
                  </c:pt>
                  <c:pt idx="1">
                    <c:v>8.352933517209804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(Data!$Z$24,Data!$AJ$24)</c:f>
              <c:numCache>
                <c:formatCode>0.00</c:formatCode>
                <c:ptCount val="2"/>
                <c:pt idx="0">
                  <c:v>4.1666666666666661</c:v>
                </c:pt>
                <c:pt idx="1">
                  <c:v>52.380952380952372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5-4384-8023-D18751C4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non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(Data!$AB$28,Data!$AL$28)</c:f>
                <c:numCache>
                  <c:formatCode>General</c:formatCode>
                  <c:ptCount val="2"/>
                  <c:pt idx="0">
                    <c:v>1.5572553071705224</c:v>
                  </c:pt>
                  <c:pt idx="1">
                    <c:v>6.4788354387170006</c:v>
                  </c:pt>
                </c:numCache>
              </c:numRef>
            </c:plus>
            <c:minus>
              <c:numRef>
                <c:f>(Data!$AB$28,Data!$AL$28)</c:f>
                <c:numCache>
                  <c:formatCode>General</c:formatCode>
                  <c:ptCount val="2"/>
                  <c:pt idx="0">
                    <c:v>1.5572553071705224</c:v>
                  </c:pt>
                  <c:pt idx="1">
                    <c:v>6.4788354387170006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(Data!$AB$24,Data!$AL$24)</c:f>
              <c:numCache>
                <c:formatCode>0.00</c:formatCode>
                <c:ptCount val="2"/>
                <c:pt idx="0">
                  <c:v>2.7777777777777772</c:v>
                </c:pt>
                <c:pt idx="1">
                  <c:v>42.222222222222221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0-4387-B939-8E6D4444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(Data!$W$28,Data!$AG$28)</c:f>
                <c:numCache>
                  <c:formatCode>General</c:formatCode>
                  <c:ptCount val="2"/>
                  <c:pt idx="0">
                    <c:v>2.8417315619606764</c:v>
                  </c:pt>
                  <c:pt idx="1">
                    <c:v>4.342822601237871</c:v>
                  </c:pt>
                </c:numCache>
              </c:numRef>
            </c:plus>
            <c:minus>
              <c:numRef>
                <c:f>(Data!$W$28,Data!$AG$28)</c:f>
                <c:numCache>
                  <c:formatCode>General</c:formatCode>
                  <c:ptCount val="2"/>
                  <c:pt idx="0">
                    <c:v>2.8417315619606764</c:v>
                  </c:pt>
                  <c:pt idx="1">
                    <c:v>4.342822601237871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(Data!$W$24,Data!$AG$24)</c:f>
              <c:numCache>
                <c:formatCode>0.00</c:formatCode>
                <c:ptCount val="2"/>
                <c:pt idx="0">
                  <c:v>8.5497835497835464</c:v>
                </c:pt>
                <c:pt idx="1">
                  <c:v>70.238095238095241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5-4E92-811B-AC3DFF8D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non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(Data!$Y$28,Data!$AI$28)</c:f>
                <c:numCache>
                  <c:formatCode>General</c:formatCode>
                  <c:ptCount val="2"/>
                  <c:pt idx="0">
                    <c:v>2.1728913903332279</c:v>
                  </c:pt>
                  <c:pt idx="1">
                    <c:v>7.2496426962979301</c:v>
                  </c:pt>
                </c:numCache>
              </c:numRef>
            </c:plus>
            <c:minus>
              <c:numRef>
                <c:f>(Data!$Y$28,Data!$AI$28)</c:f>
                <c:numCache>
                  <c:formatCode>General</c:formatCode>
                  <c:ptCount val="2"/>
                  <c:pt idx="0">
                    <c:v>2.1728913903332279</c:v>
                  </c:pt>
                  <c:pt idx="1">
                    <c:v>7.2496426962979301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(Data!$Y$24,Data!$AI$24)</c:f>
              <c:numCache>
                <c:formatCode>0.00</c:formatCode>
                <c:ptCount val="2"/>
                <c:pt idx="0">
                  <c:v>7.121212121212122</c:v>
                </c:pt>
                <c:pt idx="1">
                  <c:v>47.777777777777779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C-4E78-B82A-E105285B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(Data!$AA$28,Data!$AK$28)</c:f>
                <c:numCache>
                  <c:formatCode>General</c:formatCode>
                  <c:ptCount val="2"/>
                  <c:pt idx="0">
                    <c:v>1.1222467698630794</c:v>
                  </c:pt>
                  <c:pt idx="1">
                    <c:v>6.6344973007169949</c:v>
                  </c:pt>
                </c:numCache>
              </c:numRef>
            </c:plus>
            <c:minus>
              <c:numRef>
                <c:f>(Data!$AA$28,Data!$AK$28)</c:f>
                <c:numCache>
                  <c:formatCode>General</c:formatCode>
                  <c:ptCount val="2"/>
                  <c:pt idx="0">
                    <c:v>1.1222467698630794</c:v>
                  </c:pt>
                  <c:pt idx="1">
                    <c:v>6.6344973007169949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(Data!$AA$24,Data!$AK$24)</c:f>
              <c:numCache>
                <c:formatCode>0.00</c:formatCode>
                <c:ptCount val="2"/>
                <c:pt idx="0">
                  <c:v>2.1464646464646462</c:v>
                </c:pt>
                <c:pt idx="1">
                  <c:v>43.05555555555555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5-4233-BF5F-2A554FEA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Females only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Data!$AE$50</c:f>
              <c:strCache>
                <c:ptCount val="1"/>
                <c:pt idx="0">
                  <c:v>Female stressed 2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Data!$AE$51:$AE$52</c:f>
              <c:numCache>
                <c:formatCode>0.00</c:formatCode>
                <c:ptCount val="2"/>
                <c:pt idx="0">
                  <c:v>4.1666666666666661</c:v>
                </c:pt>
                <c:pt idx="1">
                  <c:v>52.380952380952372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2-4970-A7B0-DD7A24168E29}"/>
            </c:ext>
          </c:extLst>
        </c:ser>
        <c:ser>
          <c:idx val="1"/>
          <c:order val="1"/>
          <c:tx>
            <c:strRef>
              <c:f>Data!$AF$50</c:f>
              <c:strCache>
                <c:ptCount val="1"/>
                <c:pt idx="0">
                  <c:v>Female stressed 10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Data!$AF$51:$AF$52</c:f>
              <c:numCache>
                <c:formatCode>0.00</c:formatCode>
                <c:ptCount val="2"/>
                <c:pt idx="0">
                  <c:v>2.1464646464646462</c:v>
                </c:pt>
                <c:pt idx="1">
                  <c:v>43.05555555555555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2-4970-A7B0-DD7A24168E29}"/>
            </c:ext>
          </c:extLst>
        </c:ser>
        <c:ser>
          <c:idx val="2"/>
          <c:order val="2"/>
          <c:tx>
            <c:strRef>
              <c:f>Data!$AG$50</c:f>
              <c:strCache>
                <c:ptCount val="1"/>
                <c:pt idx="0">
                  <c:v>Female non stressed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Data!$AG$51:$AG$52</c:f>
              <c:numCache>
                <c:formatCode>0.00</c:formatCode>
                <c:ptCount val="2"/>
                <c:pt idx="0">
                  <c:v>2.7777777777777772</c:v>
                </c:pt>
                <c:pt idx="1">
                  <c:v>42.222222222222221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2-4970-A7B0-DD7A24168E29}"/>
            </c:ext>
          </c:extLst>
        </c:ser>
        <c:ser>
          <c:idx val="3"/>
          <c:order val="3"/>
          <c:tx>
            <c:strRef>
              <c:f>Data!$AH$50</c:f>
              <c:strCache>
                <c:ptCount val="1"/>
                <c:pt idx="0">
                  <c:v>Female non stressed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Data!$Z$51:$Z$52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Data!$AH$51:$AH$52</c:f>
              <c:numCache>
                <c:formatCode>0.00</c:formatCode>
                <c:ptCount val="2"/>
                <c:pt idx="0">
                  <c:v>4.1375291375291372</c:v>
                </c:pt>
                <c:pt idx="1">
                  <c:v>38.46153846153846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2-4970-A7B0-DD7A2416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70447"/>
        <c:axId val="435481679"/>
      </c:lineChart>
      <c:catAx>
        <c:axId val="4354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1679"/>
        <c:crosses val="autoZero"/>
        <c:auto val="1"/>
        <c:lblAlgn val="ctr"/>
        <c:lblOffset val="100"/>
        <c:noMultiLvlLbl val="0"/>
      </c:catAx>
      <c:valAx>
        <c:axId val="4354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non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(Data!$AC$28,Data!$AM$28)</c:f>
                <c:numCache>
                  <c:formatCode>General</c:formatCode>
                  <c:ptCount val="2"/>
                  <c:pt idx="0">
                    <c:v>1.6513551649539346</c:v>
                  </c:pt>
                  <c:pt idx="1">
                    <c:v>8.7267426737872356</c:v>
                  </c:pt>
                </c:numCache>
              </c:numRef>
            </c:plus>
            <c:minus>
              <c:numRef>
                <c:f>(Data!$AC$28,Data!$AM$28)</c:f>
                <c:numCache>
                  <c:formatCode>General</c:formatCode>
                  <c:ptCount val="2"/>
                  <c:pt idx="0">
                    <c:v>1.6513551649539346</c:v>
                  </c:pt>
                  <c:pt idx="1">
                    <c:v>8.7267426737872356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(Data!$AC$24,Data!$AM$24)</c:f>
              <c:numCache>
                <c:formatCode>0.00</c:formatCode>
                <c:ptCount val="2"/>
                <c:pt idx="0">
                  <c:v>4.1375291375291372</c:v>
                </c:pt>
                <c:pt idx="1">
                  <c:v>38.46153846153846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E-4628-BE88-3E44178C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(Data!$C$70,Data!$C$124)</c:f>
                <c:numCache>
                  <c:formatCode>General</c:formatCode>
                  <c:ptCount val="2"/>
                  <c:pt idx="0">
                    <c:v>7.7074517195360119</c:v>
                  </c:pt>
                  <c:pt idx="1">
                    <c:v>4.2293268243546036</c:v>
                  </c:pt>
                </c:numCache>
              </c:numRef>
            </c:plus>
            <c:minus>
              <c:numRef>
                <c:f>(Data!$C$70,Data!$C$124)</c:f>
                <c:numCache>
                  <c:formatCode>General</c:formatCode>
                  <c:ptCount val="2"/>
                  <c:pt idx="0">
                    <c:v>7.7074517195360119</c:v>
                  </c:pt>
                  <c:pt idx="1">
                    <c:v>4.2293268243546036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(Data!$B$73,Data!$A$100)</c:f>
              <c:strCache>
                <c:ptCount val="2"/>
                <c:pt idx="0">
                  <c:v>ext1</c:v>
                </c:pt>
                <c:pt idx="1">
                  <c:v>LTM</c:v>
                </c:pt>
              </c:strCache>
            </c:strRef>
          </c:cat>
          <c:val>
            <c:numRef>
              <c:f>(Data!$C$66,Data!$C$120)</c:f>
              <c:numCache>
                <c:formatCode>0.00</c:formatCode>
                <c:ptCount val="2"/>
                <c:pt idx="0">
                  <c:v>46.527777777777779</c:v>
                </c:pt>
                <c:pt idx="1">
                  <c:v>24.999999999999996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9-4DEF-986C-FD3046909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non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(Data!$E$70,Data!$E$124)</c:f>
                <c:numCache>
                  <c:formatCode>General</c:formatCode>
                  <c:ptCount val="2"/>
                  <c:pt idx="0">
                    <c:v>6.2209975233225414</c:v>
                  </c:pt>
                  <c:pt idx="1">
                    <c:v>4.2844207336497293</c:v>
                  </c:pt>
                </c:numCache>
              </c:numRef>
            </c:plus>
            <c:minus>
              <c:numRef>
                <c:f>(Data!$E$70,Data!$E$124)</c:f>
                <c:numCache>
                  <c:formatCode>General</c:formatCode>
                  <c:ptCount val="2"/>
                  <c:pt idx="0">
                    <c:v>6.2209975233225414</c:v>
                  </c:pt>
                  <c:pt idx="1">
                    <c:v>4.2844207336497293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(Data!$E$66,Data!$E$120)</c:f>
              <c:numCache>
                <c:formatCode>0.00</c:formatCode>
                <c:ptCount val="2"/>
                <c:pt idx="0">
                  <c:v>19.791666666666668</c:v>
                </c:pt>
                <c:pt idx="1">
                  <c:v>15.22222222222222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5-4812-815B-2887C92A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(Data!$G$70,Data!$G$124)</c:f>
                <c:numCache>
                  <c:formatCode>General</c:formatCode>
                  <c:ptCount val="2"/>
                  <c:pt idx="0">
                    <c:v>6.7767114624459843</c:v>
                  </c:pt>
                  <c:pt idx="1">
                    <c:v>3.4034040172432474</c:v>
                  </c:pt>
                </c:numCache>
              </c:numRef>
            </c:plus>
            <c:minus>
              <c:numRef>
                <c:f>(Data!$G$70,Data!$G$124)</c:f>
                <c:numCache>
                  <c:formatCode>General</c:formatCode>
                  <c:ptCount val="2"/>
                  <c:pt idx="0">
                    <c:v>6.7767114624459843</c:v>
                  </c:pt>
                  <c:pt idx="1">
                    <c:v>3.4034040172432474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(Data!$H$92,Data!$G$120)</c:f>
              <c:numCache>
                <c:formatCode>0.00</c:formatCode>
                <c:ptCount val="2"/>
                <c:pt idx="0">
                  <c:v>24.305555555555557</c:v>
                </c:pt>
                <c:pt idx="1">
                  <c:v>10.119047619047619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4-40ED-B3A6-8CA196CC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non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Mean percentage time spent freezing during aquisition phase(pre and post shock)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(Data!$I$70,Data!$I$124)</c:f>
                <c:numCache>
                  <c:formatCode>General</c:formatCode>
                  <c:ptCount val="2"/>
                  <c:pt idx="0">
                    <c:v>4.8635906374703142</c:v>
                  </c:pt>
                  <c:pt idx="1">
                    <c:v>3.3516652772493489</c:v>
                  </c:pt>
                </c:numCache>
              </c:numRef>
            </c:plus>
            <c:minus>
              <c:numRef>
                <c:f>(Data!$I$70,Data!$I$124)</c:f>
                <c:numCache>
                  <c:formatCode>General</c:formatCode>
                  <c:ptCount val="2"/>
                  <c:pt idx="0">
                    <c:v>4.8635906374703142</c:v>
                  </c:pt>
                  <c:pt idx="1">
                    <c:v>3.3516652772493489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(Data!$V$2,Data!$AF$2)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(Data!$I$66,Data!$I$120)</c:f>
              <c:numCache>
                <c:formatCode>0.00</c:formatCode>
                <c:ptCount val="2"/>
                <c:pt idx="0">
                  <c:v>15.624999999999996</c:v>
                </c:pt>
                <c:pt idx="1">
                  <c:v>8.3333333333333321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2-49BC-A0A8-230B4F6A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Data!$Q$49</c:f>
              <c:strCache>
                <c:ptCount val="1"/>
                <c:pt idx="0">
                  <c:v>Male stress</c:v>
                </c:pt>
              </c:strCache>
            </c:strRef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(Data!$D$96,Data!$N$96,Data!$X$96,Data!$AH$96,Data!$AR$96)</c:f>
                <c:numCache>
                  <c:formatCode>General</c:formatCode>
                  <c:ptCount val="5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</c:numCache>
              </c:numRef>
            </c:plus>
            <c:minus>
              <c:numRef>
                <c:f>(Data!$D$96,Data!$N$96,Data!$X$96,Data!$AH$96,Data!$AR$96)</c:f>
                <c:numCache>
                  <c:formatCode>General</c:formatCode>
                  <c:ptCount val="5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</c:numCache>
              </c:numRef>
            </c:minus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(Data!$D$92,Data!$N$92,Data!$X$92,Data!$AH$92,Data!$AR$92)</c:f>
              <c:numCache>
                <c:formatCode>0.00</c:formatCode>
                <c:ptCount val="5"/>
                <c:pt idx="0">
                  <c:v>33.854166666666664</c:v>
                </c:pt>
                <c:pt idx="1">
                  <c:v>27.604166666666668</c:v>
                </c:pt>
                <c:pt idx="2">
                  <c:v>23.958333333333339</c:v>
                </c:pt>
                <c:pt idx="3">
                  <c:v>8.8541666666666661</c:v>
                </c:pt>
                <c:pt idx="4">
                  <c:v>14.58333333333333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A8-47C5-A487-44E8F468A7D2}"/>
            </c:ext>
          </c:extLst>
        </c:ser>
        <c:ser>
          <c:idx val="2"/>
          <c:order val="1"/>
          <c:tx>
            <c:strRef>
              <c:f>Data!$R$49</c:f>
              <c:strCache>
                <c:ptCount val="1"/>
                <c:pt idx="0">
                  <c:v>Male non stress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(Data!$F$96,Data!$P$96,Data!$Z$96,Data!$AJ$96,Data!$AT$96)</c:f>
                <c:numCache>
                  <c:formatCode>General</c:formatCode>
                  <c:ptCount val="5"/>
                  <c:pt idx="0">
                    <c:v>4.4275939248041878</c:v>
                  </c:pt>
                  <c:pt idx="1">
                    <c:v>5.4260069043382115</c:v>
                  </c:pt>
                  <c:pt idx="2">
                    <c:v>3.8952391109508895</c:v>
                  </c:pt>
                  <c:pt idx="3">
                    <c:v>2.3408546931504413</c:v>
                  </c:pt>
                  <c:pt idx="4">
                    <c:v>1.8585310682045326</c:v>
                  </c:pt>
                </c:numCache>
              </c:numRef>
            </c:plus>
            <c:minus>
              <c:numRef>
                <c:f>(Data!$F$96,Data!$P$96,Data!$Z$96,Data!$AJ$96,Data!$AT$96)</c:f>
                <c:numCache>
                  <c:formatCode>General</c:formatCode>
                  <c:ptCount val="5"/>
                  <c:pt idx="0">
                    <c:v>4.4275939248041878</c:v>
                  </c:pt>
                  <c:pt idx="1">
                    <c:v>5.4260069043382115</c:v>
                  </c:pt>
                  <c:pt idx="2">
                    <c:v>3.8952391109508895</c:v>
                  </c:pt>
                  <c:pt idx="3">
                    <c:v>2.3408546931504413</c:v>
                  </c:pt>
                  <c:pt idx="4">
                    <c:v>1.8585310682045326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(Data!$F$92,Data!$P$92,Data!$Z$92,Data!$AJ$92,Data!$AT$92)</c:f>
              <c:numCache>
                <c:formatCode>0.00</c:formatCode>
                <c:ptCount val="5"/>
                <c:pt idx="0">
                  <c:v>19.791666666666671</c:v>
                </c:pt>
                <c:pt idx="1">
                  <c:v>21.874999999999996</c:v>
                </c:pt>
                <c:pt idx="2">
                  <c:v>15.104166666666668</c:v>
                </c:pt>
                <c:pt idx="3">
                  <c:v>7.8124999999999982</c:v>
                </c:pt>
                <c:pt idx="4">
                  <c:v>4.6874999999999991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A8-47C5-A487-44E8F468A7D2}"/>
            </c:ext>
          </c:extLst>
        </c:ser>
        <c:ser>
          <c:idx val="3"/>
          <c:order val="2"/>
          <c:tx>
            <c:strRef>
              <c:f>Data!$S$49</c:f>
              <c:strCache>
                <c:ptCount val="1"/>
                <c:pt idx="0">
                  <c:v>Female stress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(Data!$H$96,Data!$R$96,Data!$AB$96,Data!$AL$96,Data!$AV$96)</c:f>
                <c:numCache>
                  <c:formatCode>General</c:formatCode>
                  <c:ptCount val="5"/>
                  <c:pt idx="0">
                    <c:v>5.1756127068332249</c:v>
                  </c:pt>
                  <c:pt idx="1">
                    <c:v>4.2448473419227879</c:v>
                  </c:pt>
                  <c:pt idx="2">
                    <c:v>1.8133089162051865</c:v>
                  </c:pt>
                  <c:pt idx="3">
                    <c:v>2.6814091643428419</c:v>
                  </c:pt>
                  <c:pt idx="4">
                    <c:v>2.3964965777906952</c:v>
                  </c:pt>
                </c:numCache>
              </c:numRef>
            </c:plus>
            <c:minus>
              <c:numRef>
                <c:f>(Data!$H$96,Data!$R$96,Data!$AB$96,Data!$AL$96,Data!$AV$96)</c:f>
                <c:numCache>
                  <c:formatCode>General</c:formatCode>
                  <c:ptCount val="5"/>
                  <c:pt idx="0">
                    <c:v>5.1756127068332249</c:v>
                  </c:pt>
                  <c:pt idx="1">
                    <c:v>4.2448473419227879</c:v>
                  </c:pt>
                  <c:pt idx="2">
                    <c:v>1.8133089162051865</c:v>
                  </c:pt>
                  <c:pt idx="3">
                    <c:v>2.6814091643428419</c:v>
                  </c:pt>
                  <c:pt idx="4">
                    <c:v>2.3964965777906952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(Data!$H$92,Data!$R$92,Data!$AB$92,Data!$AL$92,Data!$AV$92)</c:f>
              <c:numCache>
                <c:formatCode>0.00</c:formatCode>
                <c:ptCount val="5"/>
                <c:pt idx="0">
                  <c:v>24.305555555555557</c:v>
                </c:pt>
                <c:pt idx="1">
                  <c:v>14.583333333333334</c:v>
                </c:pt>
                <c:pt idx="2">
                  <c:v>6.2499999999999973</c:v>
                </c:pt>
                <c:pt idx="3">
                  <c:v>9.7222222222222197</c:v>
                </c:pt>
                <c:pt idx="4">
                  <c:v>9.0277777777777768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A8-47C5-A487-44E8F468A7D2}"/>
            </c:ext>
          </c:extLst>
        </c:ser>
        <c:ser>
          <c:idx val="0"/>
          <c:order val="3"/>
          <c:tx>
            <c:strRef>
              <c:f>Data!$T$49</c:f>
              <c:strCache>
                <c:ptCount val="1"/>
                <c:pt idx="0">
                  <c:v>Female non stress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F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(Data!$J$96,Data!$T$96,Data!$AD$96,Data!$AN$96,Data!$AX$96)</c:f>
                <c:numCache>
                  <c:formatCode>General</c:formatCode>
                  <c:ptCount val="5"/>
                  <c:pt idx="0">
                    <c:v>5.8485633532178127</c:v>
                  </c:pt>
                  <c:pt idx="1">
                    <c:v>7.1469554030731866</c:v>
                  </c:pt>
                  <c:pt idx="2">
                    <c:v>2.934078292581376</c:v>
                  </c:pt>
                  <c:pt idx="3">
                    <c:v>2.6243194054073902</c:v>
                  </c:pt>
                  <c:pt idx="4">
                    <c:v>2.2473328748774737</c:v>
                  </c:pt>
                </c:numCache>
              </c:numRef>
            </c:plus>
            <c:minus>
              <c:numRef>
                <c:f>(Data!$J$96,Data!$T$96,Data!$AD$96,Data!$AN$96,Data!$AX$96)</c:f>
                <c:numCache>
                  <c:formatCode>General</c:formatCode>
                  <c:ptCount val="5"/>
                  <c:pt idx="0">
                    <c:v>5.8485633532178127</c:v>
                  </c:pt>
                  <c:pt idx="1">
                    <c:v>7.1469554030731866</c:v>
                  </c:pt>
                  <c:pt idx="2">
                    <c:v>2.934078292581376</c:v>
                  </c:pt>
                  <c:pt idx="3">
                    <c:v>2.6243194054073902</c:v>
                  </c:pt>
                  <c:pt idx="4">
                    <c:v>2.2473328748774737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(Data!$B$73,Data!$L$73,Data!$V$73,Data!$AF$73,Data!$AP$73)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(Data!$J$92,Data!$T$92,Data!$AD$92,Data!$AN$92,Data!$AX$92)</c:f>
              <c:numCache>
                <c:formatCode>0.00</c:formatCode>
                <c:ptCount val="5"/>
                <c:pt idx="0">
                  <c:v>14.393939393939393</c:v>
                </c:pt>
                <c:pt idx="1">
                  <c:v>17.424242424242429</c:v>
                </c:pt>
                <c:pt idx="2">
                  <c:v>6.8181818181818183</c:v>
                </c:pt>
                <c:pt idx="3">
                  <c:v>7.5757575757575744</c:v>
                </c:pt>
                <c:pt idx="4">
                  <c:v>8.3333333333333304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A8-47C5-A487-44E8F468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Averages</a:t>
                </a:r>
                <a:r>
                  <a:rPr lang="en-GB" baseline="0"/>
                  <a:t> across 2 minute 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1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Stress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Data!$B$46</c:f>
              <c:strCache>
                <c:ptCount val="1"/>
                <c:pt idx="0">
                  <c:v>2 miuntes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(Data!$C$70,Data!$C$124)</c:f>
                <c:numCache>
                  <c:formatCode>General</c:formatCode>
                  <c:ptCount val="2"/>
                  <c:pt idx="0">
                    <c:v>7.7074517195360119</c:v>
                  </c:pt>
                  <c:pt idx="1">
                    <c:v>4.2293268243546036</c:v>
                  </c:pt>
                </c:numCache>
              </c:numRef>
            </c:plus>
            <c:minus>
              <c:numRef>
                <c:f>(Data!$C$70,Data!$C$124)</c:f>
                <c:numCache>
                  <c:formatCode>General</c:formatCode>
                  <c:ptCount val="2"/>
                  <c:pt idx="0">
                    <c:v>7.7074517195360119</c:v>
                  </c:pt>
                  <c:pt idx="1">
                    <c:v>4.2293268243546036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(Data!$B$73,Data!$L$73,Data!$V$73,Data!$AF$73,Data!$AP$73,Data!$B$98,Data!$A$100)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(Data!$C$66,Data!$L$133,Data!$M$133,Data!$N$133,Data!$O$133,Data!$P$133,Data!$C$120)</c:f>
              <c:numCache>
                <c:formatCode>General</c:formatCode>
                <c:ptCount val="7"/>
                <c:pt idx="0" formatCode="0.00">
                  <c:v>46.527777777777779</c:v>
                </c:pt>
                <c:pt idx="3" formatCode="0.00">
                  <c:v>33.333333333333329</c:v>
                </c:pt>
                <c:pt idx="4" formatCode="0.00">
                  <c:v>16.666666666666664</c:v>
                </c:pt>
                <c:pt idx="5" formatCode="0.00">
                  <c:v>16.666666666666664</c:v>
                </c:pt>
                <c:pt idx="6" formatCode="0.00">
                  <c:v>24.999999999999996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5-4B9C-BFAE-334E3EE35F19}"/>
            </c:ext>
          </c:extLst>
        </c:ser>
        <c:ser>
          <c:idx val="1"/>
          <c:order val="1"/>
          <c:tx>
            <c:strRef>
              <c:f>Data!$B$75</c:f>
              <c:strCache>
                <c:ptCount val="1"/>
                <c:pt idx="0">
                  <c:v>10 minutes</c:v>
                </c:pt>
              </c:strCache>
            </c:strRef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(Data!$D$96,Data!$N$96,Data!$X$96,Data!$AH$96,Data!$AR$96,Data!$Y$117,Data!$N$124)</c:f>
                <c:numCache>
                  <c:formatCode>General</c:formatCode>
                  <c:ptCount val="7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  <c:pt idx="6">
                    <c:v>4.6106944597707331</c:v>
                  </c:pt>
                </c:numCache>
              </c:numRef>
            </c:plus>
            <c:minus>
              <c:numRef>
                <c:f>(Data!$D$96,Data!$N$96,Data!$X$96,Data!$AH$96,Data!$AR$96,Data!$Z$129,Data!$N$124)</c:f>
                <c:numCache>
                  <c:formatCode>General</c:formatCode>
                  <c:ptCount val="7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  <c:pt idx="6">
                    <c:v>4.6106944597707331</c:v>
                  </c:pt>
                </c:numCache>
              </c:numRef>
            </c:minus>
          </c:errBars>
          <c:cat>
            <c:strRef>
              <c:f>(Data!$B$73,Data!$L$73,Data!$V$73,Data!$AF$73,Data!$AP$73,Data!$B$98,Data!$A$100)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(Data!$D$92,Data!$N$92,Data!$X$92,Data!$AH$92,Data!$AR$92,Data!$N$119,Data!$N$120)</c:f>
              <c:numCache>
                <c:formatCode>0.00</c:formatCode>
                <c:ptCount val="7"/>
                <c:pt idx="0">
                  <c:v>33.854166666666664</c:v>
                </c:pt>
                <c:pt idx="1">
                  <c:v>27.604166666666668</c:v>
                </c:pt>
                <c:pt idx="2">
                  <c:v>23.958333333333339</c:v>
                </c:pt>
                <c:pt idx="3">
                  <c:v>8.8541666666666661</c:v>
                </c:pt>
                <c:pt idx="4">
                  <c:v>14.58333333333333</c:v>
                </c:pt>
                <c:pt idx="6">
                  <c:v>15.476190476190478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5-4B9C-BFAE-334E3EE3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00864"/>
        <c:axId val="286913344"/>
      </c:lineChart>
      <c:catAx>
        <c:axId val="286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3344"/>
        <c:crosses val="autoZero"/>
        <c:auto val="0"/>
        <c:lblAlgn val="ctr"/>
        <c:lblOffset val="100"/>
        <c:noMultiLvlLbl val="0"/>
      </c:catAx>
      <c:valAx>
        <c:axId val="28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minute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56714785651793"/>
          <c:y val="0.17171296296296298"/>
          <c:w val="0.7074422572178478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Data!$N$57</c:f>
              <c:strCache>
                <c:ptCount val="1"/>
                <c:pt idx="0">
                  <c:v>Ext1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Data!$O$60:$R$60</c:f>
                <c:numCache>
                  <c:formatCode>General</c:formatCode>
                  <c:ptCount val="4"/>
                  <c:pt idx="0">
                    <c:v>7.7074517195360119</c:v>
                  </c:pt>
                  <c:pt idx="1">
                    <c:v>6.2209975233225414</c:v>
                  </c:pt>
                  <c:pt idx="2">
                    <c:v>6.7767114624459843</c:v>
                  </c:pt>
                  <c:pt idx="3">
                    <c:v>4.8635906374703142</c:v>
                  </c:pt>
                </c:numCache>
              </c:numRef>
            </c:plus>
            <c:minus>
              <c:numRef>
                <c:f>Data!$O$60:$R$60</c:f>
                <c:numCache>
                  <c:formatCode>General</c:formatCode>
                  <c:ptCount val="4"/>
                  <c:pt idx="0">
                    <c:v>7.7074517195360119</c:v>
                  </c:pt>
                  <c:pt idx="1">
                    <c:v>6.2209975233225414</c:v>
                  </c:pt>
                  <c:pt idx="2">
                    <c:v>6.7767114624459843</c:v>
                  </c:pt>
                  <c:pt idx="3">
                    <c:v>4.8635906374703142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Data!$O$56:$R$56</c:f>
              <c:strCache>
                <c:ptCount val="4"/>
                <c:pt idx="0">
                  <c:v>Male stress</c:v>
                </c:pt>
                <c:pt idx="1">
                  <c:v>Male non stress</c:v>
                </c:pt>
                <c:pt idx="2">
                  <c:v>Female stress</c:v>
                </c:pt>
                <c:pt idx="3">
                  <c:v>Female non stress</c:v>
                </c:pt>
              </c:strCache>
            </c:strRef>
          </c:cat>
          <c:val>
            <c:numRef>
              <c:f>Data!$O$57:$R$57</c:f>
              <c:numCache>
                <c:formatCode>0.00</c:formatCode>
                <c:ptCount val="4"/>
                <c:pt idx="0">
                  <c:v>46.527777777777779</c:v>
                </c:pt>
                <c:pt idx="1">
                  <c:v>19.791666666666668</c:v>
                </c:pt>
                <c:pt idx="2">
                  <c:v>31.547619047619047</c:v>
                </c:pt>
                <c:pt idx="3">
                  <c:v>15.624999999999996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5-4658-926B-8520B5AA95A4}"/>
            </c:ext>
          </c:extLst>
        </c:ser>
        <c:ser>
          <c:idx val="1"/>
          <c:order val="1"/>
          <c:tx>
            <c:strRef>
              <c:f>Data!$N$58</c:f>
              <c:strCache>
                <c:ptCount val="1"/>
                <c:pt idx="0">
                  <c:v>LTM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Data!$O$61:$R$61</c:f>
                <c:numCache>
                  <c:formatCode>General</c:formatCode>
                  <c:ptCount val="4"/>
                  <c:pt idx="0">
                    <c:v>4.2851266554875025</c:v>
                  </c:pt>
                  <c:pt idx="1">
                    <c:v>3.6599846231185795</c:v>
                  </c:pt>
                  <c:pt idx="2">
                    <c:v>3.2456298828875569</c:v>
                  </c:pt>
                  <c:pt idx="3">
                    <c:v>2.6092678795214557</c:v>
                  </c:pt>
                </c:numCache>
              </c:numRef>
            </c:plus>
            <c:minus>
              <c:numRef>
                <c:f>Data!$O$61:$R$61</c:f>
                <c:numCache>
                  <c:formatCode>General</c:formatCode>
                  <c:ptCount val="4"/>
                  <c:pt idx="0">
                    <c:v>4.2851266554875025</c:v>
                  </c:pt>
                  <c:pt idx="1">
                    <c:v>3.6599846231185795</c:v>
                  </c:pt>
                  <c:pt idx="2">
                    <c:v>3.2456298828875569</c:v>
                  </c:pt>
                  <c:pt idx="3">
                    <c:v>2.6092678795214557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Data!$O$56:$R$56</c:f>
              <c:strCache>
                <c:ptCount val="4"/>
                <c:pt idx="0">
                  <c:v>Male stress</c:v>
                </c:pt>
                <c:pt idx="1">
                  <c:v>Male non stress</c:v>
                </c:pt>
                <c:pt idx="2">
                  <c:v>Female stress</c:v>
                </c:pt>
                <c:pt idx="3">
                  <c:v>Female non stress</c:v>
                </c:pt>
              </c:strCache>
            </c:strRef>
          </c:cat>
          <c:val>
            <c:numRef>
              <c:f>Data!$O$58:$R$58</c:f>
              <c:numCache>
                <c:formatCode>0.00</c:formatCode>
                <c:ptCount val="4"/>
                <c:pt idx="0">
                  <c:v>24.999999999999996</c:v>
                </c:pt>
                <c:pt idx="1">
                  <c:v>15.22222222222222</c:v>
                </c:pt>
                <c:pt idx="2">
                  <c:v>10.119047619047619</c:v>
                </c:pt>
                <c:pt idx="3">
                  <c:v>8.3333333333333321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5-4658-926B-8520B5AA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0242127"/>
        <c:axId val="1990245455"/>
      </c:barChart>
      <c:catAx>
        <c:axId val="19902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5455"/>
        <c:crosses val="autoZero"/>
        <c:auto val="1"/>
        <c:lblAlgn val="ctr"/>
        <c:lblOffset val="100"/>
        <c:noMultiLvlLbl val="0"/>
      </c:catAx>
      <c:valAx>
        <c:axId val="19902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minute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2"/>
          <c:y val="0.1902314814814815"/>
          <c:w val="0.7074422572178478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Data!$T$57</c:f>
              <c:strCache>
                <c:ptCount val="1"/>
                <c:pt idx="0">
                  <c:v>Ext1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Data!$U$62:$X$62</c:f>
                <c:numCache>
                  <c:formatCode>General</c:formatCode>
                  <c:ptCount val="4"/>
                  <c:pt idx="0">
                    <c:v>5.1857147753691093</c:v>
                  </c:pt>
                  <c:pt idx="1">
                    <c:v>4.4275939248041878</c:v>
                  </c:pt>
                  <c:pt idx="2">
                    <c:v>5.1756127068332249</c:v>
                  </c:pt>
                  <c:pt idx="3">
                    <c:v>5.8485633532178127</c:v>
                  </c:pt>
                </c:numCache>
              </c:numRef>
            </c:plus>
            <c:minus>
              <c:numRef>
                <c:f>Data!$U$62:$X$62</c:f>
                <c:numCache>
                  <c:formatCode>General</c:formatCode>
                  <c:ptCount val="4"/>
                  <c:pt idx="0">
                    <c:v>5.1857147753691093</c:v>
                  </c:pt>
                  <c:pt idx="1">
                    <c:v>4.4275939248041878</c:v>
                  </c:pt>
                  <c:pt idx="2">
                    <c:v>5.1756127068332249</c:v>
                  </c:pt>
                  <c:pt idx="3">
                    <c:v>5.8485633532178127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Data!$U$56:$X$56</c:f>
              <c:strCache>
                <c:ptCount val="4"/>
                <c:pt idx="0">
                  <c:v>Male stress</c:v>
                </c:pt>
                <c:pt idx="1">
                  <c:v>Male non stress</c:v>
                </c:pt>
                <c:pt idx="2">
                  <c:v>Female stress</c:v>
                </c:pt>
                <c:pt idx="3">
                  <c:v>Female non stress</c:v>
                </c:pt>
              </c:strCache>
            </c:strRef>
          </c:cat>
          <c:val>
            <c:numRef>
              <c:f>Data!$U$57:$X$57</c:f>
              <c:numCache>
                <c:formatCode>0.00</c:formatCode>
                <c:ptCount val="4"/>
                <c:pt idx="0">
                  <c:v>33.854166666666664</c:v>
                </c:pt>
                <c:pt idx="1">
                  <c:v>19.791666666666671</c:v>
                </c:pt>
                <c:pt idx="2">
                  <c:v>24.305555555555557</c:v>
                </c:pt>
                <c:pt idx="3">
                  <c:v>14.393939393939393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E-49FF-B651-D49250EE5B08}"/>
            </c:ext>
          </c:extLst>
        </c:ser>
        <c:ser>
          <c:idx val="1"/>
          <c:order val="1"/>
          <c:tx>
            <c:strRef>
              <c:f>Data!$T$58</c:f>
              <c:strCache>
                <c:ptCount val="1"/>
                <c:pt idx="0">
                  <c:v>Ext5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Data!$U$63:$X$63</c:f>
                <c:numCache>
                  <c:formatCode>General</c:formatCode>
                  <c:ptCount val="4"/>
                  <c:pt idx="0">
                    <c:v>3.6084391824351609</c:v>
                  </c:pt>
                  <c:pt idx="1">
                    <c:v>1.8585310682045326</c:v>
                  </c:pt>
                  <c:pt idx="2">
                    <c:v>2.3964965777906952</c:v>
                  </c:pt>
                  <c:pt idx="3">
                    <c:v>2.2473328748774737</c:v>
                  </c:pt>
                </c:numCache>
              </c:numRef>
            </c:plus>
            <c:minus>
              <c:numRef>
                <c:f>Data!$U$63:$X$63</c:f>
                <c:numCache>
                  <c:formatCode>General</c:formatCode>
                  <c:ptCount val="4"/>
                  <c:pt idx="0">
                    <c:v>3.6084391824351609</c:v>
                  </c:pt>
                  <c:pt idx="1">
                    <c:v>1.8585310682045326</c:v>
                  </c:pt>
                  <c:pt idx="2">
                    <c:v>2.3964965777906952</c:v>
                  </c:pt>
                  <c:pt idx="3">
                    <c:v>2.2473328748774737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Data!$U$56:$X$56</c:f>
              <c:strCache>
                <c:ptCount val="4"/>
                <c:pt idx="0">
                  <c:v>Male stress</c:v>
                </c:pt>
                <c:pt idx="1">
                  <c:v>Male non stress</c:v>
                </c:pt>
                <c:pt idx="2">
                  <c:v>Female stress</c:v>
                </c:pt>
                <c:pt idx="3">
                  <c:v>Female non stress</c:v>
                </c:pt>
              </c:strCache>
            </c:strRef>
          </c:cat>
          <c:val>
            <c:numRef>
              <c:f>Data!$U$58:$X$58</c:f>
              <c:numCache>
                <c:formatCode>0.00</c:formatCode>
                <c:ptCount val="4"/>
                <c:pt idx="0">
                  <c:v>14.58333333333333</c:v>
                </c:pt>
                <c:pt idx="1">
                  <c:v>4.6874999999999991</c:v>
                </c:pt>
                <c:pt idx="2">
                  <c:v>9.0277777777777768</c:v>
                </c:pt>
                <c:pt idx="3">
                  <c:v>8.3333333333333304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E-49FF-B651-D49250EE5B08}"/>
            </c:ext>
          </c:extLst>
        </c:ser>
        <c:ser>
          <c:idx val="2"/>
          <c:order val="2"/>
          <c:tx>
            <c:strRef>
              <c:f>Data!$T$59</c:f>
              <c:strCache>
                <c:ptCount val="1"/>
                <c:pt idx="0">
                  <c:v>LTM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Data!$U$64:$X$64</c:f>
                <c:numCache>
                  <c:formatCode>General</c:formatCode>
                  <c:ptCount val="4"/>
                  <c:pt idx="0">
                    <c:v>4.6106944597707331</c:v>
                  </c:pt>
                  <c:pt idx="1">
                    <c:v>2.2222222222222223</c:v>
                  </c:pt>
                  <c:pt idx="2">
                    <c:v>4.0384307049796639</c:v>
                  </c:pt>
                  <c:pt idx="3">
                    <c:v>3.6746545987008203</c:v>
                  </c:pt>
                </c:numCache>
              </c:numRef>
            </c:plus>
            <c:minus>
              <c:numRef>
                <c:f>Data!$U$64:$X$64</c:f>
                <c:numCache>
                  <c:formatCode>General</c:formatCode>
                  <c:ptCount val="4"/>
                  <c:pt idx="0">
                    <c:v>4.6106944597707331</c:v>
                  </c:pt>
                  <c:pt idx="1">
                    <c:v>2.2222222222222223</c:v>
                  </c:pt>
                  <c:pt idx="2">
                    <c:v>4.0384307049796639</c:v>
                  </c:pt>
                  <c:pt idx="3">
                    <c:v>3.6746545987008203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Data!$U$56:$X$56</c:f>
              <c:strCache>
                <c:ptCount val="4"/>
                <c:pt idx="0">
                  <c:v>Male stress</c:v>
                </c:pt>
                <c:pt idx="1">
                  <c:v>Male non stress</c:v>
                </c:pt>
                <c:pt idx="2">
                  <c:v>Female stress</c:v>
                </c:pt>
                <c:pt idx="3">
                  <c:v>Female non stress</c:v>
                </c:pt>
              </c:strCache>
            </c:strRef>
          </c:cat>
          <c:val>
            <c:numRef>
              <c:f>Data!$U$59:$X$59</c:f>
              <c:numCache>
                <c:formatCode>0.00</c:formatCode>
                <c:ptCount val="4"/>
                <c:pt idx="0">
                  <c:v>15.476190476190478</c:v>
                </c:pt>
                <c:pt idx="1">
                  <c:v>7.777777777777775</c:v>
                </c:pt>
                <c:pt idx="2">
                  <c:v>12.5</c:v>
                </c:pt>
                <c:pt idx="3">
                  <c:v>5.5555555555555545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E-49FF-B651-D49250EE5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0242127"/>
        <c:axId val="1990245455"/>
      </c:barChart>
      <c:catAx>
        <c:axId val="19902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5455"/>
        <c:crosses val="autoZero"/>
        <c:auto val="1"/>
        <c:lblAlgn val="ctr"/>
        <c:lblOffset val="100"/>
        <c:noMultiLvlLbl val="0"/>
      </c:catAx>
      <c:valAx>
        <c:axId val="19902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minute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56714785651793"/>
          <c:y val="0.17171296296296298"/>
          <c:w val="0.7074422572178478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Data!$O$56</c:f>
              <c:strCache>
                <c:ptCount val="1"/>
                <c:pt idx="0">
                  <c:v>Male stress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(Data!$O$60,Data!$O$61)</c:f>
                <c:numCache>
                  <c:formatCode>General</c:formatCode>
                  <c:ptCount val="2"/>
                  <c:pt idx="0">
                    <c:v>7.7074517195360119</c:v>
                  </c:pt>
                  <c:pt idx="1">
                    <c:v>4.2851266554875025</c:v>
                  </c:pt>
                </c:numCache>
              </c:numRef>
            </c:plus>
            <c:minus>
              <c:numRef>
                <c:f>(Data!$O$60,Data!$O$61)</c:f>
                <c:numCache>
                  <c:formatCode>General</c:formatCode>
                  <c:ptCount val="2"/>
                  <c:pt idx="0">
                    <c:v>7.7074517195360119</c:v>
                  </c:pt>
                  <c:pt idx="1">
                    <c:v>4.2851266554875025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Data!$N$57:$N$58</c:f>
              <c:strCache>
                <c:ptCount val="2"/>
                <c:pt idx="0">
                  <c:v>Ext1</c:v>
                </c:pt>
                <c:pt idx="1">
                  <c:v>LTM</c:v>
                </c:pt>
              </c:strCache>
            </c:strRef>
          </c:cat>
          <c:val>
            <c:numRef>
              <c:f>Data!$O$57:$O$58</c:f>
              <c:numCache>
                <c:formatCode>0.00</c:formatCode>
                <c:ptCount val="2"/>
                <c:pt idx="0">
                  <c:v>46.527777777777779</c:v>
                </c:pt>
                <c:pt idx="1">
                  <c:v>24.999999999999996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C-4E12-85DB-B08CEBC9B97D}"/>
            </c:ext>
          </c:extLst>
        </c:ser>
        <c:ser>
          <c:idx val="1"/>
          <c:order val="1"/>
          <c:tx>
            <c:strRef>
              <c:f>Data!$P$56</c:f>
              <c:strCache>
                <c:ptCount val="1"/>
                <c:pt idx="0">
                  <c:v>Male non stress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Data!$P$60:$P$61</c:f>
                <c:numCache>
                  <c:formatCode>General</c:formatCode>
                  <c:ptCount val="2"/>
                  <c:pt idx="0">
                    <c:v>6.2209975233225414</c:v>
                  </c:pt>
                  <c:pt idx="1">
                    <c:v>3.6599846231185795</c:v>
                  </c:pt>
                </c:numCache>
              </c:numRef>
            </c:plus>
            <c:minus>
              <c:numRef>
                <c:f>Data!$P$60:$P$61</c:f>
                <c:numCache>
                  <c:formatCode>General</c:formatCode>
                  <c:ptCount val="2"/>
                  <c:pt idx="0">
                    <c:v>6.2209975233225414</c:v>
                  </c:pt>
                  <c:pt idx="1">
                    <c:v>3.6599846231185795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Data!$N$57:$N$58</c:f>
              <c:strCache>
                <c:ptCount val="2"/>
                <c:pt idx="0">
                  <c:v>Ext1</c:v>
                </c:pt>
                <c:pt idx="1">
                  <c:v>LTM</c:v>
                </c:pt>
              </c:strCache>
            </c:strRef>
          </c:cat>
          <c:val>
            <c:numRef>
              <c:f>Data!$P$57:$P$58</c:f>
              <c:numCache>
                <c:formatCode>0.00</c:formatCode>
                <c:ptCount val="2"/>
                <c:pt idx="0">
                  <c:v>19.791666666666668</c:v>
                </c:pt>
                <c:pt idx="1">
                  <c:v>15.22222222222222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C-4E12-85DB-B08CEBC9B97D}"/>
            </c:ext>
          </c:extLst>
        </c:ser>
        <c:ser>
          <c:idx val="2"/>
          <c:order val="2"/>
          <c:tx>
            <c:strRef>
              <c:f>Data!$Q$56</c:f>
              <c:strCache>
                <c:ptCount val="1"/>
                <c:pt idx="0">
                  <c:v>Female stress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Data!$Q$60:$Q$61</c:f>
                <c:numCache>
                  <c:formatCode>General</c:formatCode>
                  <c:ptCount val="2"/>
                  <c:pt idx="0">
                    <c:v>6.7767114624459843</c:v>
                  </c:pt>
                  <c:pt idx="1">
                    <c:v>3.2456298828875569</c:v>
                  </c:pt>
                </c:numCache>
              </c:numRef>
            </c:plus>
            <c:minus>
              <c:numRef>
                <c:f>Data!$Q$60:$Q$61</c:f>
                <c:numCache>
                  <c:formatCode>General</c:formatCode>
                  <c:ptCount val="2"/>
                  <c:pt idx="0">
                    <c:v>6.7767114624459843</c:v>
                  </c:pt>
                  <c:pt idx="1">
                    <c:v>3.2456298828875569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Data!$N$57:$N$58</c:f>
              <c:strCache>
                <c:ptCount val="2"/>
                <c:pt idx="0">
                  <c:v>Ext1</c:v>
                </c:pt>
                <c:pt idx="1">
                  <c:v>LTM</c:v>
                </c:pt>
              </c:strCache>
            </c:strRef>
          </c:cat>
          <c:val>
            <c:numRef>
              <c:f>Data!$Q$57:$Q$58</c:f>
              <c:numCache>
                <c:formatCode>0.00</c:formatCode>
                <c:ptCount val="2"/>
                <c:pt idx="0">
                  <c:v>31.547619047619047</c:v>
                </c:pt>
                <c:pt idx="1">
                  <c:v>10.119047619047619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C-4E12-85DB-B08CEBC9B97D}"/>
            </c:ext>
          </c:extLst>
        </c:ser>
        <c:ser>
          <c:idx val="3"/>
          <c:order val="3"/>
          <c:tx>
            <c:strRef>
              <c:f>Data!$R$56</c:f>
              <c:strCache>
                <c:ptCount val="1"/>
                <c:pt idx="0">
                  <c:v>Female non stress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Data!$R$60:$R$61</c:f>
                <c:numCache>
                  <c:formatCode>General</c:formatCode>
                  <c:ptCount val="2"/>
                  <c:pt idx="0">
                    <c:v>4.8635906374703142</c:v>
                  </c:pt>
                  <c:pt idx="1">
                    <c:v>2.6092678795214557</c:v>
                  </c:pt>
                </c:numCache>
              </c:numRef>
            </c:plus>
            <c:minus>
              <c:numRef>
                <c:f>Data!$R$60:$R$61</c:f>
                <c:numCache>
                  <c:formatCode>General</c:formatCode>
                  <c:ptCount val="2"/>
                  <c:pt idx="0">
                    <c:v>4.8635906374703142</c:v>
                  </c:pt>
                  <c:pt idx="1">
                    <c:v>2.6092678795214557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Data!$N$57:$N$58</c:f>
              <c:strCache>
                <c:ptCount val="2"/>
                <c:pt idx="0">
                  <c:v>Ext1</c:v>
                </c:pt>
                <c:pt idx="1">
                  <c:v>LTM</c:v>
                </c:pt>
              </c:strCache>
            </c:strRef>
          </c:cat>
          <c:val>
            <c:numRef>
              <c:f>Data!$R$57:$R$58</c:f>
              <c:numCache>
                <c:formatCode>0.00</c:formatCode>
                <c:ptCount val="2"/>
                <c:pt idx="0">
                  <c:v>15.624999999999996</c:v>
                </c:pt>
                <c:pt idx="1">
                  <c:v>8.3333333333333321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C-4E12-85DB-B08CEBC9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0242127"/>
        <c:axId val="1990245455"/>
      </c:barChart>
      <c:catAx>
        <c:axId val="19902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5455"/>
        <c:crosses val="autoZero"/>
        <c:auto val="1"/>
        <c:lblAlgn val="ctr"/>
        <c:lblOffset val="100"/>
        <c:noMultiLvlLbl val="0"/>
      </c:catAx>
      <c:valAx>
        <c:axId val="19902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64260717410324E-2"/>
          <c:y val="0.17171296296296298"/>
          <c:w val="0.87122462817147861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Data!$AK$51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(Data!$D$96,Data!$N$96,Data!$X$96,Data!$AH$96,Data!$AR$96)</c:f>
                <c:numCache>
                  <c:formatCode>General</c:formatCode>
                  <c:ptCount val="5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</c:numCache>
              </c:numRef>
            </c:plus>
            <c:minus>
              <c:numRef>
                <c:f>(Data!$D$96,Data!$N$96,Data!$X$96,Data!$AH$96,Data!$AR$96)</c:f>
                <c:numCache>
                  <c:formatCode>General</c:formatCode>
                  <c:ptCount val="5"/>
                  <c:pt idx="0">
                    <c:v>5.1857147753691093</c:v>
                  </c:pt>
                  <c:pt idx="1">
                    <c:v>5.4176681766441002</c:v>
                  </c:pt>
                  <c:pt idx="2">
                    <c:v>5.5836960910347733</c:v>
                  </c:pt>
                  <c:pt idx="3">
                    <c:v>2.7918480455173875</c:v>
                  </c:pt>
                  <c:pt idx="4">
                    <c:v>3.6084391824351609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Data!$AL$49:$AP$49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Data!$AL$51:$AP$51</c:f>
              <c:numCache>
                <c:formatCode>0.00</c:formatCode>
                <c:ptCount val="5"/>
                <c:pt idx="0">
                  <c:v>33.854166666666664</c:v>
                </c:pt>
                <c:pt idx="1">
                  <c:v>27.604166666666668</c:v>
                </c:pt>
                <c:pt idx="2">
                  <c:v>23.958333333333339</c:v>
                </c:pt>
                <c:pt idx="3">
                  <c:v>8.8541666666666661</c:v>
                </c:pt>
                <c:pt idx="4">
                  <c:v>14.58333333333333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3-495F-B0A5-4D4E1956B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73375"/>
        <c:axId val="430165055"/>
      </c:lineChart>
      <c:catAx>
        <c:axId val="430173375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65055"/>
        <c:crosses val="autoZero"/>
        <c:auto val="1"/>
        <c:lblAlgn val="ctr"/>
        <c:lblOffset val="100"/>
        <c:noMultiLvlLbl val="0"/>
      </c:catAx>
      <c:valAx>
        <c:axId val="430165055"/>
        <c:scaling>
          <c:orientation val="minMax"/>
          <c:max val="60"/>
        </c:scaling>
        <c:delete val="0"/>
        <c:axPos val="l"/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minute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2"/>
          <c:y val="0.1902314814814815"/>
          <c:w val="0.7074422572178478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Data!$U$56</c:f>
              <c:strCache>
                <c:ptCount val="1"/>
                <c:pt idx="0">
                  <c:v>Male stress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Data!$U$62:$U$64</c:f>
                <c:numCache>
                  <c:formatCode>General</c:formatCode>
                  <c:ptCount val="3"/>
                  <c:pt idx="0">
                    <c:v>5.1857147753691093</c:v>
                  </c:pt>
                  <c:pt idx="1">
                    <c:v>3.6084391824351609</c:v>
                  </c:pt>
                  <c:pt idx="2">
                    <c:v>4.6106944597707331</c:v>
                  </c:pt>
                </c:numCache>
              </c:numRef>
            </c:plus>
            <c:minus>
              <c:numRef>
                <c:f>Data!$U$62:$U$64</c:f>
                <c:numCache>
                  <c:formatCode>General</c:formatCode>
                  <c:ptCount val="3"/>
                  <c:pt idx="0">
                    <c:v>5.1857147753691093</c:v>
                  </c:pt>
                  <c:pt idx="1">
                    <c:v>3.6084391824351609</c:v>
                  </c:pt>
                  <c:pt idx="2">
                    <c:v>4.6106944597707331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Data!$T$57:$T$59</c:f>
              <c:strCache>
                <c:ptCount val="3"/>
                <c:pt idx="0">
                  <c:v>Ext1</c:v>
                </c:pt>
                <c:pt idx="1">
                  <c:v>Ext5</c:v>
                </c:pt>
                <c:pt idx="2">
                  <c:v>LTM</c:v>
                </c:pt>
              </c:strCache>
            </c:strRef>
          </c:cat>
          <c:val>
            <c:numRef>
              <c:f>Data!$U$57:$U$59</c:f>
              <c:numCache>
                <c:formatCode>0.00</c:formatCode>
                <c:ptCount val="3"/>
                <c:pt idx="0">
                  <c:v>33.854166666666664</c:v>
                </c:pt>
                <c:pt idx="1">
                  <c:v>14.58333333333333</c:v>
                </c:pt>
                <c:pt idx="2">
                  <c:v>15.476190476190478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7-4782-B070-2D1B82958799}"/>
            </c:ext>
          </c:extLst>
        </c:ser>
        <c:ser>
          <c:idx val="1"/>
          <c:order val="1"/>
          <c:tx>
            <c:strRef>
              <c:f>Data!$V$56</c:f>
              <c:strCache>
                <c:ptCount val="1"/>
                <c:pt idx="0">
                  <c:v>Male non stress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Data!$V$62:$V$64</c:f>
                <c:numCache>
                  <c:formatCode>General</c:formatCode>
                  <c:ptCount val="3"/>
                  <c:pt idx="0">
                    <c:v>4.4275939248041878</c:v>
                  </c:pt>
                  <c:pt idx="1">
                    <c:v>1.8585310682045326</c:v>
                  </c:pt>
                  <c:pt idx="2">
                    <c:v>2.2222222222222223</c:v>
                  </c:pt>
                </c:numCache>
              </c:numRef>
            </c:plus>
            <c:minus>
              <c:numRef>
                <c:f>Data!$V$62:$V$64</c:f>
                <c:numCache>
                  <c:formatCode>General</c:formatCode>
                  <c:ptCount val="3"/>
                  <c:pt idx="0">
                    <c:v>4.4275939248041878</c:v>
                  </c:pt>
                  <c:pt idx="1">
                    <c:v>1.8585310682045326</c:v>
                  </c:pt>
                  <c:pt idx="2">
                    <c:v>2.2222222222222223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Data!$T$57:$T$59</c:f>
              <c:strCache>
                <c:ptCount val="3"/>
                <c:pt idx="0">
                  <c:v>Ext1</c:v>
                </c:pt>
                <c:pt idx="1">
                  <c:v>Ext5</c:v>
                </c:pt>
                <c:pt idx="2">
                  <c:v>LTM</c:v>
                </c:pt>
              </c:strCache>
            </c:strRef>
          </c:cat>
          <c:val>
            <c:numRef>
              <c:f>Data!$V$57:$V$59</c:f>
              <c:numCache>
                <c:formatCode>0.00</c:formatCode>
                <c:ptCount val="3"/>
                <c:pt idx="0">
                  <c:v>19.791666666666671</c:v>
                </c:pt>
                <c:pt idx="1">
                  <c:v>4.6874999999999991</c:v>
                </c:pt>
                <c:pt idx="2">
                  <c:v>7.777777777777775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7-4782-B070-2D1B82958799}"/>
            </c:ext>
          </c:extLst>
        </c:ser>
        <c:ser>
          <c:idx val="2"/>
          <c:order val="2"/>
          <c:tx>
            <c:strRef>
              <c:f>Data!$W$56</c:f>
              <c:strCache>
                <c:ptCount val="1"/>
                <c:pt idx="0">
                  <c:v>Female stress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Data!$W$62:$W$64</c:f>
                <c:numCache>
                  <c:formatCode>General</c:formatCode>
                  <c:ptCount val="3"/>
                  <c:pt idx="0">
                    <c:v>5.1756127068332249</c:v>
                  </c:pt>
                  <c:pt idx="1">
                    <c:v>2.3964965777906952</c:v>
                  </c:pt>
                  <c:pt idx="2">
                    <c:v>4.0384307049796639</c:v>
                  </c:pt>
                </c:numCache>
              </c:numRef>
            </c:plus>
            <c:minus>
              <c:numRef>
                <c:f>Data!$W$62:$W$64</c:f>
                <c:numCache>
                  <c:formatCode>General</c:formatCode>
                  <c:ptCount val="3"/>
                  <c:pt idx="0">
                    <c:v>5.1756127068332249</c:v>
                  </c:pt>
                  <c:pt idx="1">
                    <c:v>2.3964965777906952</c:v>
                  </c:pt>
                  <c:pt idx="2">
                    <c:v>4.0384307049796639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Data!$T$57:$T$59</c:f>
              <c:strCache>
                <c:ptCount val="3"/>
                <c:pt idx="0">
                  <c:v>Ext1</c:v>
                </c:pt>
                <c:pt idx="1">
                  <c:v>Ext5</c:v>
                </c:pt>
                <c:pt idx="2">
                  <c:v>LTM</c:v>
                </c:pt>
              </c:strCache>
            </c:strRef>
          </c:cat>
          <c:val>
            <c:numRef>
              <c:f>Data!$W$57:$W$59</c:f>
              <c:numCache>
                <c:formatCode>0.00</c:formatCode>
                <c:ptCount val="3"/>
                <c:pt idx="0">
                  <c:v>24.305555555555557</c:v>
                </c:pt>
                <c:pt idx="1">
                  <c:v>9.0277777777777768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7-4782-B070-2D1B82958799}"/>
            </c:ext>
          </c:extLst>
        </c:ser>
        <c:ser>
          <c:idx val="3"/>
          <c:order val="3"/>
          <c:tx>
            <c:strRef>
              <c:f>Data!$X$56</c:f>
              <c:strCache>
                <c:ptCount val="1"/>
                <c:pt idx="0">
                  <c:v>Female non stress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Data!$X$62:$X$64</c:f>
                <c:numCache>
                  <c:formatCode>General</c:formatCode>
                  <c:ptCount val="3"/>
                  <c:pt idx="0">
                    <c:v>5.8485633532178127</c:v>
                  </c:pt>
                  <c:pt idx="1">
                    <c:v>2.2473328748774737</c:v>
                  </c:pt>
                  <c:pt idx="2">
                    <c:v>3.6746545987008203</c:v>
                  </c:pt>
                </c:numCache>
              </c:numRef>
            </c:plus>
            <c:minus>
              <c:numRef>
                <c:f>Data!$X$62:$X$64</c:f>
                <c:numCache>
                  <c:formatCode>General</c:formatCode>
                  <c:ptCount val="3"/>
                  <c:pt idx="0">
                    <c:v>5.8485633532178127</c:v>
                  </c:pt>
                  <c:pt idx="1">
                    <c:v>2.2473328748774737</c:v>
                  </c:pt>
                  <c:pt idx="2">
                    <c:v>3.6746545987008203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Data!$T$57:$T$59</c:f>
              <c:strCache>
                <c:ptCount val="3"/>
                <c:pt idx="0">
                  <c:v>Ext1</c:v>
                </c:pt>
                <c:pt idx="1">
                  <c:v>Ext5</c:v>
                </c:pt>
                <c:pt idx="2">
                  <c:v>LTM</c:v>
                </c:pt>
              </c:strCache>
            </c:strRef>
          </c:cat>
          <c:val>
            <c:numRef>
              <c:f>Data!$X$57:$X$59</c:f>
              <c:numCache>
                <c:formatCode>0.00</c:formatCode>
                <c:ptCount val="3"/>
                <c:pt idx="0">
                  <c:v>14.393939393939393</c:v>
                </c:pt>
                <c:pt idx="1">
                  <c:v>8.3333333333333304</c:v>
                </c:pt>
                <c:pt idx="2">
                  <c:v>5.5555555555555545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7-4782-B070-2D1B82958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0242127"/>
        <c:axId val="1990245455"/>
      </c:barChart>
      <c:catAx>
        <c:axId val="19902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5455"/>
        <c:crosses val="autoZero"/>
        <c:auto val="1"/>
        <c:lblAlgn val="ctr"/>
        <c:lblOffset val="100"/>
        <c:noMultiLvlLbl val="0"/>
      </c:catAx>
      <c:valAx>
        <c:axId val="19902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Data!$AT$51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(Data!$H$96,Data!$R$96,Data!$AB$96,Data!$AL$96,Data!$AV$96)</c:f>
                <c:numCache>
                  <c:formatCode>General</c:formatCode>
                  <c:ptCount val="5"/>
                  <c:pt idx="0">
                    <c:v>5.1756127068332249</c:v>
                  </c:pt>
                  <c:pt idx="1">
                    <c:v>4.2448473419227879</c:v>
                  </c:pt>
                  <c:pt idx="2">
                    <c:v>1.8133089162051865</c:v>
                  </c:pt>
                  <c:pt idx="3">
                    <c:v>2.6814091643428419</c:v>
                  </c:pt>
                  <c:pt idx="4">
                    <c:v>2.3964965777906952</c:v>
                  </c:pt>
                </c:numCache>
              </c:numRef>
            </c:plus>
            <c:minus>
              <c:numRef>
                <c:f>(Data!$H$96,Data!$R$96,Data!$AB$96,Data!$AL$96,Data!$AV$96)</c:f>
                <c:numCache>
                  <c:formatCode>General</c:formatCode>
                  <c:ptCount val="5"/>
                  <c:pt idx="0">
                    <c:v>5.1756127068332249</c:v>
                  </c:pt>
                  <c:pt idx="1">
                    <c:v>4.2448473419227879</c:v>
                  </c:pt>
                  <c:pt idx="2">
                    <c:v>1.8133089162051865</c:v>
                  </c:pt>
                  <c:pt idx="3">
                    <c:v>2.6814091643428419</c:v>
                  </c:pt>
                  <c:pt idx="4">
                    <c:v>2.3964965777906952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Data!$AU$49:$AY$49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Data!$AU$51:$AY$51</c:f>
              <c:numCache>
                <c:formatCode>0.00</c:formatCode>
                <c:ptCount val="5"/>
                <c:pt idx="0">
                  <c:v>24.305555555555557</c:v>
                </c:pt>
                <c:pt idx="1">
                  <c:v>14.583333333333334</c:v>
                </c:pt>
                <c:pt idx="2">
                  <c:v>6.2499999999999973</c:v>
                </c:pt>
                <c:pt idx="3">
                  <c:v>9.7222222222222197</c:v>
                </c:pt>
                <c:pt idx="4">
                  <c:v>9.0277777777777768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4-489A-AFBA-7618D773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73375"/>
        <c:axId val="430165055"/>
      </c:lineChart>
      <c:catAx>
        <c:axId val="430173375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65055"/>
        <c:crosses val="autoZero"/>
        <c:auto val="1"/>
        <c:lblAlgn val="ctr"/>
        <c:lblOffset val="100"/>
        <c:noMultiLvlLbl val="0"/>
      </c:catAx>
      <c:valAx>
        <c:axId val="430165055"/>
        <c:scaling>
          <c:orientation val="minMax"/>
          <c:max val="60"/>
        </c:scaling>
        <c:delete val="0"/>
        <c:axPos val="l"/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8648293963255"/>
          <c:y val="0.17171296296296298"/>
          <c:w val="0.87122462817147861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Data!$AK$56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(Data!$F$96,Data!$P$96,Data!$Z$96,Data!$AJ$96,Data!$AT$96)</c:f>
                <c:numCache>
                  <c:formatCode>General</c:formatCode>
                  <c:ptCount val="5"/>
                  <c:pt idx="0">
                    <c:v>4.4275939248041878</c:v>
                  </c:pt>
                  <c:pt idx="1">
                    <c:v>5.4260069043382115</c:v>
                  </c:pt>
                  <c:pt idx="2">
                    <c:v>3.8952391109508895</c:v>
                  </c:pt>
                  <c:pt idx="3">
                    <c:v>2.3408546931504413</c:v>
                  </c:pt>
                  <c:pt idx="4">
                    <c:v>1.8585310682045326</c:v>
                  </c:pt>
                </c:numCache>
              </c:numRef>
            </c:plus>
            <c:minus>
              <c:numRef>
                <c:f>(Data!$F$96,Data!$P$96,Data!$Z$96,Data!$AJ$96,Data!$AT$96)</c:f>
                <c:numCache>
                  <c:formatCode>General</c:formatCode>
                  <c:ptCount val="5"/>
                  <c:pt idx="0">
                    <c:v>4.4275939248041878</c:v>
                  </c:pt>
                  <c:pt idx="1">
                    <c:v>5.4260069043382115</c:v>
                  </c:pt>
                  <c:pt idx="2">
                    <c:v>3.8952391109508895</c:v>
                  </c:pt>
                  <c:pt idx="3">
                    <c:v>2.3408546931504413</c:v>
                  </c:pt>
                  <c:pt idx="4">
                    <c:v>1.8585310682045326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Data!$AL$54:$AP$54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Data!$AL$56:$AP$56</c:f>
              <c:numCache>
                <c:formatCode>0.00</c:formatCode>
                <c:ptCount val="5"/>
                <c:pt idx="0">
                  <c:v>19.791666666666671</c:v>
                </c:pt>
                <c:pt idx="1">
                  <c:v>21.874999999999996</c:v>
                </c:pt>
                <c:pt idx="2">
                  <c:v>15.104166666666668</c:v>
                </c:pt>
                <c:pt idx="3">
                  <c:v>7.8124999999999982</c:v>
                </c:pt>
                <c:pt idx="4">
                  <c:v>4.6874999999999991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8-42F4-A5FD-D8432DA7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73375"/>
        <c:axId val="430165055"/>
      </c:lineChart>
      <c:catAx>
        <c:axId val="430173375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65055"/>
        <c:crosses val="autoZero"/>
        <c:auto val="1"/>
        <c:lblAlgn val="ctr"/>
        <c:lblOffset val="100"/>
        <c:noMultiLvlLbl val="0"/>
      </c:catAx>
      <c:valAx>
        <c:axId val="430165055"/>
        <c:scaling>
          <c:orientation val="minMax"/>
          <c:max val="60"/>
        </c:scaling>
        <c:delete val="0"/>
        <c:axPos val="l"/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Data!$AT$56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(Data!$J$96,Data!$T$96,Data!$AD$96,Data!$AN$96,Data!$AX$96)</c:f>
                <c:numCache>
                  <c:formatCode>General</c:formatCode>
                  <c:ptCount val="5"/>
                  <c:pt idx="0">
                    <c:v>5.8485633532178127</c:v>
                  </c:pt>
                  <c:pt idx="1">
                    <c:v>7.1469554030731866</c:v>
                  </c:pt>
                  <c:pt idx="2">
                    <c:v>2.934078292581376</c:v>
                  </c:pt>
                  <c:pt idx="3">
                    <c:v>2.6243194054073902</c:v>
                  </c:pt>
                  <c:pt idx="4">
                    <c:v>2.2473328748774737</c:v>
                  </c:pt>
                </c:numCache>
              </c:numRef>
            </c:plus>
            <c:minus>
              <c:numRef>
                <c:f>(Data!$J$96,Data!$T$96,Data!$AD$96,Data!$AN$96,Data!$AX$96)</c:f>
                <c:numCache>
                  <c:formatCode>General</c:formatCode>
                  <c:ptCount val="5"/>
                  <c:pt idx="0">
                    <c:v>5.8485633532178127</c:v>
                  </c:pt>
                  <c:pt idx="1">
                    <c:v>7.1469554030731866</c:v>
                  </c:pt>
                  <c:pt idx="2">
                    <c:v>2.934078292581376</c:v>
                  </c:pt>
                  <c:pt idx="3">
                    <c:v>2.6243194054073902</c:v>
                  </c:pt>
                  <c:pt idx="4">
                    <c:v>2.2473328748774737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Data!$AU$54:$AY$54</c:f>
              <c:strCache>
                <c:ptCount val="5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</c:strCache>
            </c:strRef>
          </c:cat>
          <c:val>
            <c:numRef>
              <c:f>Data!$AU$56:$AY$56</c:f>
              <c:numCache>
                <c:formatCode>0.00</c:formatCode>
                <c:ptCount val="5"/>
                <c:pt idx="0">
                  <c:v>14.393939393939393</c:v>
                </c:pt>
                <c:pt idx="1">
                  <c:v>17.424242424242429</c:v>
                </c:pt>
                <c:pt idx="2">
                  <c:v>6.8181818181818183</c:v>
                </c:pt>
                <c:pt idx="3">
                  <c:v>7.5757575757575744</c:v>
                </c:pt>
                <c:pt idx="4">
                  <c:v>8.3333333333333304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C-47D4-A87E-7C6697A0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73375"/>
        <c:axId val="430165055"/>
      </c:lineChart>
      <c:catAx>
        <c:axId val="430173375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65055"/>
        <c:crosses val="autoZero"/>
        <c:auto val="1"/>
        <c:lblAlgn val="ctr"/>
        <c:lblOffset val="100"/>
        <c:noMultiLvlLbl val="0"/>
      </c:catAx>
      <c:valAx>
        <c:axId val="430165055"/>
        <c:scaling>
          <c:orientation val="minMax"/>
          <c:max val="60"/>
        </c:scaling>
        <c:delete val="0"/>
        <c:axPos val="l"/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9233009826305"/>
          <c:y val="0.16245370370370371"/>
          <c:w val="0.7074422572178478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Data!$BB$51</c:f>
              <c:strCache>
                <c:ptCount val="1"/>
                <c:pt idx="0">
                  <c:v>After 2 minute extinction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(Data!$C$124,Data!$E$124,Data!$G$124,Data!$I$124)</c:f>
                <c:numCache>
                  <c:formatCode>General</c:formatCode>
                  <c:ptCount val="4"/>
                  <c:pt idx="0">
                    <c:v>4.2293268243546036</c:v>
                  </c:pt>
                  <c:pt idx="1">
                    <c:v>4.2844207336497293</c:v>
                  </c:pt>
                  <c:pt idx="2">
                    <c:v>3.4034040172432474</c:v>
                  </c:pt>
                  <c:pt idx="3">
                    <c:v>3.3516652772493489</c:v>
                  </c:pt>
                </c:numCache>
              </c:numRef>
            </c:plus>
            <c:minus>
              <c:numRef>
                <c:f>(Data!$C$124,Data!$E$124,Data!$G$124,Data!$I$124)</c:f>
                <c:numCache>
                  <c:formatCode>General</c:formatCode>
                  <c:ptCount val="4"/>
                  <c:pt idx="0">
                    <c:v>4.2293268243546036</c:v>
                  </c:pt>
                  <c:pt idx="1">
                    <c:v>4.2844207336497293</c:v>
                  </c:pt>
                  <c:pt idx="2">
                    <c:v>3.4034040172432474</c:v>
                  </c:pt>
                  <c:pt idx="3">
                    <c:v>3.3516652772493489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Data!$BC$50:$BF$50</c:f>
              <c:strCache>
                <c:ptCount val="4"/>
                <c:pt idx="0">
                  <c:v>Male Stressed</c:v>
                </c:pt>
                <c:pt idx="1">
                  <c:v>Male non stressed</c:v>
                </c:pt>
                <c:pt idx="2">
                  <c:v>Female stressed </c:v>
                </c:pt>
                <c:pt idx="3">
                  <c:v>Female non stressed</c:v>
                </c:pt>
              </c:strCache>
            </c:strRef>
          </c:cat>
          <c:val>
            <c:numRef>
              <c:f>Data!$BC$51:$BF$51</c:f>
              <c:numCache>
                <c:formatCode>General</c:formatCode>
                <c:ptCount val="4"/>
                <c:pt idx="0">
                  <c:v>43.269230769250001</c:v>
                </c:pt>
                <c:pt idx="1">
                  <c:v>29.914529913777798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E-4640-9C7D-9DF2CAA5A678}"/>
            </c:ext>
          </c:extLst>
        </c:ser>
        <c:ser>
          <c:idx val="1"/>
          <c:order val="1"/>
          <c:tx>
            <c:strRef>
              <c:f>Data!$BB$52</c:f>
              <c:strCache>
                <c:ptCount val="1"/>
                <c:pt idx="0">
                  <c:v>After 10 minute extinction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(Data!$N$124,Data!$P$124,Data!$R$124,Data!$T$124)</c:f>
                <c:numCache>
                  <c:formatCode>General</c:formatCode>
                  <c:ptCount val="4"/>
                  <c:pt idx="0">
                    <c:v>4.6106944597707331</c:v>
                  </c:pt>
                  <c:pt idx="1">
                    <c:v>2.2222222222222223</c:v>
                  </c:pt>
                  <c:pt idx="2">
                    <c:v>4.0384307049796639</c:v>
                  </c:pt>
                  <c:pt idx="3">
                    <c:v>3.6746545987008203</c:v>
                  </c:pt>
                </c:numCache>
              </c:numRef>
            </c:plus>
            <c:minus>
              <c:numRef>
                <c:f>(Data!$N$124,Data!$P$124,Data!$R$124,Data!$T$124)</c:f>
                <c:numCache>
                  <c:formatCode>General</c:formatCode>
                  <c:ptCount val="4"/>
                  <c:pt idx="0">
                    <c:v>4.6106944597707331</c:v>
                  </c:pt>
                  <c:pt idx="1">
                    <c:v>2.2222222222222223</c:v>
                  </c:pt>
                  <c:pt idx="2">
                    <c:v>4.0384307049796639</c:v>
                  </c:pt>
                  <c:pt idx="3">
                    <c:v>3.6746545987008203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Data!$BC$50:$BF$50</c:f>
              <c:strCache>
                <c:ptCount val="4"/>
                <c:pt idx="0">
                  <c:v>Male Stressed</c:v>
                </c:pt>
                <c:pt idx="1">
                  <c:v>Male non stressed</c:v>
                </c:pt>
                <c:pt idx="2">
                  <c:v>Female stressed </c:v>
                </c:pt>
                <c:pt idx="3">
                  <c:v>Female non stressed</c:v>
                </c:pt>
              </c:strCache>
            </c:strRef>
          </c:cat>
          <c:val>
            <c:numRef>
              <c:f>Data!$BC$52:$BF$52</c:f>
              <c:numCache>
                <c:formatCode>General</c:formatCode>
                <c:ptCount val="4"/>
                <c:pt idx="0">
                  <c:v>25.641025639999999</c:v>
                </c:pt>
                <c:pt idx="1">
                  <c:v>13.8461538464</c:v>
                </c:pt>
                <c:pt idx="3">
                  <c:v>3.846153846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E-4640-9C7D-9DF2CAA5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0242127"/>
        <c:axId val="1990245455"/>
      </c:barChart>
      <c:catAx>
        <c:axId val="19902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5455"/>
        <c:crosses val="autoZero"/>
        <c:auto val="1"/>
        <c:lblAlgn val="ctr"/>
        <c:lblOffset val="100"/>
        <c:noMultiLvlLbl val="0"/>
      </c:catAx>
      <c:valAx>
        <c:axId val="199024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frozern</a:t>
                </a:r>
              </a:p>
            </c:rich>
          </c:tx>
          <c:layout>
            <c:manualLayout>
              <c:xMode val="edge"/>
              <c:yMode val="edge"/>
              <c:x val="2.6240428535810108E-2"/>
              <c:y val="0.2264158646835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Combined</a:t>
            </a:r>
          </a:p>
        </c:rich>
      </c:tx>
      <c:layout>
        <c:manualLayout>
          <c:xMode val="edge"/>
          <c:yMode val="edge"/>
          <c:x val="9.9801787642507217E-2"/>
          <c:y val="2.75229291524165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17171296296296298"/>
          <c:w val="0.87122462817147861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v>Female non stressed 2</c:v>
          </c:tx>
          <c:cat>
            <c:strRef>
              <c:f>Data!$AU$54:$BA$54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Data!$AU$55:$BA$55</c:f>
              <c:numCache>
                <c:formatCode>General</c:formatCode>
                <c:ptCount val="7"/>
                <c:pt idx="0" formatCode="0.00">
                  <c:v>15.624999999999996</c:v>
                </c:pt>
                <c:pt idx="6" formatCode="0.00">
                  <c:v>8.3333333333333321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D0-4725-ACA2-1F0C4C066DD2}"/>
            </c:ext>
          </c:extLst>
        </c:ser>
        <c:ser>
          <c:idx val="3"/>
          <c:order val="1"/>
          <c:tx>
            <c:v>Female non stressed 10</c:v>
          </c:tx>
          <c:cat>
            <c:strRef>
              <c:f>Data!$AU$54:$BA$54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Data!$AU$56:$BA$56</c:f>
              <c:numCache>
                <c:formatCode>0.00</c:formatCode>
                <c:ptCount val="7"/>
                <c:pt idx="0">
                  <c:v>14.393939393939393</c:v>
                </c:pt>
                <c:pt idx="1">
                  <c:v>17.424242424242429</c:v>
                </c:pt>
                <c:pt idx="2">
                  <c:v>6.8181818181818183</c:v>
                </c:pt>
                <c:pt idx="3">
                  <c:v>7.5757575757575744</c:v>
                </c:pt>
                <c:pt idx="4">
                  <c:v>8.3333333333333304</c:v>
                </c:pt>
                <c:pt idx="6">
                  <c:v>5.5555555555555545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D0-4725-ACA2-1F0C4C066DD2}"/>
            </c:ext>
          </c:extLst>
        </c:ser>
        <c:ser>
          <c:idx val="4"/>
          <c:order val="2"/>
          <c:tx>
            <c:v>Female stressed 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strRef>
              <c:f>Data!$AU$49:$BA$49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Data!$AU$50:$BA$50</c:f>
              <c:numCache>
                <c:formatCode>General</c:formatCode>
                <c:ptCount val="7"/>
                <c:pt idx="0" formatCode="0.00">
                  <c:v>31.547619047619047</c:v>
                </c:pt>
                <c:pt idx="6" formatCode="0.00">
                  <c:v>10.119047619047619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D0-4725-ACA2-1F0C4C066DD2}"/>
            </c:ext>
          </c:extLst>
        </c:ser>
        <c:ser>
          <c:idx val="5"/>
          <c:order val="3"/>
          <c:tx>
            <c:v>Female stressed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strRef>
              <c:f>Data!$AU$49:$BA$49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Data!$AU$51:$BA$51</c:f>
              <c:numCache>
                <c:formatCode>0.00</c:formatCode>
                <c:ptCount val="7"/>
                <c:pt idx="0">
                  <c:v>24.305555555555557</c:v>
                </c:pt>
                <c:pt idx="1">
                  <c:v>14.583333333333334</c:v>
                </c:pt>
                <c:pt idx="2">
                  <c:v>6.2499999999999973</c:v>
                </c:pt>
                <c:pt idx="3">
                  <c:v>9.7222222222222197</c:v>
                </c:pt>
                <c:pt idx="4">
                  <c:v>9.0277777777777768</c:v>
                </c:pt>
                <c:pt idx="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D0-4725-ACA2-1F0C4C066DD2}"/>
            </c:ext>
          </c:extLst>
        </c:ser>
        <c:ser>
          <c:idx val="6"/>
          <c:order val="4"/>
          <c:tx>
            <c:v>Male stressed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11"/>
          </c:marker>
          <c:cat>
            <c:strRef>
              <c:f>Data!$AL$49:$AR$49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Data!$AL$50:$AR$50</c:f>
              <c:numCache>
                <c:formatCode>General</c:formatCode>
                <c:ptCount val="7"/>
                <c:pt idx="0" formatCode="0.00">
                  <c:v>46.527777777777779</c:v>
                </c:pt>
                <c:pt idx="6" formatCode="0.00">
                  <c:v>24.999999999999996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D0-4725-ACA2-1F0C4C066DD2}"/>
            </c:ext>
          </c:extLst>
        </c:ser>
        <c:ser>
          <c:idx val="7"/>
          <c:order val="5"/>
          <c:tx>
            <c:v>Male stressed 10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cat>
            <c:strRef>
              <c:f>Data!$AL$49:$AR$49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Data!$AL$51:$AR$51</c:f>
              <c:numCache>
                <c:formatCode>0.00</c:formatCode>
                <c:ptCount val="7"/>
                <c:pt idx="0">
                  <c:v>33.854166666666664</c:v>
                </c:pt>
                <c:pt idx="1">
                  <c:v>27.604166666666668</c:v>
                </c:pt>
                <c:pt idx="2">
                  <c:v>23.958333333333339</c:v>
                </c:pt>
                <c:pt idx="3">
                  <c:v>8.8541666666666661</c:v>
                </c:pt>
                <c:pt idx="4">
                  <c:v>14.58333333333333</c:v>
                </c:pt>
                <c:pt idx="6">
                  <c:v>15.476190476190478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D0-4725-ACA2-1F0C4C066DD2}"/>
            </c:ext>
          </c:extLst>
        </c:ser>
        <c:ser>
          <c:idx val="0"/>
          <c:order val="6"/>
          <c:tx>
            <c:v>Male non stressed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Data!$AL$54:$AR$54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Data!$AL$55:$AR$55</c:f>
              <c:numCache>
                <c:formatCode>General</c:formatCode>
                <c:ptCount val="7"/>
                <c:pt idx="0" formatCode="0.00">
                  <c:v>19.791666666666668</c:v>
                </c:pt>
                <c:pt idx="6" formatCode="0.00">
                  <c:v>15.22222222222222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D0-4725-ACA2-1F0C4C066DD2}"/>
            </c:ext>
          </c:extLst>
        </c:ser>
        <c:ser>
          <c:idx val="1"/>
          <c:order val="7"/>
          <c:tx>
            <c:v>Male non stressed 10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Data!$AL$54:$AR$54</c:f>
              <c:strCache>
                <c:ptCount val="7"/>
                <c:pt idx="0">
                  <c:v>Ext1</c:v>
                </c:pt>
                <c:pt idx="1">
                  <c:v>Ext2</c:v>
                </c:pt>
                <c:pt idx="2">
                  <c:v>Ext3</c:v>
                </c:pt>
                <c:pt idx="3">
                  <c:v>Ext4</c:v>
                </c:pt>
                <c:pt idx="4">
                  <c:v>Ext5</c:v>
                </c:pt>
                <c:pt idx="6">
                  <c:v>LTM</c:v>
                </c:pt>
              </c:strCache>
            </c:strRef>
          </c:cat>
          <c:val>
            <c:numRef>
              <c:f>Data!$AL$56:$AR$56</c:f>
              <c:numCache>
                <c:formatCode>0.00</c:formatCode>
                <c:ptCount val="7"/>
                <c:pt idx="0">
                  <c:v>19.791666666666671</c:v>
                </c:pt>
                <c:pt idx="1">
                  <c:v>21.874999999999996</c:v>
                </c:pt>
                <c:pt idx="2">
                  <c:v>15.104166666666668</c:v>
                </c:pt>
                <c:pt idx="3">
                  <c:v>7.8124999999999982</c:v>
                </c:pt>
                <c:pt idx="4">
                  <c:v>4.6874999999999991</c:v>
                </c:pt>
                <c:pt idx="6">
                  <c:v>7.777777777777775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D0-4725-ACA2-1F0C4C06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73375"/>
        <c:axId val="430165055"/>
      </c:lineChart>
      <c:catAx>
        <c:axId val="4301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65055"/>
        <c:crosses val="autoZero"/>
        <c:auto val="1"/>
        <c:lblAlgn val="ctr"/>
        <c:lblOffset val="100"/>
        <c:noMultiLvlLbl val="0"/>
      </c:catAx>
      <c:valAx>
        <c:axId val="430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37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7632438443294542"/>
          <c:y val="1.5943072083827663E-2"/>
          <c:w val="0.42367561556705463"/>
          <c:h val="0.3751170567273334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26" Type="http://schemas.openxmlformats.org/officeDocument/2006/relationships/chart" Target="../charts/chart40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10</xdr:row>
      <xdr:rowOff>38100</xdr:rowOff>
    </xdr:from>
    <xdr:to>
      <xdr:col>10</xdr:col>
      <xdr:colOff>176212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519112</xdr:colOff>
      <xdr:row>0</xdr:row>
      <xdr:rowOff>66675</xdr:rowOff>
    </xdr:from>
    <xdr:to>
      <xdr:col>18</xdr:col>
      <xdr:colOff>214312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16</xdr:row>
      <xdr:rowOff>66675</xdr:rowOff>
    </xdr:from>
    <xdr:to>
      <xdr:col>18</xdr:col>
      <xdr:colOff>238125</xdr:colOff>
      <xdr:row>30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12026</xdr:colOff>
      <xdr:row>36</xdr:row>
      <xdr:rowOff>11462</xdr:rowOff>
    </xdr:from>
    <xdr:to>
      <xdr:col>10</xdr:col>
      <xdr:colOff>316826</xdr:colOff>
      <xdr:row>50</xdr:row>
      <xdr:rowOff>90891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2099</xdr:colOff>
      <xdr:row>36</xdr:row>
      <xdr:rowOff>10171</xdr:rowOff>
    </xdr:from>
    <xdr:to>
      <xdr:col>18</xdr:col>
      <xdr:colOff>306899</xdr:colOff>
      <xdr:row>50</xdr:row>
      <xdr:rowOff>86371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286073</xdr:colOff>
      <xdr:row>51</xdr:row>
      <xdr:rowOff>81366</xdr:rowOff>
    </xdr:from>
    <xdr:to>
      <xdr:col>9</xdr:col>
      <xdr:colOff>590873</xdr:colOff>
      <xdr:row>65</xdr:row>
      <xdr:rowOff>157566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66675</xdr:colOff>
      <xdr:row>51</xdr:row>
      <xdr:rowOff>123825</xdr:rowOff>
    </xdr:from>
    <xdr:to>
      <xdr:col>17</xdr:col>
      <xdr:colOff>371475</xdr:colOff>
      <xdr:row>66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0</xdr:colOff>
      <xdr:row>51</xdr:row>
      <xdr:rowOff>133349</xdr:rowOff>
    </xdr:from>
    <xdr:ext cx="1171575" cy="781240"/>
    <xdr:sp macro="" textlink="">
      <xdr:nvSpPr>
        <xdr:cNvPr id="9" name="TextBox 8"/>
        <xdr:cNvSpPr txBox="1"/>
      </xdr:nvSpPr>
      <xdr:spPr>
        <a:xfrm>
          <a:off x="0" y="9848849"/>
          <a:ext cx="11715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The 2</a:t>
          </a:r>
          <a:r>
            <a:rPr lang="en-GB" sz="1100" baseline="0"/>
            <a:t> and 10 minute here appear to be exactly the same</a:t>
          </a:r>
          <a:endParaRPr lang="en-GB" sz="1100"/>
        </a:p>
      </xdr:txBody>
    </xdr:sp>
    <xdr:clientData/>
  </xdr:oneCellAnchor>
  <xdr:twoCellAnchor>
    <xdr:from>
      <xdr:col>3</xdr:col>
      <xdr:colOff>243815</xdr:colOff>
      <xdr:row>73</xdr:row>
      <xdr:rowOff>90891</xdr:rowOff>
    </xdr:from>
    <xdr:to>
      <xdr:col>13</xdr:col>
      <xdr:colOff>589097</xdr:colOff>
      <xdr:row>87</xdr:row>
      <xdr:rowOff>167091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590548</xdr:colOff>
      <xdr:row>38</xdr:row>
      <xdr:rowOff>133349</xdr:rowOff>
    </xdr:from>
    <xdr:to>
      <xdr:col>29</xdr:col>
      <xdr:colOff>323849</xdr:colOff>
      <xdr:row>60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122372</xdr:colOff>
      <xdr:row>8</xdr:row>
      <xdr:rowOff>165638</xdr:rowOff>
    </xdr:from>
    <xdr:to>
      <xdr:col>26</xdr:col>
      <xdr:colOff>427172</xdr:colOff>
      <xdr:row>23</xdr:row>
      <xdr:rowOff>51338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44</xdr:row>
      <xdr:rowOff>80719</xdr:rowOff>
    </xdr:from>
    <xdr:to>
      <xdr:col>2</xdr:col>
      <xdr:colOff>8072</xdr:colOff>
      <xdr:row>49</xdr:row>
      <xdr:rowOff>153369</xdr:rowOff>
    </xdr:to>
    <xdr:sp macro="" textlink="">
      <xdr:nvSpPr>
        <xdr:cNvPr id="11" name="TextBox 10"/>
        <xdr:cNvSpPr txBox="1"/>
      </xdr:nvSpPr>
      <xdr:spPr>
        <a:xfrm>
          <a:off x="0" y="8604787"/>
          <a:ext cx="1235021" cy="1041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ysClr val="windowText" lastClr="000000"/>
              </a:solidFill>
            </a:rPr>
            <a:t>Triangles show</a:t>
          </a:r>
          <a:r>
            <a:rPr lang="en-GB" sz="1100" baseline="0">
              <a:solidFill>
                <a:sysClr val="windowText" lastClr="000000"/>
              </a:solidFill>
            </a:rPr>
            <a:t> the 2 minute group</a:t>
          </a:r>
        </a:p>
        <a:p>
          <a:r>
            <a:rPr lang="en-GB" sz="1100" baseline="0">
              <a:solidFill>
                <a:sysClr val="windowText" lastClr="000000"/>
              </a:solidFill>
            </a:rPr>
            <a:t>Squares show the 10 minute group.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121081</xdr:colOff>
      <xdr:row>61</xdr:row>
      <xdr:rowOff>40359</xdr:rowOff>
    </xdr:from>
    <xdr:to>
      <xdr:col>28</xdr:col>
      <xdr:colOff>466362</xdr:colOff>
      <xdr:row>75</xdr:row>
      <xdr:rowOff>116560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48432</xdr:colOff>
      <xdr:row>61</xdr:row>
      <xdr:rowOff>1</xdr:rowOff>
    </xdr:from>
    <xdr:to>
      <xdr:col>39</xdr:col>
      <xdr:colOff>393714</xdr:colOff>
      <xdr:row>75</xdr:row>
      <xdr:rowOff>76202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24217</xdr:colOff>
      <xdr:row>89</xdr:row>
      <xdr:rowOff>121081</xdr:rowOff>
    </xdr:from>
    <xdr:to>
      <xdr:col>14</xdr:col>
      <xdr:colOff>369498</xdr:colOff>
      <xdr:row>104</xdr:row>
      <xdr:rowOff>3552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24216</xdr:colOff>
      <xdr:row>89</xdr:row>
      <xdr:rowOff>121081</xdr:rowOff>
    </xdr:from>
    <xdr:to>
      <xdr:col>25</xdr:col>
      <xdr:colOff>369498</xdr:colOff>
      <xdr:row>104</xdr:row>
      <xdr:rowOff>3552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0.74326</cdr:x>
      <cdr:y>0</cdr:y>
    </cdr:from>
    <cdr:to>
      <cdr:x>0.94208</cdr:x>
      <cdr:y>0.32755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8348" y="0"/>
          <a:ext cx="914397" cy="914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Male stressed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0.74677</cdr:x>
      <cdr:y>0</cdr:y>
    </cdr:from>
    <cdr:to>
      <cdr:x>0.94559</cdr:x>
      <cdr:y>0.32793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434492" y="0"/>
          <a:ext cx="914397" cy="914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stress</a:t>
          </a:r>
        </a:p>
        <a:p xmlns:a="http://schemas.openxmlformats.org/drawingml/2006/main"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0.68534</cdr:x>
      <cdr:y>0</cdr:y>
    </cdr:from>
    <cdr:to>
      <cdr:x>0.88416</cdr:x>
      <cdr:y>0.32793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51970" y="0"/>
          <a:ext cx="914397" cy="914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Male non-stressed</a:t>
          </a:r>
        </a:p>
        <a:p xmlns:a="http://schemas.openxmlformats.org/drawingml/2006/main"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0.65902</cdr:x>
      <cdr:y>0</cdr:y>
    </cdr:from>
    <cdr:to>
      <cdr:x>0.85784</cdr:x>
      <cdr:y>0.32755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30891" y="0"/>
          <a:ext cx="914397" cy="914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Female non stressed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0.66431</cdr:x>
      <cdr:y>0.03559</cdr:y>
    </cdr:from>
    <cdr:to>
      <cdr:x>0.929</cdr:x>
      <cdr:y>0.36352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04762" y="99232"/>
          <a:ext cx="1715159" cy="914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Ext 1 point (2 minute epoch)</a:t>
          </a:r>
        </a:p>
        <a:p xmlns:a="http://schemas.openxmlformats.org/drawingml/2006/main"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48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hours after aquisition 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0.65684</cdr:x>
      <cdr:y>0.04427</cdr:y>
    </cdr:from>
    <cdr:to>
      <cdr:x>0.92152</cdr:x>
      <cdr:y>0.3722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56330" y="123449"/>
          <a:ext cx="1715159" cy="914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Ext 1 point (2 minute epoch)</a:t>
          </a:r>
        </a:p>
        <a:p xmlns:a="http://schemas.openxmlformats.org/drawingml/2006/main"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48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hours after aquisition </a:t>
          </a:r>
        </a:p>
        <a:p xmlns:a="http://schemas.openxmlformats.org/drawingml/2006/main"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Combined 2 and 10 minute</a:t>
          </a:r>
        </a:p>
        <a:p xmlns:a="http://schemas.openxmlformats.org/drawingml/2006/main"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13</xdr:row>
      <xdr:rowOff>16669</xdr:rowOff>
    </xdr:from>
    <xdr:to>
      <xdr:col>28</xdr:col>
      <xdr:colOff>304800</xdr:colOff>
      <xdr:row>27</xdr:row>
      <xdr:rowOff>92869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-1</xdr:colOff>
      <xdr:row>13</xdr:row>
      <xdr:rowOff>11907</xdr:rowOff>
    </xdr:from>
    <xdr:to>
      <xdr:col>37</xdr:col>
      <xdr:colOff>304800</xdr:colOff>
      <xdr:row>27</xdr:row>
      <xdr:rowOff>88107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592930</xdr:colOff>
      <xdr:row>30</xdr:row>
      <xdr:rowOff>2382</xdr:rowOff>
    </xdr:from>
    <xdr:to>
      <xdr:col>28</xdr:col>
      <xdr:colOff>290512</xdr:colOff>
      <xdr:row>44</xdr:row>
      <xdr:rowOff>78582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604837</xdr:colOff>
      <xdr:row>29</xdr:row>
      <xdr:rowOff>188118</xdr:rowOff>
    </xdr:from>
    <xdr:to>
      <xdr:col>37</xdr:col>
      <xdr:colOff>302419</xdr:colOff>
      <xdr:row>44</xdr:row>
      <xdr:rowOff>73818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14288</xdr:colOff>
      <xdr:row>13</xdr:row>
      <xdr:rowOff>4762</xdr:rowOff>
    </xdr:from>
    <xdr:to>
      <xdr:col>46</xdr:col>
      <xdr:colOff>319088</xdr:colOff>
      <xdr:row>27</xdr:row>
      <xdr:rowOff>80962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14288</xdr:colOff>
      <xdr:row>13</xdr:row>
      <xdr:rowOff>0</xdr:rowOff>
    </xdr:from>
    <xdr:to>
      <xdr:col>55</xdr:col>
      <xdr:colOff>319089</xdr:colOff>
      <xdr:row>27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29</xdr:row>
      <xdr:rowOff>180975</xdr:rowOff>
    </xdr:from>
    <xdr:to>
      <xdr:col>46</xdr:col>
      <xdr:colOff>304800</xdr:colOff>
      <xdr:row>44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11907</xdr:colOff>
      <xdr:row>29</xdr:row>
      <xdr:rowOff>176211</xdr:rowOff>
    </xdr:from>
    <xdr:to>
      <xdr:col>55</xdr:col>
      <xdr:colOff>316708</xdr:colOff>
      <xdr:row>44</xdr:row>
      <xdr:rowOff>61911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304801</xdr:colOff>
      <xdr:row>63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18</xdr:col>
      <xdr:colOff>304800</xdr:colOff>
      <xdr:row>63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304801</xdr:colOff>
      <xdr:row>79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18</xdr:col>
      <xdr:colOff>304800</xdr:colOff>
      <xdr:row>79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304801</xdr:colOff>
      <xdr:row>27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18</xdr:col>
      <xdr:colOff>304800</xdr:colOff>
      <xdr:row>27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8</xdr:col>
      <xdr:colOff>304801</xdr:colOff>
      <xdr:row>43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0</xdr:colOff>
      <xdr:row>49</xdr:row>
      <xdr:rowOff>0</xdr:rowOff>
    </xdr:from>
    <xdr:to>
      <xdr:col>46</xdr:col>
      <xdr:colOff>304800</xdr:colOff>
      <xdr:row>63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607218</xdr:colOff>
      <xdr:row>49</xdr:row>
      <xdr:rowOff>0</xdr:rowOff>
    </xdr:from>
    <xdr:to>
      <xdr:col>56</xdr:col>
      <xdr:colOff>304800</xdr:colOff>
      <xdr:row>63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0</xdr:colOff>
      <xdr:row>65</xdr:row>
      <xdr:rowOff>0</xdr:rowOff>
    </xdr:from>
    <xdr:to>
      <xdr:col>46</xdr:col>
      <xdr:colOff>304800</xdr:colOff>
      <xdr:row>79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607218</xdr:colOff>
      <xdr:row>65</xdr:row>
      <xdr:rowOff>0</xdr:rowOff>
    </xdr:from>
    <xdr:to>
      <xdr:col>56</xdr:col>
      <xdr:colOff>304800</xdr:colOff>
      <xdr:row>79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607218</xdr:colOff>
      <xdr:row>46</xdr:row>
      <xdr:rowOff>-1</xdr:rowOff>
    </xdr:from>
    <xdr:to>
      <xdr:col>38</xdr:col>
      <xdr:colOff>523873</xdr:colOff>
      <xdr:row>72</xdr:row>
      <xdr:rowOff>95249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39</xdr:col>
      <xdr:colOff>0</xdr:colOff>
      <xdr:row>82</xdr:row>
      <xdr:rowOff>0</xdr:rowOff>
    </xdr:from>
    <xdr:to>
      <xdr:col>48</xdr:col>
      <xdr:colOff>350430</xdr:colOff>
      <xdr:row>96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56</xdr:col>
      <xdr:colOff>261937</xdr:colOff>
      <xdr:row>15</xdr:row>
      <xdr:rowOff>188119</xdr:rowOff>
    </xdr:from>
    <xdr:to>
      <xdr:col>63</xdr:col>
      <xdr:colOff>583406</xdr:colOff>
      <xdr:row>30</xdr:row>
      <xdr:rowOff>73819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226219</xdr:colOff>
      <xdr:row>37</xdr:row>
      <xdr:rowOff>47625</xdr:rowOff>
    </xdr:from>
    <xdr:to>
      <xdr:col>63</xdr:col>
      <xdr:colOff>547688</xdr:colOff>
      <xdr:row>51</xdr:row>
      <xdr:rowOff>123825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65</xdr:col>
      <xdr:colOff>535780</xdr:colOff>
      <xdr:row>16</xdr:row>
      <xdr:rowOff>-1</xdr:rowOff>
    </xdr:from>
    <xdr:to>
      <xdr:col>74</xdr:col>
      <xdr:colOff>464342</xdr:colOff>
      <xdr:row>32</xdr:row>
      <xdr:rowOff>190498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65</xdr:col>
      <xdr:colOff>11907</xdr:colOff>
      <xdr:row>37</xdr:row>
      <xdr:rowOff>23812</xdr:rowOff>
    </xdr:from>
    <xdr:to>
      <xdr:col>73</xdr:col>
      <xdr:colOff>547687</xdr:colOff>
      <xdr:row>53</xdr:row>
      <xdr:rowOff>130967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1837975/Documents/CFC_March_and_April_cohort_2020/analysis/combined_cohorts_CFC_record_edi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1837975/Documents/CFC_Sep_Oct_cohort_2020/raw_data_post_exti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deo_numbers"/>
      <sheetName val="cohort2"/>
      <sheetName val="cohort1"/>
      <sheetName val="combined_cohorts"/>
      <sheetName val="combined_cohorts (2)"/>
      <sheetName val="Data"/>
      <sheetName val="Figures"/>
    </sheetNames>
    <sheetDataSet>
      <sheetData sheetId="0"/>
      <sheetData sheetId="1">
        <row r="4">
          <cell r="J4">
            <v>8.3333333333333321</v>
          </cell>
          <cell r="L4">
            <v>66.666666666666657</v>
          </cell>
        </row>
        <row r="6">
          <cell r="J6">
            <v>0</v>
          </cell>
          <cell r="L6">
            <v>50</v>
          </cell>
        </row>
        <row r="8">
          <cell r="J8">
            <v>0</v>
          </cell>
          <cell r="L8">
            <v>100</v>
          </cell>
        </row>
        <row r="10">
          <cell r="J10">
            <v>8.3333333333333321</v>
          </cell>
          <cell r="L10">
            <v>66.666666666666657</v>
          </cell>
        </row>
        <row r="12">
          <cell r="J12">
            <v>0</v>
          </cell>
          <cell r="L12">
            <v>33.333333333333329</v>
          </cell>
        </row>
        <row r="14">
          <cell r="J14">
            <v>0</v>
          </cell>
          <cell r="L14">
            <v>66.666666666666657</v>
          </cell>
        </row>
        <row r="16">
          <cell r="J16">
            <v>0</v>
          </cell>
          <cell r="L16">
            <v>83.333333333333343</v>
          </cell>
        </row>
        <row r="18">
          <cell r="J18">
            <v>0</v>
          </cell>
          <cell r="L18">
            <v>66.666666666666657</v>
          </cell>
        </row>
        <row r="20">
          <cell r="J20">
            <v>0</v>
          </cell>
          <cell r="L20">
            <v>66.666666666666657</v>
          </cell>
        </row>
        <row r="22">
          <cell r="J22">
            <v>8.3333333333333321</v>
          </cell>
          <cell r="L22">
            <v>83.333333333333343</v>
          </cell>
        </row>
        <row r="24">
          <cell r="J24">
            <v>8.3333333333333321</v>
          </cell>
          <cell r="L24">
            <v>66.666666666666657</v>
          </cell>
        </row>
        <row r="28">
          <cell r="J28">
            <v>0</v>
          </cell>
          <cell r="L28">
            <v>50</v>
          </cell>
        </row>
        <row r="30">
          <cell r="J30">
            <v>0</v>
          </cell>
          <cell r="L30">
            <v>33.333333333333329</v>
          </cell>
        </row>
        <row r="32">
          <cell r="J32">
            <v>0</v>
          </cell>
          <cell r="L32">
            <v>83.333333333333343</v>
          </cell>
        </row>
        <row r="36">
          <cell r="J36">
            <v>0</v>
          </cell>
          <cell r="L36">
            <v>33.333333333333329</v>
          </cell>
        </row>
        <row r="38">
          <cell r="J38">
            <v>8.3333333333333321</v>
          </cell>
          <cell r="L38">
            <v>33.333333333333329</v>
          </cell>
        </row>
        <row r="40">
          <cell r="J40">
            <v>8.3333333333333321</v>
          </cell>
          <cell r="L40">
            <v>50</v>
          </cell>
        </row>
        <row r="42">
          <cell r="J42">
            <v>8.3333333333333321</v>
          </cell>
          <cell r="L42">
            <v>50</v>
          </cell>
        </row>
        <row r="44">
          <cell r="J44">
            <v>25</v>
          </cell>
          <cell r="L44">
            <v>50</v>
          </cell>
        </row>
        <row r="46">
          <cell r="J46">
            <v>0</v>
          </cell>
          <cell r="L46">
            <v>83.333333333333343</v>
          </cell>
        </row>
        <row r="48">
          <cell r="J48">
            <v>8.3333333333333321</v>
          </cell>
          <cell r="L48">
            <v>50</v>
          </cell>
        </row>
        <row r="50">
          <cell r="J50">
            <v>8.3333333333333321</v>
          </cell>
          <cell r="L50">
            <v>100</v>
          </cell>
        </row>
        <row r="52">
          <cell r="J52">
            <v>16.666666666666664</v>
          </cell>
          <cell r="L52">
            <v>33.333333333333329</v>
          </cell>
        </row>
        <row r="54">
          <cell r="J54">
            <v>0</v>
          </cell>
          <cell r="L54">
            <v>16.666666666666664</v>
          </cell>
        </row>
        <row r="56">
          <cell r="J56">
            <v>0</v>
          </cell>
          <cell r="L56">
            <v>50</v>
          </cell>
        </row>
        <row r="69">
          <cell r="J69">
            <v>0</v>
          </cell>
          <cell r="L69">
            <v>66.666666666666657</v>
          </cell>
        </row>
        <row r="71">
          <cell r="J71">
            <v>0</v>
          </cell>
          <cell r="L71">
            <v>66.666666666666657</v>
          </cell>
        </row>
        <row r="73">
          <cell r="J73">
            <v>8.3333333333333321</v>
          </cell>
          <cell r="L73">
            <v>33.333333333333329</v>
          </cell>
        </row>
        <row r="75">
          <cell r="J75">
            <v>0</v>
          </cell>
          <cell r="L75">
            <v>16.666666666666664</v>
          </cell>
        </row>
        <row r="77">
          <cell r="J77">
            <v>8.3333333333333321</v>
          </cell>
          <cell r="L77">
            <v>83.333333333333343</v>
          </cell>
        </row>
        <row r="79">
          <cell r="J79">
            <v>16.666666666666664</v>
          </cell>
          <cell r="L79">
            <v>83.333333333333343</v>
          </cell>
        </row>
        <row r="81">
          <cell r="J81">
            <v>0</v>
          </cell>
          <cell r="L81">
            <v>16.666666666666664</v>
          </cell>
        </row>
        <row r="83">
          <cell r="J83">
            <v>0</v>
          </cell>
          <cell r="L83">
            <v>33.333333333333329</v>
          </cell>
        </row>
        <row r="85">
          <cell r="J85">
            <v>0</v>
          </cell>
          <cell r="L85">
            <v>0</v>
          </cell>
        </row>
        <row r="89">
          <cell r="J89">
            <v>0</v>
          </cell>
          <cell r="L89">
            <v>83.333333333333343</v>
          </cell>
        </row>
        <row r="91">
          <cell r="J91">
            <v>0</v>
          </cell>
          <cell r="L91">
            <v>16.666666666666664</v>
          </cell>
        </row>
        <row r="93">
          <cell r="J93">
            <v>8.3333333333333321</v>
          </cell>
          <cell r="L93">
            <v>66.666666666666657</v>
          </cell>
        </row>
        <row r="95">
          <cell r="J95">
            <v>0</v>
          </cell>
          <cell r="L95">
            <v>66.666666666666657</v>
          </cell>
        </row>
        <row r="97">
          <cell r="J97">
            <v>8.3333333333333321</v>
          </cell>
          <cell r="L97">
            <v>83.333333333333343</v>
          </cell>
        </row>
        <row r="99">
          <cell r="J99">
            <v>0</v>
          </cell>
          <cell r="L99">
            <v>66.666666666666657</v>
          </cell>
        </row>
        <row r="101">
          <cell r="J101">
            <v>8.3333333333333321</v>
          </cell>
          <cell r="L101">
            <v>50</v>
          </cell>
        </row>
        <row r="103">
          <cell r="J103">
            <v>0</v>
          </cell>
          <cell r="L103">
            <v>0</v>
          </cell>
        </row>
        <row r="105">
          <cell r="J105">
            <v>0</v>
          </cell>
          <cell r="L105">
            <v>66.666666666666657</v>
          </cell>
        </row>
        <row r="107">
          <cell r="J107">
            <v>0</v>
          </cell>
          <cell r="L107">
            <v>50</v>
          </cell>
        </row>
        <row r="109">
          <cell r="J109">
            <v>0</v>
          </cell>
          <cell r="L109">
            <v>33.333333333333329</v>
          </cell>
        </row>
        <row r="111">
          <cell r="J111">
            <v>0</v>
          </cell>
          <cell r="L111">
            <v>66.666666666666657</v>
          </cell>
        </row>
        <row r="113">
          <cell r="J113">
            <v>0</v>
          </cell>
          <cell r="L113">
            <v>16.666666666666664</v>
          </cell>
        </row>
        <row r="115">
          <cell r="J115">
            <v>0</v>
          </cell>
          <cell r="L115">
            <v>33.333333333333329</v>
          </cell>
        </row>
        <row r="117">
          <cell r="J117">
            <v>0</v>
          </cell>
          <cell r="L117">
            <v>50</v>
          </cell>
        </row>
        <row r="119">
          <cell r="J119">
            <v>0</v>
          </cell>
          <cell r="L119">
            <v>66.666666666666657</v>
          </cell>
        </row>
        <row r="128">
          <cell r="J128">
            <v>58.333333333333336</v>
          </cell>
        </row>
        <row r="130">
          <cell r="J130">
            <v>16.666666666666664</v>
          </cell>
        </row>
        <row r="132">
          <cell r="J132">
            <v>91.666666666666657</v>
          </cell>
        </row>
        <row r="134">
          <cell r="J134">
            <v>25</v>
          </cell>
        </row>
        <row r="136">
          <cell r="J136">
            <v>16.666666666666664</v>
          </cell>
        </row>
        <row r="138">
          <cell r="J138">
            <v>8.3333333333333321</v>
          </cell>
        </row>
        <row r="140">
          <cell r="J140">
            <v>75</v>
          </cell>
        </row>
        <row r="142">
          <cell r="J142">
            <v>16.666666666666664</v>
          </cell>
        </row>
        <row r="144">
          <cell r="J144">
            <v>33.333333333333329</v>
          </cell>
          <cell r="L144">
            <v>33.333333333333329</v>
          </cell>
          <cell r="N144">
            <v>0</v>
          </cell>
          <cell r="P144">
            <v>0</v>
          </cell>
          <cell r="S144">
            <v>16.666666666666664</v>
          </cell>
        </row>
        <row r="146">
          <cell r="J146">
            <v>25</v>
          </cell>
          <cell r="L146">
            <v>83.333333333333343</v>
          </cell>
          <cell r="N146">
            <v>66.666666666666657</v>
          </cell>
          <cell r="P146">
            <v>0</v>
          </cell>
          <cell r="S146">
            <v>8.3333333333333321</v>
          </cell>
        </row>
        <row r="148">
          <cell r="J148">
            <v>41.666666666666671</v>
          </cell>
          <cell r="L148">
            <v>41.666666666666671</v>
          </cell>
          <cell r="N148">
            <v>50</v>
          </cell>
          <cell r="P148">
            <v>33.333333333333329</v>
          </cell>
          <cell r="S148">
            <v>41.666666666666671</v>
          </cell>
        </row>
        <row r="150">
          <cell r="J150">
            <v>0</v>
          </cell>
          <cell r="L150">
            <v>0</v>
          </cell>
          <cell r="N150">
            <v>0</v>
          </cell>
          <cell r="P150">
            <v>0</v>
          </cell>
          <cell r="S150">
            <v>0</v>
          </cell>
        </row>
        <row r="152">
          <cell r="J152">
            <v>0</v>
          </cell>
          <cell r="L152">
            <v>0</v>
          </cell>
          <cell r="N152">
            <v>0</v>
          </cell>
          <cell r="P152">
            <v>0</v>
          </cell>
          <cell r="S152">
            <v>0</v>
          </cell>
        </row>
        <row r="154">
          <cell r="J154">
            <v>8.3333333333333321</v>
          </cell>
          <cell r="L154">
            <v>0</v>
          </cell>
          <cell r="N154">
            <v>0</v>
          </cell>
          <cell r="P154">
            <v>0</v>
          </cell>
          <cell r="S154">
            <v>0</v>
          </cell>
        </row>
        <row r="156">
          <cell r="J156">
            <v>0</v>
          </cell>
          <cell r="L156">
            <v>25</v>
          </cell>
          <cell r="N156">
            <v>16.666666666666664</v>
          </cell>
          <cell r="P156">
            <v>0</v>
          </cell>
          <cell r="S156">
            <v>0</v>
          </cell>
        </row>
        <row r="158">
          <cell r="J158">
            <v>0</v>
          </cell>
          <cell r="L158">
            <v>0</v>
          </cell>
          <cell r="N158">
            <v>0</v>
          </cell>
          <cell r="P158">
            <v>0</v>
          </cell>
          <cell r="S158">
            <v>0</v>
          </cell>
        </row>
        <row r="160">
          <cell r="J160">
            <v>8.3333333333333321</v>
          </cell>
          <cell r="L160">
            <v>8.3333333333333321</v>
          </cell>
          <cell r="N160">
            <v>0</v>
          </cell>
          <cell r="P160">
            <v>8.3333333333333321</v>
          </cell>
          <cell r="S160">
            <v>0</v>
          </cell>
        </row>
        <row r="162">
          <cell r="J162">
            <v>16.666666666666664</v>
          </cell>
          <cell r="L162">
            <v>8.3333333333333321</v>
          </cell>
          <cell r="N162">
            <v>0</v>
          </cell>
          <cell r="P162">
            <v>25</v>
          </cell>
          <cell r="S162">
            <v>0</v>
          </cell>
        </row>
        <row r="164">
          <cell r="J164">
            <v>66.666666666666657</v>
          </cell>
        </row>
        <row r="166">
          <cell r="J166">
            <v>50</v>
          </cell>
        </row>
        <row r="168">
          <cell r="J168">
            <v>50</v>
          </cell>
        </row>
        <row r="170">
          <cell r="J170">
            <v>16.666666666666664</v>
          </cell>
        </row>
        <row r="172">
          <cell r="J172">
            <v>0</v>
          </cell>
        </row>
        <row r="174">
          <cell r="J174">
            <v>8.3333333333333321</v>
          </cell>
        </row>
        <row r="176">
          <cell r="J176">
            <v>16.666666666666664</v>
          </cell>
        </row>
        <row r="178">
          <cell r="J178">
            <v>0</v>
          </cell>
        </row>
        <row r="180">
          <cell r="J180">
            <v>8.3333333333333321</v>
          </cell>
        </row>
        <row r="182">
          <cell r="J182">
            <v>0</v>
          </cell>
        </row>
        <row r="195">
          <cell r="J195">
            <v>25</v>
          </cell>
          <cell r="L195">
            <v>50</v>
          </cell>
          <cell r="N195">
            <v>16.666666666666664</v>
          </cell>
          <cell r="P195">
            <v>16.666666666666664</v>
          </cell>
          <cell r="S195">
            <v>33.333333333333329</v>
          </cell>
        </row>
        <row r="197">
          <cell r="J197">
            <v>25</v>
          </cell>
          <cell r="L197">
            <v>16.666666666666664</v>
          </cell>
          <cell r="N197">
            <v>50</v>
          </cell>
          <cell r="P197">
            <v>25</v>
          </cell>
          <cell r="S197">
            <v>25</v>
          </cell>
        </row>
        <row r="199">
          <cell r="J199">
            <v>25</v>
          </cell>
          <cell r="L199">
            <v>16.666666666666664</v>
          </cell>
          <cell r="N199">
            <v>8.3333333333333321</v>
          </cell>
          <cell r="P199">
            <v>0</v>
          </cell>
          <cell r="S199">
            <v>0</v>
          </cell>
        </row>
        <row r="201">
          <cell r="J201">
            <v>8.3333333333333321</v>
          </cell>
          <cell r="L201">
            <v>0</v>
          </cell>
          <cell r="N201">
            <v>8.3333333333333321</v>
          </cell>
          <cell r="P201">
            <v>16.666666666666664</v>
          </cell>
          <cell r="S201">
            <v>16.666666666666664</v>
          </cell>
        </row>
        <row r="203">
          <cell r="J203">
            <v>58.333333333333336</v>
          </cell>
          <cell r="L203">
            <v>25</v>
          </cell>
          <cell r="N203">
            <v>16.666666666666664</v>
          </cell>
          <cell r="P203">
            <v>8.3333333333333321</v>
          </cell>
          <cell r="S203">
            <v>8.3333333333333321</v>
          </cell>
        </row>
        <row r="205">
          <cell r="J205">
            <v>25</v>
          </cell>
          <cell r="L205">
            <v>16.666666666666664</v>
          </cell>
          <cell r="N205">
            <v>16.666666666666664</v>
          </cell>
          <cell r="P205">
            <v>0</v>
          </cell>
          <cell r="S205">
            <v>0</v>
          </cell>
        </row>
        <row r="207">
          <cell r="J207">
            <v>16.666666666666664</v>
          </cell>
          <cell r="L207">
            <v>8.3333333333333321</v>
          </cell>
          <cell r="N207">
            <v>8.3333333333333321</v>
          </cell>
          <cell r="P207">
            <v>8.3333333333333321</v>
          </cell>
          <cell r="S207">
            <v>16.666666666666664</v>
          </cell>
        </row>
        <row r="209">
          <cell r="J209">
            <v>16.666666666666664</v>
          </cell>
          <cell r="L209">
            <v>33.333333333333329</v>
          </cell>
          <cell r="N209">
            <v>41.666666666666671</v>
          </cell>
          <cell r="P209">
            <v>16.666666666666664</v>
          </cell>
          <cell r="S209">
            <v>8.3333333333333321</v>
          </cell>
        </row>
        <row r="211">
          <cell r="J211">
            <v>16.666666666666664</v>
          </cell>
          <cell r="L211">
            <v>8.3333333333333321</v>
          </cell>
          <cell r="N211">
            <v>25</v>
          </cell>
          <cell r="P211">
            <v>0</v>
          </cell>
          <cell r="S211">
            <v>0</v>
          </cell>
        </row>
        <row r="213">
          <cell r="J213">
            <v>0</v>
          </cell>
          <cell r="L213">
            <v>0</v>
          </cell>
          <cell r="N213">
            <v>0</v>
          </cell>
          <cell r="P213">
            <v>0</v>
          </cell>
          <cell r="S213">
            <v>0</v>
          </cell>
        </row>
        <row r="215">
          <cell r="J215">
            <v>0</v>
          </cell>
        </row>
        <row r="217">
          <cell r="J217">
            <v>8.3333333333333321</v>
          </cell>
        </row>
        <row r="219">
          <cell r="J219">
            <v>41.666666666666671</v>
          </cell>
        </row>
        <row r="221">
          <cell r="J221">
            <v>33.333333333333329</v>
          </cell>
        </row>
        <row r="223">
          <cell r="J223">
            <v>50</v>
          </cell>
        </row>
        <row r="225">
          <cell r="J225">
            <v>66.666666666666657</v>
          </cell>
        </row>
        <row r="227">
          <cell r="J227">
            <v>41.666666666666671</v>
          </cell>
        </row>
        <row r="229">
          <cell r="J229">
            <v>16.666666666666664</v>
          </cell>
        </row>
        <row r="231">
          <cell r="J231">
            <v>0</v>
          </cell>
        </row>
        <row r="233">
          <cell r="J233">
            <v>16.666666666666664</v>
          </cell>
        </row>
        <row r="235">
          <cell r="J235">
            <v>16.666666666666664</v>
          </cell>
        </row>
        <row r="237">
          <cell r="J237">
            <v>0</v>
          </cell>
        </row>
        <row r="239">
          <cell r="J239">
            <v>0</v>
          </cell>
        </row>
        <row r="241">
          <cell r="J241">
            <v>16.666666666666664</v>
          </cell>
        </row>
        <row r="243">
          <cell r="J243">
            <v>50</v>
          </cell>
          <cell r="L243">
            <v>25</v>
          </cell>
          <cell r="N243">
            <v>16.666666666666664</v>
          </cell>
          <cell r="P243">
            <v>16.666666666666664</v>
          </cell>
          <cell r="S243">
            <v>25</v>
          </cell>
        </row>
        <row r="245">
          <cell r="J245">
            <v>16.666666666666664</v>
          </cell>
          <cell r="L245">
            <v>8.3333333333333321</v>
          </cell>
          <cell r="N245">
            <v>0</v>
          </cell>
          <cell r="P245">
            <v>0</v>
          </cell>
          <cell r="S245">
            <v>8.3333333333333321</v>
          </cell>
        </row>
        <row r="250">
          <cell r="J250">
            <v>33.333333333333329</v>
          </cell>
          <cell r="L250">
            <v>50</v>
          </cell>
        </row>
        <row r="252">
          <cell r="J252">
            <v>16.666666666666664</v>
          </cell>
          <cell r="L252">
            <v>0</v>
          </cell>
        </row>
        <row r="254">
          <cell r="J254">
            <v>0</v>
          </cell>
          <cell r="L254">
            <v>66.666666666666657</v>
          </cell>
        </row>
        <row r="256">
          <cell r="J256">
            <v>0</v>
          </cell>
          <cell r="L256">
            <v>0</v>
          </cell>
        </row>
        <row r="258">
          <cell r="J258">
            <v>40</v>
          </cell>
          <cell r="L258">
            <v>16.666666666666664</v>
          </cell>
        </row>
        <row r="260">
          <cell r="J260">
            <v>0</v>
          </cell>
          <cell r="L260">
            <v>0</v>
          </cell>
        </row>
        <row r="262">
          <cell r="J262">
            <v>33.333333333333329</v>
          </cell>
          <cell r="L262">
            <v>0</v>
          </cell>
        </row>
        <row r="264">
          <cell r="J264">
            <v>50</v>
          </cell>
          <cell r="L264">
            <v>50</v>
          </cell>
        </row>
        <row r="266">
          <cell r="J266">
            <v>33.333333333333329</v>
          </cell>
          <cell r="L266">
            <v>33.333333333333329</v>
          </cell>
        </row>
        <row r="268">
          <cell r="J268">
            <v>0</v>
          </cell>
          <cell r="L268">
            <v>16.666666666666664</v>
          </cell>
        </row>
        <row r="270">
          <cell r="J270">
            <v>0</v>
          </cell>
          <cell r="L270">
            <v>0</v>
          </cell>
        </row>
        <row r="274">
          <cell r="J274">
            <v>0</v>
          </cell>
          <cell r="L274">
            <v>16.666666666666664</v>
          </cell>
        </row>
        <row r="276">
          <cell r="J276">
            <v>16.666666666666664</v>
          </cell>
          <cell r="L276">
            <v>0</v>
          </cell>
        </row>
        <row r="278">
          <cell r="J278">
            <v>0</v>
          </cell>
          <cell r="L278">
            <v>16.666666666666664</v>
          </cell>
        </row>
        <row r="282">
          <cell r="J282">
            <v>0</v>
          </cell>
          <cell r="L282">
            <v>0</v>
          </cell>
        </row>
        <row r="284">
          <cell r="J284">
            <v>0</v>
          </cell>
          <cell r="L284">
            <v>0</v>
          </cell>
        </row>
        <row r="286">
          <cell r="J286">
            <v>66.666666666666657</v>
          </cell>
          <cell r="L286">
            <v>0</v>
          </cell>
        </row>
        <row r="288">
          <cell r="J288">
            <v>50</v>
          </cell>
          <cell r="L288">
            <v>0</v>
          </cell>
        </row>
        <row r="290">
          <cell r="J290">
            <v>0</v>
          </cell>
          <cell r="L290">
            <v>50</v>
          </cell>
        </row>
        <row r="292">
          <cell r="J292">
            <v>0</v>
          </cell>
          <cell r="L292">
            <v>0</v>
          </cell>
        </row>
        <row r="294">
          <cell r="J294">
            <v>0</v>
          </cell>
          <cell r="L294">
            <v>0</v>
          </cell>
        </row>
        <row r="296">
          <cell r="J296">
            <v>0</v>
          </cell>
          <cell r="L296">
            <v>0</v>
          </cell>
        </row>
        <row r="298">
          <cell r="J298">
            <v>16.666666666666664</v>
          </cell>
          <cell r="L298">
            <v>0</v>
          </cell>
        </row>
        <row r="300">
          <cell r="J300">
            <v>0</v>
          </cell>
          <cell r="L300">
            <v>0</v>
          </cell>
        </row>
        <row r="302">
          <cell r="J302">
            <v>0</v>
          </cell>
          <cell r="L302">
            <v>0</v>
          </cell>
        </row>
        <row r="317">
          <cell r="J317">
            <v>0</v>
          </cell>
          <cell r="L317">
            <v>16.666666666666664</v>
          </cell>
        </row>
        <row r="319">
          <cell r="J319">
            <v>100</v>
          </cell>
          <cell r="L319">
            <v>16.666666666666664</v>
          </cell>
        </row>
        <row r="321">
          <cell r="J321">
            <v>0</v>
          </cell>
          <cell r="L321">
            <v>0</v>
          </cell>
        </row>
        <row r="323">
          <cell r="J323">
            <v>0</v>
          </cell>
          <cell r="L323">
            <v>0</v>
          </cell>
        </row>
        <row r="325">
          <cell r="J325">
            <v>0</v>
          </cell>
          <cell r="L325">
            <v>0</v>
          </cell>
        </row>
        <row r="327">
          <cell r="J327">
            <v>0</v>
          </cell>
          <cell r="L327">
            <v>0</v>
          </cell>
        </row>
        <row r="329">
          <cell r="J329">
            <v>0</v>
          </cell>
          <cell r="L329">
            <v>0</v>
          </cell>
        </row>
        <row r="331">
          <cell r="J331">
            <v>16.666666666666664</v>
          </cell>
          <cell r="L331">
            <v>16.666666666666664</v>
          </cell>
        </row>
        <row r="333">
          <cell r="J333">
            <v>0</v>
          </cell>
          <cell r="L333">
            <v>0</v>
          </cell>
        </row>
        <row r="335">
          <cell r="J335">
            <v>0</v>
          </cell>
          <cell r="L335">
            <v>0</v>
          </cell>
        </row>
        <row r="337">
          <cell r="J337">
            <v>0</v>
          </cell>
          <cell r="L337">
            <v>0</v>
          </cell>
        </row>
        <row r="339">
          <cell r="J339">
            <v>16.666666666666664</v>
          </cell>
          <cell r="L339">
            <v>50</v>
          </cell>
        </row>
        <row r="341">
          <cell r="J341">
            <v>33.333333333333329</v>
          </cell>
          <cell r="L341">
            <v>33.333333333333329</v>
          </cell>
        </row>
        <row r="343">
          <cell r="J343">
            <v>0</v>
          </cell>
          <cell r="L343">
            <v>0</v>
          </cell>
        </row>
        <row r="345">
          <cell r="J345">
            <v>0</v>
          </cell>
          <cell r="L345">
            <v>33.333333333333329</v>
          </cell>
        </row>
        <row r="347">
          <cell r="J347">
            <v>33.333333333333329</v>
          </cell>
          <cell r="L347">
            <v>33.333333333333329</v>
          </cell>
        </row>
        <row r="349">
          <cell r="J349">
            <v>0</v>
          </cell>
          <cell r="L349">
            <v>0</v>
          </cell>
        </row>
        <row r="351">
          <cell r="J351">
            <v>0</v>
          </cell>
          <cell r="L351">
            <v>0</v>
          </cell>
        </row>
        <row r="353">
          <cell r="J353">
            <v>16.666666666666664</v>
          </cell>
          <cell r="L353">
            <v>16.666666666666664</v>
          </cell>
        </row>
        <row r="355">
          <cell r="J355">
            <v>0</v>
          </cell>
          <cell r="L355">
            <v>50</v>
          </cell>
        </row>
        <row r="357">
          <cell r="J357">
            <v>16.666666666666664</v>
          </cell>
          <cell r="L357">
            <v>16.666666666666664</v>
          </cell>
        </row>
        <row r="359">
          <cell r="J359">
            <v>0</v>
          </cell>
          <cell r="L359">
            <v>0</v>
          </cell>
        </row>
        <row r="361">
          <cell r="J361">
            <v>16.666666666666664</v>
          </cell>
          <cell r="L361">
            <v>50</v>
          </cell>
        </row>
        <row r="363">
          <cell r="J363">
            <v>0</v>
          </cell>
          <cell r="L363">
            <v>0</v>
          </cell>
        </row>
        <row r="365">
          <cell r="J365">
            <v>0</v>
          </cell>
          <cell r="L365">
            <v>16.666666666666664</v>
          </cell>
        </row>
        <row r="367">
          <cell r="J367">
            <v>0</v>
          </cell>
          <cell r="L367">
            <v>0</v>
          </cell>
        </row>
      </sheetData>
      <sheetData sheetId="2">
        <row r="10">
          <cell r="J10">
            <v>0</v>
          </cell>
          <cell r="L10">
            <v>83.333333333333343</v>
          </cell>
        </row>
        <row r="12">
          <cell r="J12">
            <v>0</v>
          </cell>
          <cell r="L12">
            <v>33.333333333333329</v>
          </cell>
        </row>
        <row r="14">
          <cell r="J14">
            <v>8.3333333333333321</v>
          </cell>
          <cell r="L14">
            <v>50</v>
          </cell>
        </row>
        <row r="16">
          <cell r="J16">
            <v>8.3333333333333321</v>
          </cell>
          <cell r="L16">
            <v>33.333333333333329</v>
          </cell>
        </row>
        <row r="18">
          <cell r="J18">
            <v>33.333333333333329</v>
          </cell>
          <cell r="L18">
            <v>50</v>
          </cell>
        </row>
        <row r="20">
          <cell r="J20">
            <v>8.3333333333333321</v>
          </cell>
          <cell r="L20">
            <v>83.333333333333343</v>
          </cell>
        </row>
        <row r="22">
          <cell r="J22">
            <v>0</v>
          </cell>
          <cell r="L22">
            <v>33.333333333333329</v>
          </cell>
        </row>
        <row r="24">
          <cell r="J24">
            <v>0</v>
          </cell>
          <cell r="L24">
            <v>50</v>
          </cell>
        </row>
        <row r="26">
          <cell r="J26">
            <v>0</v>
          </cell>
          <cell r="L26">
            <v>100</v>
          </cell>
        </row>
        <row r="28">
          <cell r="J28">
            <v>0</v>
          </cell>
          <cell r="L28">
            <v>16.666666666666664</v>
          </cell>
        </row>
        <row r="30">
          <cell r="J30">
            <v>0</v>
          </cell>
          <cell r="L30">
            <v>66.666666666666657</v>
          </cell>
        </row>
        <row r="32">
          <cell r="J32">
            <v>0</v>
          </cell>
          <cell r="L32">
            <v>16.666666666666664</v>
          </cell>
        </row>
        <row r="34">
          <cell r="J34">
            <v>0</v>
          </cell>
          <cell r="L34">
            <v>66.666666666666657</v>
          </cell>
        </row>
        <row r="35">
          <cell r="J35"/>
          <cell r="L35"/>
        </row>
        <row r="36">
          <cell r="J36">
            <v>0</v>
          </cell>
          <cell r="L36">
            <v>0</v>
          </cell>
        </row>
        <row r="38">
          <cell r="J38">
            <v>0</v>
          </cell>
          <cell r="L38">
            <v>66.666666666666657</v>
          </cell>
        </row>
        <row r="40">
          <cell r="J40">
            <v>8.3333333333333321</v>
          </cell>
          <cell r="L40">
            <v>66.666666666666657</v>
          </cell>
        </row>
        <row r="42">
          <cell r="J42">
            <v>0</v>
          </cell>
          <cell r="L42">
            <v>50</v>
          </cell>
        </row>
        <row r="44">
          <cell r="J44">
            <v>0</v>
          </cell>
          <cell r="L44">
            <v>100</v>
          </cell>
        </row>
        <row r="46">
          <cell r="J46">
            <v>8.3333333333333321</v>
          </cell>
          <cell r="L46">
            <v>50</v>
          </cell>
        </row>
        <row r="48">
          <cell r="J48">
            <v>8.3333333333333321</v>
          </cell>
          <cell r="L48">
            <v>50</v>
          </cell>
        </row>
        <row r="50">
          <cell r="J50">
            <v>8.3333333333333321</v>
          </cell>
          <cell r="L50">
            <v>66.666666666666657</v>
          </cell>
        </row>
        <row r="52">
          <cell r="J52">
            <v>16.666666666666664</v>
          </cell>
          <cell r="L52">
            <v>83.333333333333343</v>
          </cell>
        </row>
        <row r="54">
          <cell r="J54">
            <v>0</v>
          </cell>
          <cell r="L54">
            <v>83.333333333333343</v>
          </cell>
        </row>
        <row r="56">
          <cell r="J56">
            <v>0</v>
          </cell>
          <cell r="L56">
            <v>33.333333333333329</v>
          </cell>
        </row>
        <row r="58">
          <cell r="J58">
            <v>0</v>
          </cell>
          <cell r="L58">
            <v>66.666666666666657</v>
          </cell>
        </row>
        <row r="60">
          <cell r="J60">
            <v>0</v>
          </cell>
          <cell r="L60">
            <v>83.333333333333343</v>
          </cell>
        </row>
        <row r="62">
          <cell r="J62">
            <v>8.3333333333333321</v>
          </cell>
          <cell r="L62">
            <v>16.666666666666664</v>
          </cell>
        </row>
        <row r="64">
          <cell r="J64">
            <v>8.3333333333333321</v>
          </cell>
          <cell r="L64">
            <v>33.333333333333329</v>
          </cell>
        </row>
        <row r="66">
          <cell r="J66">
            <v>16.666666666666664</v>
          </cell>
          <cell r="L66">
            <v>83.333333333333343</v>
          </cell>
        </row>
        <row r="68">
          <cell r="J68">
            <v>0</v>
          </cell>
          <cell r="L68">
            <v>16.666666666666664</v>
          </cell>
        </row>
        <row r="76">
          <cell r="J76">
            <v>0</v>
          </cell>
          <cell r="L76">
            <v>33.333333333333329</v>
          </cell>
        </row>
        <row r="78">
          <cell r="J78">
            <v>33.333333333333329</v>
          </cell>
          <cell r="L78">
            <v>83.333333333333343</v>
          </cell>
        </row>
        <row r="80">
          <cell r="J80">
            <v>9.0909090909090917</v>
          </cell>
          <cell r="L80">
            <v>50</v>
          </cell>
        </row>
        <row r="82">
          <cell r="J82">
            <v>9.0909090909090917</v>
          </cell>
          <cell r="L82">
            <v>100</v>
          </cell>
        </row>
        <row r="84">
          <cell r="J84">
            <v>27.27272727272727</v>
          </cell>
          <cell r="L84">
            <v>50</v>
          </cell>
        </row>
        <row r="86">
          <cell r="J86">
            <v>9.0909090909090917</v>
          </cell>
          <cell r="L86">
            <v>83.333333333333343</v>
          </cell>
        </row>
        <row r="88">
          <cell r="J88">
            <v>0</v>
          </cell>
          <cell r="L88">
            <v>50</v>
          </cell>
        </row>
        <row r="90">
          <cell r="J90">
            <v>18.181818181818183</v>
          </cell>
          <cell r="L90">
            <v>33.333333333333329</v>
          </cell>
        </row>
        <row r="92">
          <cell r="J92">
            <v>0</v>
          </cell>
          <cell r="L92">
            <v>16.666666666666664</v>
          </cell>
        </row>
        <row r="94">
          <cell r="J94">
            <v>9.0909090909090917</v>
          </cell>
          <cell r="L94">
            <v>0</v>
          </cell>
        </row>
        <row r="96">
          <cell r="J96">
            <v>0</v>
          </cell>
          <cell r="L96">
            <v>33.333333333333329</v>
          </cell>
        </row>
        <row r="98">
          <cell r="J98">
            <v>9.0909090909090917</v>
          </cell>
          <cell r="L98">
            <v>66.666666666666657</v>
          </cell>
        </row>
        <row r="100">
          <cell r="J100">
            <v>0</v>
          </cell>
          <cell r="L100">
            <v>33.333333333333329</v>
          </cell>
        </row>
        <row r="102">
          <cell r="J102">
            <v>0</v>
          </cell>
          <cell r="L102">
            <v>0</v>
          </cell>
        </row>
        <row r="104">
          <cell r="J104">
            <v>18.181818181818183</v>
          </cell>
          <cell r="L104">
            <v>50</v>
          </cell>
        </row>
        <row r="106">
          <cell r="J106">
            <v>9.0909090909090917</v>
          </cell>
          <cell r="L106">
            <v>66.666666666666657</v>
          </cell>
        </row>
        <row r="108">
          <cell r="J108">
            <v>0</v>
          </cell>
          <cell r="L108">
            <v>66.666666666666657</v>
          </cell>
        </row>
        <row r="110">
          <cell r="J110">
            <v>0</v>
          </cell>
          <cell r="L110">
            <v>0</v>
          </cell>
        </row>
        <row r="112">
          <cell r="J112">
            <v>0</v>
          </cell>
          <cell r="L112">
            <v>0</v>
          </cell>
        </row>
        <row r="114">
          <cell r="J114">
            <v>9.0909090909090917</v>
          </cell>
          <cell r="L114">
            <v>16.666666666666664</v>
          </cell>
        </row>
        <row r="116">
          <cell r="J116">
            <v>0</v>
          </cell>
          <cell r="L116">
            <v>33.333333333333329</v>
          </cell>
        </row>
        <row r="118">
          <cell r="J118">
            <v>0</v>
          </cell>
          <cell r="L118">
            <v>0</v>
          </cell>
        </row>
        <row r="120">
          <cell r="J120">
            <v>0</v>
          </cell>
          <cell r="L120">
            <v>33.333333333333329</v>
          </cell>
        </row>
        <row r="122">
          <cell r="J122">
            <v>0</v>
          </cell>
          <cell r="L122">
            <v>66.666666666666657</v>
          </cell>
        </row>
        <row r="124">
          <cell r="J124">
            <v>0</v>
          </cell>
          <cell r="L124">
            <v>50</v>
          </cell>
        </row>
        <row r="126">
          <cell r="J126">
            <v>0</v>
          </cell>
          <cell r="L126">
            <v>66.666666666666657</v>
          </cell>
        </row>
        <row r="128">
          <cell r="J128">
            <v>18.181818181818183</v>
          </cell>
          <cell r="L128">
            <v>50</v>
          </cell>
        </row>
        <row r="130">
          <cell r="J130">
            <v>18.181818181818183</v>
          </cell>
          <cell r="L130">
            <v>83.333333333333343</v>
          </cell>
        </row>
        <row r="132">
          <cell r="J132">
            <v>18.181818181818183</v>
          </cell>
          <cell r="L132">
            <v>50</v>
          </cell>
        </row>
        <row r="134">
          <cell r="J134">
            <v>0</v>
          </cell>
          <cell r="L134">
            <v>66.666666666666657</v>
          </cell>
        </row>
        <row r="142">
          <cell r="J142">
            <v>41.666666666666671</v>
          </cell>
          <cell r="L142">
            <v>8.3333333333333321</v>
          </cell>
          <cell r="N142">
            <v>16.666666666666664</v>
          </cell>
          <cell r="P142">
            <v>0</v>
          </cell>
          <cell r="R142">
            <v>33.333333333333329</v>
          </cell>
        </row>
        <row r="144">
          <cell r="J144">
            <v>33.333333333333329</v>
          </cell>
          <cell r="L144">
            <v>16.666666666666664</v>
          </cell>
          <cell r="N144">
            <v>0</v>
          </cell>
          <cell r="P144">
            <v>16.666666666666664</v>
          </cell>
          <cell r="R144">
            <v>0</v>
          </cell>
        </row>
        <row r="146">
          <cell r="J146">
            <v>66.666666666666657</v>
          </cell>
        </row>
        <row r="148">
          <cell r="J148">
            <v>66.666666666666657</v>
          </cell>
        </row>
        <row r="150">
          <cell r="J150">
            <v>75</v>
          </cell>
          <cell r="L150">
            <v>33.333333333333329</v>
          </cell>
          <cell r="N150">
            <v>41.666666666666671</v>
          </cell>
          <cell r="P150">
            <v>0</v>
          </cell>
          <cell r="R150">
            <v>33.333333333333329</v>
          </cell>
        </row>
        <row r="152">
          <cell r="J152">
            <v>66.666666666666657</v>
          </cell>
          <cell r="L152">
            <v>58.333333333333336</v>
          </cell>
          <cell r="N152">
            <v>58.333333333333336</v>
          </cell>
          <cell r="P152">
            <v>8.3333333333333321</v>
          </cell>
          <cell r="R152">
            <v>0</v>
          </cell>
        </row>
        <row r="154">
          <cell r="J154">
            <v>8.3333333333333321</v>
          </cell>
        </row>
        <row r="156">
          <cell r="J156">
            <v>0</v>
          </cell>
        </row>
        <row r="158">
          <cell r="J158">
            <v>66.666666666666657</v>
          </cell>
        </row>
        <row r="160">
          <cell r="J160">
            <v>0</v>
          </cell>
        </row>
        <row r="162">
          <cell r="J162">
            <v>0</v>
          </cell>
          <cell r="L162">
            <v>0</v>
          </cell>
          <cell r="N162">
            <v>0</v>
          </cell>
          <cell r="P162">
            <v>16.666666666666664</v>
          </cell>
          <cell r="R162">
            <v>16.666666666666664</v>
          </cell>
        </row>
        <row r="164">
          <cell r="J164">
            <v>0</v>
          </cell>
          <cell r="L164">
            <v>0</v>
          </cell>
          <cell r="N164">
            <v>0</v>
          </cell>
          <cell r="P164">
            <v>0</v>
          </cell>
          <cell r="R164">
            <v>0</v>
          </cell>
        </row>
        <row r="166">
          <cell r="J166">
            <v>0</v>
          </cell>
          <cell r="L166">
            <v>16.666666666666664</v>
          </cell>
          <cell r="N166">
            <v>0</v>
          </cell>
          <cell r="P166">
            <v>8.3333333333333321</v>
          </cell>
          <cell r="R166">
            <v>8.3333333333333321</v>
          </cell>
        </row>
        <row r="170">
          <cell r="J170">
            <v>50</v>
          </cell>
          <cell r="L170">
            <v>41.666666666666671</v>
          </cell>
          <cell r="N170">
            <v>8.3333333333333321</v>
          </cell>
          <cell r="P170">
            <v>16.666666666666664</v>
          </cell>
          <cell r="R170">
            <v>8.3333333333333321</v>
          </cell>
        </row>
        <row r="172">
          <cell r="J172">
            <v>8.3333333333333321</v>
          </cell>
          <cell r="L172">
            <v>8.3333333333333321</v>
          </cell>
          <cell r="N172">
            <v>0</v>
          </cell>
          <cell r="P172">
            <v>0</v>
          </cell>
          <cell r="R172">
            <v>16.666666666666664</v>
          </cell>
        </row>
        <row r="174">
          <cell r="J174">
            <v>16.666666666666664</v>
          </cell>
        </row>
        <row r="176">
          <cell r="J176">
            <v>0</v>
          </cell>
        </row>
        <row r="178">
          <cell r="J178">
            <v>41.666666666666671</v>
          </cell>
        </row>
        <row r="180">
          <cell r="J180">
            <v>33.333333333333329</v>
          </cell>
        </row>
        <row r="182">
          <cell r="J182">
            <v>25</v>
          </cell>
          <cell r="L182">
            <v>16.666666666666664</v>
          </cell>
          <cell r="N182">
            <v>0</v>
          </cell>
          <cell r="P182">
            <v>0</v>
          </cell>
          <cell r="R182">
            <v>0</v>
          </cell>
        </row>
        <row r="184">
          <cell r="J184">
            <v>25</v>
          </cell>
          <cell r="L184">
            <v>25</v>
          </cell>
          <cell r="N184">
            <v>16.666666666666664</v>
          </cell>
          <cell r="P184">
            <v>0</v>
          </cell>
          <cell r="R184">
            <v>8.3333333333333321</v>
          </cell>
        </row>
        <row r="186">
          <cell r="J186">
            <v>16.666666666666664</v>
          </cell>
          <cell r="L186">
            <v>16.666666666666664</v>
          </cell>
          <cell r="N186">
            <v>0</v>
          </cell>
          <cell r="P186">
            <v>0</v>
          </cell>
          <cell r="R186">
            <v>8.3333333333333321</v>
          </cell>
        </row>
        <row r="188">
          <cell r="J188">
            <v>41.666666666666671</v>
          </cell>
          <cell r="L188">
            <v>16.666666666666664</v>
          </cell>
          <cell r="N188">
            <v>25</v>
          </cell>
          <cell r="P188">
            <v>0</v>
          </cell>
          <cell r="R188">
            <v>8.3333333333333321</v>
          </cell>
        </row>
        <row r="190">
          <cell r="J190">
            <v>83.333333333333343</v>
          </cell>
        </row>
        <row r="192">
          <cell r="J192">
            <v>8.3333333333333321</v>
          </cell>
        </row>
        <row r="194">
          <cell r="J194">
            <v>25</v>
          </cell>
        </row>
        <row r="196">
          <cell r="J196">
            <v>33.333333333333329</v>
          </cell>
        </row>
        <row r="198">
          <cell r="J198">
            <v>16.666666666666664</v>
          </cell>
        </row>
        <row r="200">
          <cell r="J200">
            <v>0</v>
          </cell>
        </row>
        <row r="210">
          <cell r="J210">
            <v>66.666666666666657</v>
          </cell>
        </row>
        <row r="212">
          <cell r="J212">
            <v>83.333333333333343</v>
          </cell>
        </row>
        <row r="214">
          <cell r="J214">
            <v>33.333333333333329</v>
          </cell>
          <cell r="L214">
            <v>25</v>
          </cell>
          <cell r="N214">
            <v>16.666666666666664</v>
          </cell>
          <cell r="P214">
            <v>16.666666666666664</v>
          </cell>
          <cell r="R214">
            <v>16.666666666666664</v>
          </cell>
        </row>
        <row r="216">
          <cell r="J216">
            <v>58.333333333333336</v>
          </cell>
          <cell r="L216">
            <v>16.666666666666664</v>
          </cell>
          <cell r="N216">
            <v>25</v>
          </cell>
          <cell r="P216">
            <v>0</v>
          </cell>
          <cell r="R216">
            <v>8.3333333333333321</v>
          </cell>
        </row>
        <row r="218">
          <cell r="J218">
            <v>0</v>
          </cell>
          <cell r="L218">
            <v>16.666666666666664</v>
          </cell>
          <cell r="N218">
            <v>16.666666666666664</v>
          </cell>
          <cell r="P218">
            <v>8.3333333333333321</v>
          </cell>
          <cell r="R218">
            <v>16.666666666666664</v>
          </cell>
        </row>
        <row r="220">
          <cell r="J220">
            <v>33.333333333333329</v>
          </cell>
          <cell r="L220">
            <v>8.3333333333333321</v>
          </cell>
          <cell r="N220">
            <v>8.3333333333333321</v>
          </cell>
          <cell r="P220">
            <v>25</v>
          </cell>
          <cell r="R220">
            <v>0</v>
          </cell>
        </row>
        <row r="222">
          <cell r="J222">
            <v>50</v>
          </cell>
          <cell r="L222">
            <v>66.666666666666657</v>
          </cell>
          <cell r="N222">
            <v>33.333333333333329</v>
          </cell>
          <cell r="P222">
            <v>25</v>
          </cell>
          <cell r="R222">
            <v>0</v>
          </cell>
        </row>
        <row r="224">
          <cell r="J224">
            <v>33.333333333333329</v>
          </cell>
          <cell r="L224">
            <v>0</v>
          </cell>
          <cell r="N224">
            <v>16.666666666666664</v>
          </cell>
          <cell r="P224">
            <v>8.3333333333333321</v>
          </cell>
          <cell r="R224">
            <v>8.3333333333333321</v>
          </cell>
        </row>
        <row r="226">
          <cell r="J226">
            <v>50</v>
          </cell>
          <cell r="L226">
            <v>41.666666666666671</v>
          </cell>
          <cell r="N226">
            <v>16.666666666666664</v>
          </cell>
          <cell r="P226">
            <v>25</v>
          </cell>
          <cell r="R226">
            <v>8.3333333333333321</v>
          </cell>
        </row>
        <row r="228">
          <cell r="J228">
            <v>25</v>
          </cell>
          <cell r="L228">
            <v>16.666666666666664</v>
          </cell>
          <cell r="N228">
            <v>0</v>
          </cell>
          <cell r="P228">
            <v>16.666666666666664</v>
          </cell>
          <cell r="R228">
            <v>16.666666666666664</v>
          </cell>
        </row>
        <row r="230">
          <cell r="J230">
            <v>8.3333333333333321</v>
          </cell>
        </row>
        <row r="232">
          <cell r="J232">
            <v>16.666666666666664</v>
          </cell>
        </row>
        <row r="234">
          <cell r="J234">
            <v>16.666666666666664</v>
          </cell>
        </row>
        <row r="236">
          <cell r="J236">
            <v>0</v>
          </cell>
        </row>
        <row r="238">
          <cell r="J238">
            <v>58.333333333333336</v>
          </cell>
          <cell r="L238">
            <v>58.333333333333336</v>
          </cell>
          <cell r="N238">
            <v>41.666666666666671</v>
          </cell>
          <cell r="P238">
            <v>8.3333333333333321</v>
          </cell>
          <cell r="R238">
            <v>25</v>
          </cell>
        </row>
        <row r="240">
          <cell r="J240">
            <v>8.3333333333333321</v>
          </cell>
          <cell r="L240">
            <v>41.666666666666671</v>
          </cell>
          <cell r="N240">
            <v>0</v>
          </cell>
          <cell r="P240">
            <v>16.666666666666664</v>
          </cell>
          <cell r="R240">
            <v>0</v>
          </cell>
        </row>
        <row r="242">
          <cell r="J242">
            <v>25</v>
          </cell>
          <cell r="L242">
            <v>41.666666666666671</v>
          </cell>
          <cell r="N242">
            <v>33.333333333333329</v>
          </cell>
          <cell r="P242">
            <v>25</v>
          </cell>
          <cell r="R242">
            <v>8.3333333333333321</v>
          </cell>
        </row>
        <row r="244">
          <cell r="J244">
            <v>0</v>
          </cell>
          <cell r="L244">
            <v>0</v>
          </cell>
          <cell r="N244">
            <v>0</v>
          </cell>
          <cell r="P244">
            <v>0</v>
          </cell>
          <cell r="R244">
            <v>0</v>
          </cell>
        </row>
        <row r="246">
          <cell r="J246">
            <v>8.3333333333333321</v>
          </cell>
          <cell r="L246">
            <v>25</v>
          </cell>
          <cell r="N246">
            <v>16.666666666666664</v>
          </cell>
          <cell r="P246">
            <v>8.3333333333333321</v>
          </cell>
          <cell r="R246">
            <v>16.666666666666664</v>
          </cell>
        </row>
        <row r="248">
          <cell r="J248">
            <v>33.333333333333329</v>
          </cell>
          <cell r="L248">
            <v>83.333333333333343</v>
          </cell>
          <cell r="N248">
            <v>16.666666666666664</v>
          </cell>
          <cell r="P248">
            <v>0</v>
          </cell>
          <cell r="R248">
            <v>16.666666666666664</v>
          </cell>
        </row>
        <row r="250">
          <cell r="J250">
            <v>33.333333333333329</v>
          </cell>
        </row>
        <row r="252">
          <cell r="J252">
            <v>8.3333333333333321</v>
          </cell>
        </row>
        <row r="254">
          <cell r="J254">
            <v>8.3333333333333321</v>
          </cell>
        </row>
        <row r="256">
          <cell r="J256">
            <v>25</v>
          </cell>
        </row>
        <row r="258">
          <cell r="J258">
            <v>16.666666666666664</v>
          </cell>
          <cell r="L258">
            <v>8.3333333333333321</v>
          </cell>
          <cell r="N258">
            <v>8.3333333333333321</v>
          </cell>
          <cell r="P258">
            <v>8.3333333333333321</v>
          </cell>
          <cell r="R258">
            <v>8.3333333333333321</v>
          </cell>
        </row>
        <row r="260">
          <cell r="J260">
            <v>33.333333333333329</v>
          </cell>
          <cell r="L260">
            <v>8.3333333333333321</v>
          </cell>
          <cell r="N260">
            <v>8.3333333333333321</v>
          </cell>
          <cell r="P260">
            <v>16.666666666666664</v>
          </cell>
          <cell r="R260">
            <v>0</v>
          </cell>
        </row>
        <row r="262">
          <cell r="J262">
            <v>8.3333333333333321</v>
          </cell>
          <cell r="L262">
            <v>0</v>
          </cell>
          <cell r="N262">
            <v>8.3333333333333321</v>
          </cell>
          <cell r="P262">
            <v>0</v>
          </cell>
          <cell r="R262">
            <v>0</v>
          </cell>
        </row>
        <row r="264">
          <cell r="J264">
            <v>33.333333333333329</v>
          </cell>
          <cell r="L264">
            <v>25</v>
          </cell>
          <cell r="N264">
            <v>0</v>
          </cell>
          <cell r="P264">
            <v>16.666666666666664</v>
          </cell>
          <cell r="R264">
            <v>0</v>
          </cell>
        </row>
        <row r="266">
          <cell r="J266">
            <v>0</v>
          </cell>
          <cell r="L266">
            <v>0</v>
          </cell>
          <cell r="N266">
            <v>0</v>
          </cell>
          <cell r="P266">
            <v>0</v>
          </cell>
          <cell r="R266">
            <v>0</v>
          </cell>
        </row>
        <row r="268">
          <cell r="J268">
            <v>0</v>
          </cell>
          <cell r="L268">
            <v>8.3333333333333321</v>
          </cell>
          <cell r="N268">
            <v>0</v>
          </cell>
          <cell r="P268">
            <v>0</v>
          </cell>
          <cell r="R268">
            <v>8.3333333333333321</v>
          </cell>
        </row>
        <row r="276">
          <cell r="J276">
            <v>16.666666666666664</v>
          </cell>
          <cell r="L276">
            <v>0</v>
          </cell>
        </row>
        <row r="278">
          <cell r="J278">
            <v>16.666666666666664</v>
          </cell>
          <cell r="L278">
            <v>33.333333333333329</v>
          </cell>
        </row>
        <row r="280">
          <cell r="J280">
            <v>16.666666666666664</v>
          </cell>
          <cell r="L280">
            <v>66.666666666666657</v>
          </cell>
        </row>
        <row r="282">
          <cell r="J282">
            <v>0</v>
          </cell>
          <cell r="L282">
            <v>33.333333333333329</v>
          </cell>
        </row>
        <row r="284">
          <cell r="J284">
            <v>50</v>
          </cell>
          <cell r="L284">
            <v>16.666666666666664</v>
          </cell>
        </row>
        <row r="286">
          <cell r="J286">
            <v>33.333333333333329</v>
          </cell>
          <cell r="L286">
            <v>16.666666666666664</v>
          </cell>
        </row>
        <row r="288">
          <cell r="J288">
            <v>0</v>
          </cell>
          <cell r="L288">
            <v>16.666666666666664</v>
          </cell>
        </row>
        <row r="290">
          <cell r="J290">
            <v>0</v>
          </cell>
          <cell r="L290">
            <v>0</v>
          </cell>
        </row>
        <row r="292">
          <cell r="J292">
            <v>16.666666666666664</v>
          </cell>
          <cell r="L292">
            <v>16.666666666666664</v>
          </cell>
        </row>
        <row r="294">
          <cell r="J294">
            <v>0</v>
          </cell>
          <cell r="L294">
            <v>16.666666666666664</v>
          </cell>
        </row>
        <row r="296">
          <cell r="J296">
            <v>0</v>
          </cell>
          <cell r="L296">
            <v>16.666666666666664</v>
          </cell>
        </row>
        <row r="298">
          <cell r="J298">
            <v>0</v>
          </cell>
          <cell r="L298">
            <v>0</v>
          </cell>
        </row>
        <row r="300">
          <cell r="J300">
            <v>16.666666666666664</v>
          </cell>
          <cell r="L300">
            <v>0</v>
          </cell>
        </row>
        <row r="304">
          <cell r="J304">
            <v>0</v>
          </cell>
          <cell r="L304">
            <v>16.666666666666664</v>
          </cell>
        </row>
        <row r="306">
          <cell r="J306">
            <v>0</v>
          </cell>
          <cell r="L306">
            <v>0</v>
          </cell>
        </row>
        <row r="308">
          <cell r="J308">
            <v>0</v>
          </cell>
          <cell r="L308">
            <v>16.666666666666664</v>
          </cell>
        </row>
        <row r="310">
          <cell r="J310">
            <v>0</v>
          </cell>
          <cell r="L310">
            <v>16.666666666666664</v>
          </cell>
        </row>
        <row r="312">
          <cell r="J312">
            <v>0</v>
          </cell>
          <cell r="L312">
            <v>33.333333333333329</v>
          </cell>
        </row>
        <row r="314">
          <cell r="J314">
            <v>0</v>
          </cell>
          <cell r="L314">
            <v>16.666666666666664</v>
          </cell>
        </row>
        <row r="316">
          <cell r="J316">
            <v>0</v>
          </cell>
          <cell r="L316">
            <v>0</v>
          </cell>
        </row>
        <row r="318">
          <cell r="J318">
            <v>33.333333333333329</v>
          </cell>
          <cell r="L318">
            <v>0</v>
          </cell>
        </row>
        <row r="320">
          <cell r="J320">
            <v>16.666666666666664</v>
          </cell>
          <cell r="L320">
            <v>33.333333333333329</v>
          </cell>
        </row>
        <row r="322">
          <cell r="J322">
            <v>0</v>
          </cell>
          <cell r="L322">
            <v>16.666666666666664</v>
          </cell>
        </row>
        <row r="324">
          <cell r="J324">
            <v>33.333333333333329</v>
          </cell>
          <cell r="L324">
            <v>83.333333333333343</v>
          </cell>
        </row>
        <row r="326">
          <cell r="J326">
            <v>50</v>
          </cell>
          <cell r="L326">
            <v>0</v>
          </cell>
        </row>
        <row r="328">
          <cell r="J328">
            <v>0</v>
          </cell>
          <cell r="L328">
            <v>0</v>
          </cell>
        </row>
        <row r="330">
          <cell r="J330">
            <v>0</v>
          </cell>
          <cell r="L330">
            <v>16.666666666666664</v>
          </cell>
        </row>
        <row r="332">
          <cell r="J332">
            <v>0</v>
          </cell>
          <cell r="L332">
            <v>0</v>
          </cell>
        </row>
        <row r="334">
          <cell r="J334">
            <v>0</v>
          </cell>
          <cell r="L334">
            <v>0</v>
          </cell>
        </row>
        <row r="344">
          <cell r="J344">
            <v>33.333333333333329</v>
          </cell>
          <cell r="L344">
            <v>50</v>
          </cell>
        </row>
        <row r="346">
          <cell r="J346">
            <v>33.333333333333329</v>
          </cell>
          <cell r="L346">
            <v>33.333333333333329</v>
          </cell>
        </row>
        <row r="348">
          <cell r="J348">
            <v>16.666666666666664</v>
          </cell>
          <cell r="L348">
            <v>0</v>
          </cell>
        </row>
        <row r="350">
          <cell r="J350">
            <v>0</v>
          </cell>
          <cell r="L350">
            <v>16.666666666666664</v>
          </cell>
        </row>
        <row r="352">
          <cell r="J352">
            <v>0</v>
          </cell>
          <cell r="L352">
            <v>16.666666666666664</v>
          </cell>
        </row>
        <row r="354">
          <cell r="J354">
            <v>0</v>
          </cell>
          <cell r="L354">
            <v>0</v>
          </cell>
        </row>
        <row r="356">
          <cell r="J356">
            <v>0</v>
          </cell>
          <cell r="L356">
            <v>16.666666666666664</v>
          </cell>
        </row>
        <row r="358">
          <cell r="J358">
            <v>0</v>
          </cell>
          <cell r="L358">
            <v>16.666666666666664</v>
          </cell>
        </row>
        <row r="360">
          <cell r="J360">
            <v>16.666666666666664</v>
          </cell>
          <cell r="L360">
            <v>16.666666666666664</v>
          </cell>
        </row>
        <row r="362">
          <cell r="J362">
            <v>0</v>
          </cell>
          <cell r="L362">
            <v>50</v>
          </cell>
        </row>
        <row r="364">
          <cell r="J364">
            <v>0</v>
          </cell>
          <cell r="L364">
            <v>0</v>
          </cell>
        </row>
        <row r="366">
          <cell r="J366">
            <v>16.666666666666664</v>
          </cell>
          <cell r="L366">
            <v>0</v>
          </cell>
        </row>
        <row r="368">
          <cell r="J368">
            <v>0</v>
          </cell>
          <cell r="L368">
            <v>0</v>
          </cell>
        </row>
        <row r="372">
          <cell r="J372">
            <v>0</v>
          </cell>
          <cell r="L372">
            <v>0</v>
          </cell>
        </row>
        <row r="374">
          <cell r="J374">
            <v>0</v>
          </cell>
          <cell r="L374">
            <v>33.333333333333329</v>
          </cell>
        </row>
        <row r="376">
          <cell r="J376">
            <v>16.666666666666664</v>
          </cell>
          <cell r="L376">
            <v>16.666666666666664</v>
          </cell>
        </row>
        <row r="380">
          <cell r="J380">
            <v>0</v>
          </cell>
          <cell r="L380">
            <v>66.666666666666657</v>
          </cell>
        </row>
        <row r="382">
          <cell r="J382">
            <v>0</v>
          </cell>
          <cell r="L382">
            <v>0</v>
          </cell>
        </row>
        <row r="384">
          <cell r="J384">
            <v>0</v>
          </cell>
          <cell r="L384">
            <v>0</v>
          </cell>
        </row>
        <row r="386">
          <cell r="J386">
            <v>0</v>
          </cell>
          <cell r="L386">
            <v>0</v>
          </cell>
        </row>
        <row r="388">
          <cell r="J388">
            <v>16.666666666666664</v>
          </cell>
          <cell r="L388">
            <v>0</v>
          </cell>
        </row>
        <row r="390">
          <cell r="J390">
            <v>0</v>
          </cell>
          <cell r="L390">
            <v>0</v>
          </cell>
        </row>
        <row r="392">
          <cell r="J392">
            <v>33.333333333333329</v>
          </cell>
          <cell r="L392">
            <v>33.333333333333329</v>
          </cell>
        </row>
        <row r="394">
          <cell r="J394">
            <v>66.666666666666657</v>
          </cell>
          <cell r="L394">
            <v>16.666666666666664</v>
          </cell>
        </row>
        <row r="396">
          <cell r="J396">
            <v>0</v>
          </cell>
          <cell r="L396">
            <v>0</v>
          </cell>
        </row>
        <row r="398">
          <cell r="J398">
            <v>0</v>
          </cell>
          <cell r="L398">
            <v>0</v>
          </cell>
        </row>
        <row r="400">
          <cell r="J400">
            <v>0</v>
          </cell>
          <cell r="L400">
            <v>0</v>
          </cell>
        </row>
        <row r="402">
          <cell r="J402">
            <v>0</v>
          </cell>
          <cell r="L402">
            <v>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6">
          <cell r="G16">
            <v>3.9121231209341252</v>
          </cell>
          <cell r="H16">
            <v>3.2093988645155673</v>
          </cell>
          <cell r="I16">
            <v>2.0692078413467367</v>
          </cell>
          <cell r="J16">
            <v>3.3353051366971069</v>
          </cell>
          <cell r="N16">
            <v>1.110288979166405</v>
          </cell>
          <cell r="Q16">
            <v>2.7196414645791065</v>
          </cell>
          <cell r="R16">
            <v>2.7196414652862133</v>
          </cell>
          <cell r="T16">
            <v>5.3376051269963627</v>
          </cell>
          <cell r="U16">
            <v>0.74019265279898672</v>
          </cell>
          <cell r="V16">
            <v>5.4392829317509497</v>
          </cell>
          <cell r="W16">
            <v>0.9615384615</v>
          </cell>
          <cell r="X16">
            <v>0.9615384615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8"/>
  <sheetViews>
    <sheetView topLeftCell="I79" zoomScale="78" zoomScaleNormal="78" workbookViewId="0">
      <selection activeCell="BC51" sqref="BC51:BF52"/>
    </sheetView>
  </sheetViews>
  <sheetFormatPr defaultRowHeight="15" x14ac:dyDescent="0.25"/>
  <cols>
    <col min="1" max="1" width="53" customWidth="1"/>
    <col min="2" max="2" width="26.85546875" customWidth="1"/>
    <col min="13" max="13" width="12" customWidth="1"/>
    <col min="17" max="17" width="11.28515625" bestFit="1" customWidth="1"/>
    <col min="18" max="18" width="15.140625" bestFit="1" customWidth="1"/>
    <col min="19" max="19" width="13.28515625" bestFit="1" customWidth="1"/>
    <col min="20" max="20" width="17.28515625" bestFit="1" customWidth="1"/>
    <col min="44" max="44" width="13.5703125" bestFit="1" customWidth="1"/>
    <col min="45" max="45" width="17.42578125" bestFit="1" customWidth="1"/>
    <col min="46" max="46" width="15.7109375" bestFit="1" customWidth="1"/>
    <col min="47" max="47" width="19.5703125" bestFit="1" customWidth="1"/>
    <col min="54" max="54" width="25.7109375" bestFit="1" customWidth="1"/>
    <col min="55" max="56" width="17.42578125" bestFit="1" customWidth="1"/>
    <col min="57" max="57" width="16.140625" bestFit="1" customWidth="1"/>
    <col min="58" max="58" width="19.5703125" bestFit="1" customWidth="1"/>
    <col min="61" max="61" width="13.5703125" bestFit="1" customWidth="1"/>
    <col min="62" max="62" width="17.42578125" bestFit="1" customWidth="1"/>
    <col min="63" max="63" width="16.140625" bestFit="1" customWidth="1"/>
    <col min="64" max="64" width="19.5703125" bestFit="1" customWidth="1"/>
  </cols>
  <sheetData>
    <row r="2" spans="1:39" ht="23.25" x14ac:dyDescent="0.35">
      <c r="V2" s="18" t="s">
        <v>16</v>
      </c>
      <c r="AF2" s="18" t="s">
        <v>17</v>
      </c>
    </row>
    <row r="3" spans="1:39" x14ac:dyDescent="0.25">
      <c r="D3" s="51" t="s">
        <v>4</v>
      </c>
      <c r="E3" s="51"/>
      <c r="F3" s="51"/>
      <c r="G3" s="51"/>
      <c r="H3" s="51" t="s">
        <v>3</v>
      </c>
      <c r="I3" s="51"/>
      <c r="J3" s="51"/>
      <c r="K3" s="51"/>
      <c r="V3" s="51" t="s">
        <v>4</v>
      </c>
      <c r="W3" s="51"/>
      <c r="X3" s="51"/>
      <c r="Y3" s="51"/>
      <c r="Z3" s="51" t="s">
        <v>3</v>
      </c>
      <c r="AA3" s="51"/>
      <c r="AB3" s="51"/>
      <c r="AC3" s="51"/>
      <c r="AF3" s="51" t="s">
        <v>4</v>
      </c>
      <c r="AG3" s="51"/>
      <c r="AH3" s="51"/>
      <c r="AI3" s="51"/>
      <c r="AJ3" s="51" t="s">
        <v>3</v>
      </c>
      <c r="AK3" s="51"/>
      <c r="AL3" s="51"/>
      <c r="AM3" s="51"/>
    </row>
    <row r="4" spans="1:39" x14ac:dyDescent="0.25">
      <c r="D4" s="51" t="s">
        <v>2</v>
      </c>
      <c r="E4" s="51"/>
      <c r="F4" s="51" t="s">
        <v>1</v>
      </c>
      <c r="G4" s="51"/>
      <c r="H4" s="51" t="s">
        <v>2</v>
      </c>
      <c r="I4" s="51"/>
      <c r="J4" s="51" t="s">
        <v>1</v>
      </c>
      <c r="K4" s="51"/>
      <c r="V4" s="51" t="s">
        <v>2</v>
      </c>
      <c r="W4" s="51"/>
      <c r="X4" s="51" t="s">
        <v>1</v>
      </c>
      <c r="Y4" s="51"/>
      <c r="Z4" s="51" t="s">
        <v>2</v>
      </c>
      <c r="AA4" s="51"/>
      <c r="AB4" s="51" t="s">
        <v>1</v>
      </c>
      <c r="AC4" s="51"/>
      <c r="AF4" s="51" t="s">
        <v>2</v>
      </c>
      <c r="AG4" s="51"/>
      <c r="AH4" s="51" t="s">
        <v>1</v>
      </c>
      <c r="AI4" s="51"/>
      <c r="AJ4" s="51" t="s">
        <v>2</v>
      </c>
      <c r="AK4" s="51"/>
      <c r="AL4" s="51" t="s">
        <v>1</v>
      </c>
      <c r="AM4" s="51"/>
    </row>
    <row r="5" spans="1:39" ht="15.75" thickBot="1" x14ac:dyDescent="0.3">
      <c r="D5" t="s">
        <v>16</v>
      </c>
      <c r="E5" t="s">
        <v>17</v>
      </c>
      <c r="F5" t="s">
        <v>16</v>
      </c>
      <c r="G5" t="s">
        <v>17</v>
      </c>
      <c r="H5" t="s">
        <v>18</v>
      </c>
      <c r="I5" t="s">
        <v>17</v>
      </c>
      <c r="J5" t="s">
        <v>16</v>
      </c>
      <c r="K5" t="s">
        <v>17</v>
      </c>
      <c r="V5">
        <v>2</v>
      </c>
      <c r="W5">
        <v>10</v>
      </c>
      <c r="X5">
        <v>2</v>
      </c>
      <c r="Y5">
        <v>10</v>
      </c>
      <c r="Z5">
        <v>2</v>
      </c>
      <c r="AA5">
        <v>10</v>
      </c>
      <c r="AB5">
        <v>2</v>
      </c>
      <c r="AC5">
        <v>10</v>
      </c>
      <c r="AF5">
        <v>2</v>
      </c>
      <c r="AG5">
        <v>10</v>
      </c>
      <c r="AH5">
        <v>2</v>
      </c>
      <c r="AI5">
        <v>10</v>
      </c>
      <c r="AJ5">
        <v>2</v>
      </c>
      <c r="AK5">
        <v>10</v>
      </c>
      <c r="AL5">
        <v>2</v>
      </c>
      <c r="AM5">
        <v>10</v>
      </c>
    </row>
    <row r="6" spans="1:39" ht="60.75" thickBot="1" x14ac:dyDescent="0.3">
      <c r="B6" s="17" t="s">
        <v>21</v>
      </c>
      <c r="C6" s="9"/>
      <c r="D6" s="8">
        <f>[1]cohort1!$J$14</f>
        <v>8.3333333333333321</v>
      </c>
      <c r="E6" s="8">
        <f>[1]cohort1!$L$14</f>
        <v>50</v>
      </c>
      <c r="F6" s="8">
        <f>[1]cohort1!$J$10</f>
        <v>0</v>
      </c>
      <c r="G6" s="8">
        <f>[1]cohort1!$L$10</f>
        <v>83.333333333333343</v>
      </c>
      <c r="H6" s="8">
        <f>[1]cohort1!$J$26</f>
        <v>0</v>
      </c>
      <c r="I6" s="8">
        <f>[1]cohort1!$L$26</f>
        <v>100</v>
      </c>
      <c r="J6" s="8">
        <f>[1]cohort1!$J$22</f>
        <v>0</v>
      </c>
      <c r="K6" s="13">
        <f>[1]cohort1!$L$22</f>
        <v>33.333333333333329</v>
      </c>
      <c r="V6" s="1">
        <f>[1]cohort1!$J$14</f>
        <v>8.3333333333333321</v>
      </c>
      <c r="W6" s="1">
        <f>[1]cohort1!$J$18</f>
        <v>33.333333333333329</v>
      </c>
      <c r="X6" s="1">
        <f>[1]cohort1!$J$42</f>
        <v>0</v>
      </c>
      <c r="Y6" s="1">
        <f>[1]cohort1!$J$10</f>
        <v>0</v>
      </c>
      <c r="Z6" s="1">
        <f>[1]cohort1!$J$26</f>
        <v>0</v>
      </c>
      <c r="AA6" s="1">
        <f>[1]cohort1!$J$38</f>
        <v>0</v>
      </c>
      <c r="AB6" s="1">
        <f>[1]cohort1!$J$22</f>
        <v>0</v>
      </c>
      <c r="AC6" s="1">
        <f>[1]cohort1!$J$30</f>
        <v>0</v>
      </c>
      <c r="AF6" s="1">
        <f>[1]cohort1!$L$14</f>
        <v>50</v>
      </c>
      <c r="AG6" s="1">
        <f>[1]cohort1!$L$18</f>
        <v>50</v>
      </c>
      <c r="AH6" s="1">
        <f>[1]cohort1!$L$42</f>
        <v>50</v>
      </c>
      <c r="AI6" s="1">
        <f>[1]cohort1!$L$10</f>
        <v>83.333333333333343</v>
      </c>
      <c r="AJ6" s="1">
        <f>[1]cohort1!$L$26</f>
        <v>100</v>
      </c>
      <c r="AK6" s="1">
        <f>[1]cohort1!$L$38</f>
        <v>66.666666666666657</v>
      </c>
      <c r="AL6" s="1">
        <f>[1]cohort1!$L$22</f>
        <v>33.333333333333329</v>
      </c>
      <c r="AM6" s="1">
        <f>[1]cohort1!$L$30</f>
        <v>66.666666666666657</v>
      </c>
    </row>
    <row r="7" spans="1:39" x14ac:dyDescent="0.25">
      <c r="C7" s="6"/>
      <c r="D7" s="7">
        <f>[1]cohort1!$J$16</f>
        <v>8.3333333333333321</v>
      </c>
      <c r="E7" s="7">
        <f>[1]cohort1!$L$16</f>
        <v>33.333333333333329</v>
      </c>
      <c r="F7" s="7">
        <f>[1]cohort1!$J$12</f>
        <v>0</v>
      </c>
      <c r="G7" s="7">
        <f>[1]cohort1!$L$12</f>
        <v>33.333333333333329</v>
      </c>
      <c r="H7" s="7">
        <f>[1]cohort1!$J$28</f>
        <v>0</v>
      </c>
      <c r="I7" s="7">
        <f>[1]cohort1!$L$28</f>
        <v>16.666666666666664</v>
      </c>
      <c r="J7" s="7">
        <f>[1]cohort1!$J$24</f>
        <v>0</v>
      </c>
      <c r="K7" s="14">
        <f>[1]cohort1!$L$24</f>
        <v>50</v>
      </c>
      <c r="N7" s="52" t="s">
        <v>20</v>
      </c>
      <c r="O7" s="53"/>
      <c r="P7" s="53"/>
      <c r="Q7" s="53"/>
      <c r="R7" s="53"/>
      <c r="S7" s="53"/>
      <c r="T7" s="53"/>
      <c r="U7" s="54"/>
      <c r="V7" s="1">
        <f>[1]cohort1!$J$16</f>
        <v>8.3333333333333321</v>
      </c>
      <c r="W7" s="1">
        <f>[1]cohort1!$J$20</f>
        <v>8.3333333333333321</v>
      </c>
      <c r="X7" s="1">
        <f>[1]cohort1!$J$44</f>
        <v>0</v>
      </c>
      <c r="Y7" s="1">
        <f>[1]cohort1!$J$12</f>
        <v>0</v>
      </c>
      <c r="Z7" s="1">
        <f>[1]cohort1!$J$28</f>
        <v>0</v>
      </c>
      <c r="AA7" s="1">
        <f>[1]cohort1!$J$40</f>
        <v>8.3333333333333321</v>
      </c>
      <c r="AB7" s="1">
        <f>[1]cohort1!$J$24</f>
        <v>0</v>
      </c>
      <c r="AC7" s="1">
        <f>[1]cohort1!$J$32</f>
        <v>0</v>
      </c>
      <c r="AF7" s="1">
        <f>[1]cohort1!$L$16</f>
        <v>33.333333333333329</v>
      </c>
      <c r="AG7" s="1">
        <f>[1]cohort1!$L$20</f>
        <v>83.333333333333343</v>
      </c>
      <c r="AH7" s="1">
        <f>[1]cohort1!$L$44</f>
        <v>100</v>
      </c>
      <c r="AI7" s="1">
        <f>[1]cohort1!$L$12</f>
        <v>33.333333333333329</v>
      </c>
      <c r="AJ7" s="1">
        <f>[1]cohort1!$L$28</f>
        <v>16.666666666666664</v>
      </c>
      <c r="AK7" s="1">
        <f>[1]cohort1!$L$40</f>
        <v>66.666666666666657</v>
      </c>
      <c r="AL7" s="1">
        <f>[1]cohort1!$L$24</f>
        <v>50</v>
      </c>
      <c r="AM7" s="1">
        <f>[1]cohort1!$L$32</f>
        <v>16.666666666666664</v>
      </c>
    </row>
    <row r="8" spans="1:39" x14ac:dyDescent="0.25">
      <c r="A8" t="s">
        <v>0</v>
      </c>
      <c r="C8" s="6"/>
      <c r="D8" s="7">
        <f>[1]cohort1!$J$18</f>
        <v>33.333333333333329</v>
      </c>
      <c r="E8" s="7">
        <f>[1]cohort1!$L$18</f>
        <v>50</v>
      </c>
      <c r="F8" s="7">
        <f>[1]cohort1!$J$42</f>
        <v>0</v>
      </c>
      <c r="G8" s="7">
        <f>[1]cohort1!$L$42</f>
        <v>50</v>
      </c>
      <c r="H8" s="7">
        <f>[1]cohort1!$J$38</f>
        <v>0</v>
      </c>
      <c r="I8" s="7">
        <f>[1]cohort1!$L$38</f>
        <v>66.666666666666657</v>
      </c>
      <c r="J8" s="7">
        <f>[1]cohort1!$J$30</f>
        <v>0</v>
      </c>
      <c r="K8" s="14">
        <f>[1]cohort1!$L$30</f>
        <v>66.666666666666657</v>
      </c>
      <c r="N8" s="55"/>
      <c r="O8" s="56"/>
      <c r="P8" s="56"/>
      <c r="Q8" s="56"/>
      <c r="R8" s="56"/>
      <c r="S8" s="56"/>
      <c r="T8" s="56"/>
      <c r="U8" s="57"/>
      <c r="V8" s="1">
        <f>[1]cohort1!$J$46</f>
        <v>8.3333333333333321</v>
      </c>
      <c r="W8" s="1">
        <f>[1]cohort1!$J$54</f>
        <v>0</v>
      </c>
      <c r="X8" s="1">
        <f>[1]cohort1!$J$58</f>
        <v>0</v>
      </c>
      <c r="Y8" s="1">
        <f>[1]cohort1!$J$50</f>
        <v>8.3333333333333321</v>
      </c>
      <c r="Z8" s="1">
        <f>[1]cohort1!$J$62</f>
        <v>8.3333333333333321</v>
      </c>
      <c r="AA8" s="1">
        <f>[1]cohort1!$J$92</f>
        <v>0</v>
      </c>
      <c r="AB8" s="1">
        <f>[1]cohort1!$J$66</f>
        <v>16.666666666666664</v>
      </c>
      <c r="AC8" s="1">
        <f>[1]cohort1!$J$34</f>
        <v>0</v>
      </c>
      <c r="AF8" s="1">
        <f>[1]cohort1!$L$46</f>
        <v>50</v>
      </c>
      <c r="AG8" s="1">
        <f>[1]cohort1!$L$54</f>
        <v>83.333333333333343</v>
      </c>
      <c r="AH8" s="1">
        <f>[1]cohort1!$L$58</f>
        <v>66.666666666666657</v>
      </c>
      <c r="AI8" s="1">
        <f>[1]cohort1!$L$50</f>
        <v>66.666666666666657</v>
      </c>
      <c r="AJ8" s="1">
        <f>[1]cohort1!$L$62</f>
        <v>16.666666666666664</v>
      </c>
      <c r="AK8" s="1">
        <f>[1]cohort1!$L$92</f>
        <v>16.666666666666664</v>
      </c>
      <c r="AL8" s="1">
        <f>[1]cohort1!$L$66</f>
        <v>83.333333333333343</v>
      </c>
      <c r="AM8" s="1">
        <f>[1]cohort1!$L$34</f>
        <v>66.666666666666657</v>
      </c>
    </row>
    <row r="9" spans="1:39" x14ac:dyDescent="0.25">
      <c r="A9" t="s">
        <v>10</v>
      </c>
      <c r="C9" s="6"/>
      <c r="D9" s="7">
        <f>[1]cohort1!$J$20</f>
        <v>8.3333333333333321</v>
      </c>
      <c r="E9" s="7">
        <f>[1]cohort1!$L$20</f>
        <v>83.333333333333343</v>
      </c>
      <c r="F9" s="7">
        <f>[1]cohort1!$J$44</f>
        <v>0</v>
      </c>
      <c r="G9" s="7">
        <f>[1]cohort1!$L$44</f>
        <v>100</v>
      </c>
      <c r="H9" s="7">
        <f>[1]cohort1!$J$40</f>
        <v>8.3333333333333321</v>
      </c>
      <c r="I9" s="7">
        <f>[1]cohort1!$L$40</f>
        <v>66.666666666666657</v>
      </c>
      <c r="J9" s="7">
        <f>[1]cohort1!$J$32</f>
        <v>0</v>
      </c>
      <c r="K9" s="14">
        <f>[1]cohort1!$L$32</f>
        <v>16.666666666666664</v>
      </c>
      <c r="N9" s="55"/>
      <c r="O9" s="56"/>
      <c r="P9" s="56"/>
      <c r="Q9" s="56"/>
      <c r="R9" s="56"/>
      <c r="S9" s="56"/>
      <c r="T9" s="56"/>
      <c r="U9" s="57"/>
      <c r="V9" s="1">
        <f>[1]cohort1!$J$48</f>
        <v>8.3333333333333321</v>
      </c>
      <c r="W9" s="1">
        <f>[1]cohort1!$J$56</f>
        <v>0</v>
      </c>
      <c r="X9" s="1">
        <f>[1]cohort1!$J$60</f>
        <v>0</v>
      </c>
      <c r="Y9" s="1">
        <f>[1]cohort1!$J$52</f>
        <v>16.666666666666664</v>
      </c>
      <c r="Z9" s="1">
        <f>[1]cohort1!$J$64</f>
        <v>8.3333333333333321</v>
      </c>
      <c r="AA9" s="1">
        <f>[1]cohort1!$J$94</f>
        <v>9.0909090909090917</v>
      </c>
      <c r="AB9" s="1">
        <f>[1]cohort1!$J$68</f>
        <v>0</v>
      </c>
      <c r="AC9" s="1">
        <f>[1]cohort1!$J$35</f>
        <v>0</v>
      </c>
      <c r="AF9" s="1">
        <f>[1]cohort1!$L$48</f>
        <v>50</v>
      </c>
      <c r="AG9" s="1">
        <f>[1]cohort1!$L$56</f>
        <v>33.333333333333329</v>
      </c>
      <c r="AH9" s="1">
        <f>[1]cohort1!$L$60</f>
        <v>83.333333333333343</v>
      </c>
      <c r="AI9" s="1">
        <f>[1]cohort1!$L$52</f>
        <v>83.333333333333343</v>
      </c>
      <c r="AJ9" s="1">
        <f>[1]cohort1!$L$64</f>
        <v>33.333333333333329</v>
      </c>
      <c r="AK9" s="1">
        <f>[1]cohort1!$L$94</f>
        <v>0</v>
      </c>
      <c r="AL9" s="1">
        <f>[1]cohort1!$L$68</f>
        <v>16.666666666666664</v>
      </c>
      <c r="AM9" s="1">
        <f>[1]cohort1!$L$35</f>
        <v>0</v>
      </c>
    </row>
    <row r="10" spans="1:39" ht="15.75" thickBot="1" x14ac:dyDescent="0.3">
      <c r="C10" s="6"/>
      <c r="D10" s="7">
        <f>[1]cohort1!$J$46</f>
        <v>8.3333333333333321</v>
      </c>
      <c r="E10" s="7">
        <f>[1]cohort1!$L$46</f>
        <v>50</v>
      </c>
      <c r="F10" s="1">
        <f>[1]cohort1!$J$50</f>
        <v>8.3333333333333321</v>
      </c>
      <c r="G10" s="1">
        <f>[1]cohort1!$L$50</f>
        <v>66.666666666666657</v>
      </c>
      <c r="H10" s="7">
        <f>[1]cohort1!$J$62</f>
        <v>8.3333333333333321</v>
      </c>
      <c r="I10" s="7">
        <f>[1]cohort1!$L$62</f>
        <v>16.666666666666664</v>
      </c>
      <c r="J10" s="7">
        <f>[1]cohort1!$J$34</f>
        <v>0</v>
      </c>
      <c r="K10" s="14">
        <f>[1]cohort1!$L$34</f>
        <v>66.666666666666657</v>
      </c>
      <c r="N10" s="58"/>
      <c r="O10" s="59"/>
      <c r="P10" s="59"/>
      <c r="Q10" s="59"/>
      <c r="R10" s="59"/>
      <c r="S10" s="59"/>
      <c r="T10" s="59"/>
      <c r="U10" s="60"/>
      <c r="V10" s="1">
        <f>[1]cohort1!$J$76</f>
        <v>0</v>
      </c>
      <c r="W10" s="1">
        <f>[1]cohort1!$J$84</f>
        <v>27.27272727272727</v>
      </c>
      <c r="X10" s="1">
        <f>[1]cohort1!$J$96</f>
        <v>0</v>
      </c>
      <c r="Y10" s="1">
        <f>[1]cohort1!$J$88</f>
        <v>0</v>
      </c>
      <c r="Z10" s="1">
        <f>[1]cohort1!$J$116</f>
        <v>0</v>
      </c>
      <c r="AA10" s="1">
        <f>[1]cohort1!$J$124</f>
        <v>0</v>
      </c>
      <c r="AB10" s="1">
        <f>[1]cohort1!$J$120</f>
        <v>0</v>
      </c>
      <c r="AC10" s="1">
        <f>[1]cohort1!$J$36</f>
        <v>0</v>
      </c>
      <c r="AF10" s="1">
        <f>[1]cohort1!$L$76</f>
        <v>33.333333333333329</v>
      </c>
      <c r="AG10" s="1">
        <f>[1]cohort1!$L$84</f>
        <v>50</v>
      </c>
      <c r="AH10" s="1">
        <f>[1]cohort1!$L$96</f>
        <v>33.333333333333329</v>
      </c>
      <c r="AI10" s="1">
        <f>[1]cohort1!$L$88</f>
        <v>50</v>
      </c>
      <c r="AJ10" s="1">
        <f>[1]cohort1!$L$116</f>
        <v>33.333333333333329</v>
      </c>
      <c r="AK10" s="1">
        <f>[1]cohort1!$L$124</f>
        <v>50</v>
      </c>
      <c r="AL10" s="1">
        <f>[1]cohort1!$L$120</f>
        <v>33.333333333333329</v>
      </c>
      <c r="AM10" s="1">
        <f>[1]cohort1!$L$36</f>
        <v>0</v>
      </c>
    </row>
    <row r="11" spans="1:39" x14ac:dyDescent="0.25">
      <c r="C11" s="6"/>
      <c r="D11" s="7">
        <f>[1]cohort1!$J$48</f>
        <v>8.3333333333333321</v>
      </c>
      <c r="E11" s="7">
        <f>[1]cohort1!$L$48</f>
        <v>50</v>
      </c>
      <c r="F11" s="1">
        <f>[1]cohort1!$J$52</f>
        <v>16.666666666666664</v>
      </c>
      <c r="G11" s="1">
        <f>[1]cohort1!$L$52</f>
        <v>83.333333333333343</v>
      </c>
      <c r="H11" s="7">
        <f>[1]cohort1!$J$64</f>
        <v>8.3333333333333321</v>
      </c>
      <c r="I11" s="7">
        <f>[1]cohort1!$L$64</f>
        <v>33.333333333333329</v>
      </c>
      <c r="J11" s="7">
        <f>[1]cohort1!$J$36</f>
        <v>0</v>
      </c>
      <c r="K11" s="14">
        <f>[1]cohort1!$L$36</f>
        <v>0</v>
      </c>
      <c r="V11" s="1">
        <f>[1]cohort1!$J$78</f>
        <v>33.333333333333329</v>
      </c>
      <c r="W11" s="1">
        <f>[1]cohort1!$J$86</f>
        <v>9.0909090909090917</v>
      </c>
      <c r="X11" s="1">
        <f>[1]cohort1!$J$98</f>
        <v>9.0909090909090917</v>
      </c>
      <c r="Y11" s="1">
        <f>[1]cohort1!$J$90</f>
        <v>18.181818181818183</v>
      </c>
      <c r="Z11" s="1">
        <f>[1]cohort1!$J$118</f>
        <v>0</v>
      </c>
      <c r="AA11" s="1">
        <f>[1]cohort1!$J$126</f>
        <v>0</v>
      </c>
      <c r="AB11" s="1">
        <f>[1]cohort1!$J$122</f>
        <v>0</v>
      </c>
      <c r="AC11" s="1">
        <f>[1]cohort1!$J$80</f>
        <v>9.0909090909090917</v>
      </c>
      <c r="AF11" s="1">
        <f>[1]cohort1!$L$78</f>
        <v>83.333333333333343</v>
      </c>
      <c r="AG11" s="1">
        <f>[1]cohort1!$L$86</f>
        <v>83.333333333333343</v>
      </c>
      <c r="AH11" s="1">
        <f>[1]cohort1!$L$98</f>
        <v>66.666666666666657</v>
      </c>
      <c r="AI11" s="1">
        <f>[1]cohort1!$L$90</f>
        <v>33.333333333333329</v>
      </c>
      <c r="AJ11" s="1">
        <f>[1]cohort1!$L$118</f>
        <v>0</v>
      </c>
      <c r="AK11" s="1">
        <f>[1]cohort1!$L$126</f>
        <v>66.666666666666657</v>
      </c>
      <c r="AL11" s="1">
        <f>[1]cohort1!$L$122</f>
        <v>66.666666666666657</v>
      </c>
      <c r="AM11" s="1">
        <f>[1]cohort1!$L$80</f>
        <v>50</v>
      </c>
    </row>
    <row r="12" spans="1:39" x14ac:dyDescent="0.25">
      <c r="C12" s="6"/>
      <c r="D12" s="7">
        <f>[1]cohort1!$J$54</f>
        <v>0</v>
      </c>
      <c r="E12" s="7">
        <f>[1]cohort1!$L$54</f>
        <v>83.333333333333343</v>
      </c>
      <c r="F12" s="1">
        <f>[1]cohort1!$J$58</f>
        <v>0</v>
      </c>
      <c r="G12" s="1">
        <f>[1]cohort1!$L$58</f>
        <v>66.666666666666657</v>
      </c>
      <c r="H12" s="7">
        <f>[1]cohort1!$J$92</f>
        <v>0</v>
      </c>
      <c r="I12" s="7">
        <f>[1]cohort1!$L$92</f>
        <v>16.666666666666664</v>
      </c>
      <c r="J12" s="7">
        <f>[1]cohort1!$J$66</f>
        <v>16.666666666666664</v>
      </c>
      <c r="K12" s="14">
        <f>[1]cohort1!$L$66</f>
        <v>83.333333333333343</v>
      </c>
      <c r="V12" s="19">
        <f>[1]cohort2!$J$4</f>
        <v>8.3333333333333321</v>
      </c>
      <c r="W12" s="19">
        <f>[1]cohort2!$J$20</f>
        <v>0</v>
      </c>
      <c r="X12" s="1">
        <f>[1]cohort1!$J$100</f>
        <v>0</v>
      </c>
      <c r="Y12" s="1">
        <f>[1]cohort1!$J$104</f>
        <v>18.181818181818183</v>
      </c>
      <c r="Z12" s="19">
        <f>[1]cohort2!$J$8</f>
        <v>0</v>
      </c>
      <c r="AA12" s="19">
        <f>[1]cohort2!$J$28</f>
        <v>0</v>
      </c>
      <c r="AB12" s="19">
        <f>[1]cohort2!$J$16</f>
        <v>0</v>
      </c>
      <c r="AC12" s="1">
        <f>[1]cohort1!$J$82</f>
        <v>9.0909090909090917</v>
      </c>
      <c r="AF12" s="19">
        <f>[1]cohort2!$L$4</f>
        <v>66.666666666666657</v>
      </c>
      <c r="AG12" s="19">
        <f>[1]cohort2!$L$20</f>
        <v>66.666666666666657</v>
      </c>
      <c r="AH12" s="1">
        <f>[1]cohort1!$L$100</f>
        <v>33.333333333333329</v>
      </c>
      <c r="AI12" s="1">
        <f>[1]cohort1!$L$104</f>
        <v>50</v>
      </c>
      <c r="AJ12" s="19">
        <f>[1]cohort2!$L$8</f>
        <v>100</v>
      </c>
      <c r="AK12" s="19">
        <f>[1]cohort2!$L$28</f>
        <v>50</v>
      </c>
      <c r="AL12" s="19">
        <f>[1]cohort2!$L$16</f>
        <v>83.333333333333343</v>
      </c>
      <c r="AM12" s="1">
        <f>[1]cohort1!$L$82</f>
        <v>100</v>
      </c>
    </row>
    <row r="13" spans="1:39" x14ac:dyDescent="0.25">
      <c r="C13" s="6"/>
      <c r="D13" s="7">
        <f>[1]cohort1!$J$56</f>
        <v>0</v>
      </c>
      <c r="E13" s="7">
        <f>[1]cohort1!$L$56</f>
        <v>33.333333333333329</v>
      </c>
      <c r="F13" s="1">
        <f>[1]cohort1!$J$60</f>
        <v>0</v>
      </c>
      <c r="G13" s="1">
        <f>[1]cohort1!$L$60</f>
        <v>83.333333333333343</v>
      </c>
      <c r="H13" s="7">
        <f>[1]cohort1!$J$94</f>
        <v>9.0909090909090917</v>
      </c>
      <c r="I13" s="7">
        <f>[1]cohort1!$L$94</f>
        <v>0</v>
      </c>
      <c r="J13" s="7">
        <f>[1]cohort1!$J$68</f>
        <v>0</v>
      </c>
      <c r="K13" s="14">
        <f>[1]cohort1!$L$68</f>
        <v>16.666666666666664</v>
      </c>
      <c r="V13" s="7">
        <f>[1]cohort2!$J$6</f>
        <v>0</v>
      </c>
      <c r="W13" s="7">
        <f>[1]cohort2!$J$22</f>
        <v>8.3333333333333321</v>
      </c>
      <c r="X13" s="1">
        <f>[1]cohort1!$J$102</f>
        <v>0</v>
      </c>
      <c r="Y13" s="1">
        <f>[1]cohort1!$J$106</f>
        <v>9.0909090909090917</v>
      </c>
      <c r="Z13" s="1">
        <f>[1]cohort2!$J$10</f>
        <v>8.3333333333333321</v>
      </c>
      <c r="AA13" s="1">
        <f>[1]cohort2!$J$30</f>
        <v>0</v>
      </c>
      <c r="AB13" s="1">
        <f>[1]cohort2!$J$18</f>
        <v>0</v>
      </c>
      <c r="AC13" s="1">
        <f>[1]cohort1!$J$112</f>
        <v>0</v>
      </c>
      <c r="AF13" s="1">
        <f>[1]cohort2!$L$6</f>
        <v>50</v>
      </c>
      <c r="AG13" s="1">
        <f>[1]cohort2!$L$22</f>
        <v>83.333333333333343</v>
      </c>
      <c r="AH13" s="1">
        <f>[1]cohort1!$L$102</f>
        <v>0</v>
      </c>
      <c r="AI13" s="1">
        <f>[1]cohort1!$L$106</f>
        <v>66.666666666666657</v>
      </c>
      <c r="AJ13" s="1">
        <f>[1]cohort2!$L$10</f>
        <v>66.666666666666657</v>
      </c>
      <c r="AK13" s="1">
        <f>[1]cohort2!$L$30</f>
        <v>33.333333333333329</v>
      </c>
      <c r="AL13" s="1">
        <f>[1]cohort2!$L$18</f>
        <v>66.666666666666657</v>
      </c>
      <c r="AM13" s="1">
        <f>[1]cohort1!$L$112</f>
        <v>0</v>
      </c>
    </row>
    <row r="14" spans="1:39" x14ac:dyDescent="0.25">
      <c r="C14" s="6"/>
      <c r="D14" s="7">
        <f>[1]cohort1!$J$76</f>
        <v>0</v>
      </c>
      <c r="E14" s="7">
        <f>[1]cohort1!$L$76</f>
        <v>33.333333333333329</v>
      </c>
      <c r="F14" s="1">
        <f>[1]cohort1!$J$88</f>
        <v>0</v>
      </c>
      <c r="G14" s="7">
        <f>[1]cohort1!$L$88</f>
        <v>50</v>
      </c>
      <c r="H14" s="7">
        <f>[1]cohort1!$J$116</f>
        <v>0</v>
      </c>
      <c r="I14" s="7">
        <f>[1]cohort1!$L$116</f>
        <v>33.333333333333329</v>
      </c>
      <c r="J14" s="7">
        <f>[1]cohort1!$J$80</f>
        <v>9.0909090909090917</v>
      </c>
      <c r="K14" s="14">
        <f>[1]cohort1!$L$80</f>
        <v>50</v>
      </c>
      <c r="V14" s="7">
        <f>[1]cohort2!$J$40</f>
        <v>8.3333333333333321</v>
      </c>
      <c r="W14" s="7">
        <f>[1]cohort2!$J$24</f>
        <v>8.3333333333333321</v>
      </c>
      <c r="X14" s="19">
        <f>[1]cohort2!$J$12</f>
        <v>0</v>
      </c>
      <c r="Y14" s="1">
        <f>[1]cohort1!$J$108</f>
        <v>0</v>
      </c>
      <c r="Z14" s="1">
        <f>[1]cohort2!$J$44</f>
        <v>25</v>
      </c>
      <c r="AA14" s="1">
        <f>[1]cohort2!$J$73</f>
        <v>8.3333333333333321</v>
      </c>
      <c r="AB14" s="1">
        <f>[1]cohort2!$J$52</f>
        <v>16.666666666666664</v>
      </c>
      <c r="AC14" s="1">
        <f>[1]cohort1!$J$114</f>
        <v>9.0909090909090917</v>
      </c>
      <c r="AF14" s="1">
        <f>[1]cohort2!$L$40</f>
        <v>50</v>
      </c>
      <c r="AG14" s="1">
        <f>[1]cohort2!$L$24</f>
        <v>66.666666666666657</v>
      </c>
      <c r="AH14" s="19">
        <f>[1]cohort2!$L$12</f>
        <v>33.333333333333329</v>
      </c>
      <c r="AI14" s="1">
        <f>[1]cohort1!$L$108</f>
        <v>66.666666666666657</v>
      </c>
      <c r="AJ14" s="1">
        <f>[1]cohort2!$L$44</f>
        <v>50</v>
      </c>
      <c r="AK14" s="1">
        <f>[1]cohort2!$L$73</f>
        <v>33.333333333333329</v>
      </c>
      <c r="AL14" s="1">
        <f>[1]cohort2!$L$52</f>
        <v>33.333333333333329</v>
      </c>
      <c r="AM14" s="1">
        <f>[1]cohort1!$L$114</f>
        <v>16.666666666666664</v>
      </c>
    </row>
    <row r="15" spans="1:39" x14ac:dyDescent="0.25">
      <c r="C15" s="6"/>
      <c r="D15" s="7">
        <f>[1]cohort1!$J$78</f>
        <v>33.333333333333329</v>
      </c>
      <c r="E15" s="7">
        <f>[1]cohort1!$L$78</f>
        <v>83.333333333333343</v>
      </c>
      <c r="F15" s="7">
        <f>[1]cohort1!$J$90</f>
        <v>18.181818181818183</v>
      </c>
      <c r="G15" s="7">
        <f>[1]cohort1!$L$90</f>
        <v>33.333333333333329</v>
      </c>
      <c r="H15" s="7">
        <f>[1]cohort1!$J$118</f>
        <v>0</v>
      </c>
      <c r="I15" s="7">
        <f>[1]cohort1!$L$118</f>
        <v>0</v>
      </c>
      <c r="J15" s="7">
        <f>[1]cohort1!$J$82</f>
        <v>9.0909090909090917</v>
      </c>
      <c r="K15" s="14">
        <f>[1]cohort1!$L$82</f>
        <v>100</v>
      </c>
      <c r="V15" s="7">
        <f>[1]cohort2!$J$42</f>
        <v>8.3333333333333321</v>
      </c>
      <c r="W15" s="7">
        <f>[1]cohort2!$J$32</f>
        <v>0</v>
      </c>
      <c r="X15" s="1">
        <f>[1]cohort2!$J$14</f>
        <v>0</v>
      </c>
      <c r="Y15" s="1">
        <f>[1]cohort1!$J$110</f>
        <v>0</v>
      </c>
      <c r="Z15" s="1">
        <f>[1]cohort2!$J$46</f>
        <v>0</v>
      </c>
      <c r="AA15" s="1">
        <f>[1]cohort2!$J$75</f>
        <v>0</v>
      </c>
      <c r="AB15" s="1">
        <f>[1]cohort2!$J$54</f>
        <v>0</v>
      </c>
      <c r="AC15" s="1">
        <f>[1]cohort1!$J$132</f>
        <v>18.181818181818183</v>
      </c>
      <c r="AF15" s="1">
        <f>[1]cohort2!$L$42</f>
        <v>50</v>
      </c>
      <c r="AG15" s="1">
        <f>[1]cohort2!$L$32</f>
        <v>83.333333333333343</v>
      </c>
      <c r="AH15" s="1">
        <f>[1]cohort2!$L$14</f>
        <v>66.666666666666657</v>
      </c>
      <c r="AI15" s="1">
        <f>[1]cohort1!$L$110</f>
        <v>0</v>
      </c>
      <c r="AJ15" s="1">
        <f>[1]cohort2!$L$46</f>
        <v>83.333333333333343</v>
      </c>
      <c r="AK15" s="1">
        <f>[1]cohort2!$L$75</f>
        <v>16.666666666666664</v>
      </c>
      <c r="AL15" s="1">
        <f>[1]cohort2!$L$54</f>
        <v>16.666666666666664</v>
      </c>
      <c r="AM15" s="1">
        <f>[1]cohort1!$L$132</f>
        <v>50</v>
      </c>
    </row>
    <row r="16" spans="1:39" x14ac:dyDescent="0.25">
      <c r="C16" s="6"/>
      <c r="D16" s="7">
        <f>[1]cohort1!$J$84</f>
        <v>27.27272727272727</v>
      </c>
      <c r="E16" s="7">
        <f>[1]cohort1!$L$84</f>
        <v>50</v>
      </c>
      <c r="F16" s="7">
        <f>[1]cohort1!$J$96</f>
        <v>0</v>
      </c>
      <c r="G16" s="7">
        <f>[1]cohort1!$L$96</f>
        <v>33.333333333333329</v>
      </c>
      <c r="H16" s="7">
        <f>[1]cohort1!$J$124</f>
        <v>0</v>
      </c>
      <c r="I16" s="7">
        <f>[1]cohort1!$L$124</f>
        <v>50</v>
      </c>
      <c r="J16" s="7">
        <f>[1]cohort1!$J$112</f>
        <v>0</v>
      </c>
      <c r="K16" s="14">
        <f>[1]cohort1!$L$112</f>
        <v>0</v>
      </c>
      <c r="V16" s="7">
        <f>[1]cohort2!$J$89</f>
        <v>0</v>
      </c>
      <c r="W16" s="7">
        <f>[1]cohort2!$J$69</f>
        <v>0</v>
      </c>
      <c r="X16" s="1">
        <f>[1]cohort2!$J$48</f>
        <v>8.3333333333333321</v>
      </c>
      <c r="Y16" s="1">
        <f>[1]cohort1!$J$128</f>
        <v>18.181818181818183</v>
      </c>
      <c r="Z16" s="1">
        <f>[1]cohort2!$J$93</f>
        <v>8.3333333333333321</v>
      </c>
      <c r="AA16" s="1">
        <f>[1]cohort2!$J$117</f>
        <v>0</v>
      </c>
      <c r="AB16" s="1">
        <f>[1]cohort2!$J$56</f>
        <v>0</v>
      </c>
      <c r="AC16" s="1">
        <f>[1]cohort1!$J$134</f>
        <v>0</v>
      </c>
      <c r="AF16" s="1">
        <f>[1]cohort2!$L$89</f>
        <v>83.333333333333343</v>
      </c>
      <c r="AG16" s="1">
        <f>[1]cohort2!$L$69</f>
        <v>66.666666666666657</v>
      </c>
      <c r="AH16" s="1">
        <f>[1]cohort2!$L$48</f>
        <v>50</v>
      </c>
      <c r="AI16" s="1">
        <f>[1]cohort1!$L$128</f>
        <v>50</v>
      </c>
      <c r="AJ16" s="1">
        <f>[1]cohort2!$L$93</f>
        <v>66.666666666666657</v>
      </c>
      <c r="AK16" s="1">
        <f>[1]cohort2!$L$117</f>
        <v>50</v>
      </c>
      <c r="AL16" s="1">
        <f>[1]cohort2!$L$56</f>
        <v>50</v>
      </c>
      <c r="AM16" s="1">
        <f>[1]cohort1!$L$134</f>
        <v>66.666666666666657</v>
      </c>
    </row>
    <row r="17" spans="3:58" x14ac:dyDescent="0.25">
      <c r="C17" s="6"/>
      <c r="D17" s="7">
        <f>[1]cohort1!$J$86</f>
        <v>9.0909090909090917</v>
      </c>
      <c r="E17" s="7">
        <f>[1]cohort1!$L$86</f>
        <v>83.333333333333343</v>
      </c>
      <c r="F17" s="7">
        <f>[1]cohort1!$J$98</f>
        <v>9.0909090909090917</v>
      </c>
      <c r="G17" s="7">
        <f>[1]cohort1!$L$98</f>
        <v>66.666666666666657</v>
      </c>
      <c r="H17" s="7">
        <f>[1]cohort1!$J$126</f>
        <v>0</v>
      </c>
      <c r="I17" s="7">
        <f>[1]cohort1!$L$126</f>
        <v>66.666666666666657</v>
      </c>
      <c r="J17" s="7">
        <f>[1]cohort1!$J$114</f>
        <v>9.0909090909090917</v>
      </c>
      <c r="K17" s="14">
        <f>[1]cohort1!$L$114</f>
        <v>16.666666666666664</v>
      </c>
      <c r="V17" s="7">
        <f>[1]cohort2!$J$91</f>
        <v>0</v>
      </c>
      <c r="W17" s="7">
        <f>[1]cohort2!$J$71</f>
        <v>0</v>
      </c>
      <c r="X17" s="1">
        <f>[1]cohort2!$J$50</f>
        <v>8.3333333333333321</v>
      </c>
      <c r="Y17" s="1">
        <f>[1]cohort1!$J$130</f>
        <v>18.181818181818183</v>
      </c>
      <c r="Z17" s="1">
        <f>[1]cohort2!$J$95</f>
        <v>0</v>
      </c>
      <c r="AA17" s="1">
        <f>[1]cohort2!$J$119</f>
        <v>0</v>
      </c>
      <c r="AB17" s="1">
        <f>[1]cohort2!$J$101</f>
        <v>8.3333333333333321</v>
      </c>
      <c r="AC17" s="19">
        <f>[1]cohort2!$J$36</f>
        <v>0</v>
      </c>
      <c r="AF17" s="1">
        <f>[1]cohort2!$L$91</f>
        <v>16.666666666666664</v>
      </c>
      <c r="AG17" s="1">
        <f>[1]cohort2!$L$71</f>
        <v>66.666666666666657</v>
      </c>
      <c r="AH17" s="1">
        <f>[1]cohort2!$L$50</f>
        <v>100</v>
      </c>
      <c r="AI17" s="1">
        <f>[1]cohort1!$L$130</f>
        <v>83.333333333333343</v>
      </c>
      <c r="AJ17" s="1">
        <f>[1]cohort2!$L$95</f>
        <v>66.666666666666657</v>
      </c>
      <c r="AK17" s="1">
        <f>[1]cohort2!$L$119</f>
        <v>66.666666666666657</v>
      </c>
      <c r="AL17" s="1">
        <f>[1]cohort2!$L$101</f>
        <v>50</v>
      </c>
      <c r="AM17" s="19">
        <f>[1]cohort2!$L$36</f>
        <v>33.333333333333329</v>
      </c>
    </row>
    <row r="18" spans="3:58" x14ac:dyDescent="0.25">
      <c r="C18" s="6"/>
      <c r="D18" s="7">
        <f>[1]cohort2!$J$4</f>
        <v>8.3333333333333321</v>
      </c>
      <c r="E18" s="7">
        <f>[1]cohort2!$L$4</f>
        <v>66.666666666666657</v>
      </c>
      <c r="F18" s="7">
        <f>[1]cohort1!$J$100</f>
        <v>0</v>
      </c>
      <c r="G18" s="7">
        <f>[1]cohort1!$L$100</f>
        <v>33.333333333333329</v>
      </c>
      <c r="H18" s="7">
        <f>[1]cohort2!$J$8</f>
        <v>0</v>
      </c>
      <c r="I18" s="7">
        <f>[1]cohort2!$L$8</f>
        <v>100</v>
      </c>
      <c r="J18" s="7">
        <f>[1]cohort1!$J$120</f>
        <v>0</v>
      </c>
      <c r="K18" s="14">
        <f>[1]cohort1!$L$120</f>
        <v>33.333333333333329</v>
      </c>
      <c r="W18" s="7">
        <f>[1]cohort2!$J$77</f>
        <v>8.3333333333333321</v>
      </c>
      <c r="X18" s="1">
        <f>[1]cohort2!$J$97</f>
        <v>8.3333333333333321</v>
      </c>
      <c r="Y18" s="19">
        <f>[1]cohort2!$J$81</f>
        <v>0</v>
      </c>
      <c r="Z18" s="1">
        <f>[1]cohort2!$J$109</f>
        <v>0</v>
      </c>
      <c r="AB18" s="1">
        <f>[1]cohort2!$J$103</f>
        <v>0</v>
      </c>
      <c r="AC18" s="1">
        <f>[1]cohort2!$J$38</f>
        <v>8.3333333333333321</v>
      </c>
      <c r="AG18" s="1">
        <f>[1]cohort2!$L$77</f>
        <v>83.333333333333343</v>
      </c>
      <c r="AH18" s="1">
        <f>[1]cohort2!$L$97</f>
        <v>83.333333333333343</v>
      </c>
      <c r="AI18" s="19">
        <f>[1]cohort2!$L$81</f>
        <v>16.666666666666664</v>
      </c>
      <c r="AJ18" s="1">
        <f>[1]cohort2!$L$109</f>
        <v>33.333333333333329</v>
      </c>
      <c r="AL18" s="1">
        <f>[1]cohort2!$L$103</f>
        <v>0</v>
      </c>
      <c r="AM18" s="1">
        <f>[1]cohort2!$L$38</f>
        <v>33.333333333333329</v>
      </c>
    </row>
    <row r="19" spans="3:58" x14ac:dyDescent="0.25">
      <c r="C19" s="6"/>
      <c r="D19" s="7">
        <f>[1]cohort2!$J$6</f>
        <v>0</v>
      </c>
      <c r="E19" s="7">
        <f>[1]cohort2!$L$6</f>
        <v>50</v>
      </c>
      <c r="F19" s="7">
        <f>[1]cohort1!$J$102</f>
        <v>0</v>
      </c>
      <c r="G19" s="7">
        <f>[1]cohort1!$L$102</f>
        <v>0</v>
      </c>
      <c r="H19" s="7">
        <f>[1]cohort2!$J$10</f>
        <v>8.3333333333333321</v>
      </c>
      <c r="I19" s="7">
        <f>[1]cohort2!$L$10</f>
        <v>66.666666666666657</v>
      </c>
      <c r="J19" s="7">
        <f>[1]cohort1!$J$122</f>
        <v>0</v>
      </c>
      <c r="K19" s="14">
        <f>[1]cohort1!$L$122</f>
        <v>66.666666666666657</v>
      </c>
      <c r="W19" s="7">
        <f>[1]cohort2!$J$79</f>
        <v>16.666666666666664</v>
      </c>
      <c r="X19" s="1">
        <f>[1]cohort2!$J$99</f>
        <v>0</v>
      </c>
      <c r="Y19" s="1">
        <f>[1]cohort2!$J$83</f>
        <v>0</v>
      </c>
      <c r="Z19" s="1">
        <f>[1]cohort2!$J$111</f>
        <v>0</v>
      </c>
      <c r="AB19" s="1">
        <f>[1]cohort2!$J$113</f>
        <v>0</v>
      </c>
      <c r="AG19" s="1">
        <f>[1]cohort2!$L$79</f>
        <v>83.333333333333343</v>
      </c>
      <c r="AH19" s="1">
        <f>[1]cohort2!$L$99</f>
        <v>66.666666666666657</v>
      </c>
      <c r="AI19" s="1">
        <f>[1]cohort2!$L$83</f>
        <v>33.333333333333329</v>
      </c>
      <c r="AJ19" s="1">
        <f>[1]cohort2!$L$111</f>
        <v>66.666666666666657</v>
      </c>
      <c r="AL19" s="1">
        <f>[1]cohort2!$L$113</f>
        <v>16.666666666666664</v>
      </c>
    </row>
    <row r="20" spans="3:58" x14ac:dyDescent="0.25">
      <c r="C20" s="6"/>
      <c r="D20" s="7">
        <f>[1]cohort2!$J$20</f>
        <v>0</v>
      </c>
      <c r="E20" s="7">
        <f>[1]cohort2!$L$20</f>
        <v>66.666666666666657</v>
      </c>
      <c r="F20" s="7">
        <f>[1]cohort1!$J$104</f>
        <v>18.181818181818183</v>
      </c>
      <c r="G20" s="7">
        <f>[1]cohort1!$L$104</f>
        <v>50</v>
      </c>
      <c r="H20" s="7">
        <f>[1]cohort2!$J$28</f>
        <v>0</v>
      </c>
      <c r="I20" s="7">
        <f>[1]cohort2!$L$28</f>
        <v>50</v>
      </c>
      <c r="J20" s="7">
        <f>[1]cohort1!$J$132</f>
        <v>18.181818181818183</v>
      </c>
      <c r="K20" s="14">
        <f>[1]cohort1!$L$132</f>
        <v>50</v>
      </c>
      <c r="X20" s="1">
        <f>[1]cohort2!$J$105</f>
        <v>0</v>
      </c>
      <c r="Y20" s="1">
        <f>[1]cohort2!$J$85</f>
        <v>0</v>
      </c>
      <c r="AB20" s="1">
        <f>[1]cohort2!$J$115</f>
        <v>0</v>
      </c>
      <c r="AH20" s="1">
        <f>[1]cohort2!$L$105</f>
        <v>66.666666666666657</v>
      </c>
      <c r="AI20" s="1">
        <f>[1]cohort2!$L$85</f>
        <v>0</v>
      </c>
      <c r="AL20" s="1">
        <f>[1]cohort2!$L$115</f>
        <v>33.333333333333329</v>
      </c>
    </row>
    <row r="21" spans="3:58" x14ac:dyDescent="0.25">
      <c r="C21" s="6"/>
      <c r="D21" s="7">
        <f>[1]cohort2!$J$22</f>
        <v>8.3333333333333321</v>
      </c>
      <c r="E21" s="7">
        <f>[1]cohort2!$L$22</f>
        <v>83.333333333333343</v>
      </c>
      <c r="F21" s="7">
        <f>[1]cohort1!$J$106</f>
        <v>9.0909090909090917</v>
      </c>
      <c r="G21" s="7">
        <f>[1]cohort1!$L$106</f>
        <v>66.666666666666657</v>
      </c>
      <c r="H21" s="7">
        <f>[1]cohort2!$J$30</f>
        <v>0</v>
      </c>
      <c r="I21" s="7">
        <f>[1]cohort2!$L$30</f>
        <v>33.333333333333329</v>
      </c>
      <c r="J21" s="7">
        <f>[1]cohort1!$J$134</f>
        <v>0</v>
      </c>
      <c r="K21" s="14">
        <f>[1]cohort1!$L$134</f>
        <v>66.666666666666657</v>
      </c>
      <c r="X21" s="1">
        <f>[1]cohort2!$J$107</f>
        <v>0</v>
      </c>
      <c r="AH21" s="1">
        <f>[1]cohort2!$L$107</f>
        <v>50</v>
      </c>
    </row>
    <row r="22" spans="3:58" ht="15.75" thickBot="1" x14ac:dyDescent="0.3">
      <c r="C22" s="5"/>
      <c r="D22" s="15">
        <f>[1]cohort2!$J$24</f>
        <v>8.3333333333333321</v>
      </c>
      <c r="E22" s="15">
        <f>[1]cohort2!$L$24</f>
        <v>66.666666666666657</v>
      </c>
      <c r="F22" s="15">
        <f>[1]cohort1!$J$108</f>
        <v>0</v>
      </c>
      <c r="G22" s="15">
        <f>[1]cohort1!$L$108</f>
        <v>66.666666666666657</v>
      </c>
      <c r="H22" s="15">
        <f>[1]cohort2!$J$44</f>
        <v>25</v>
      </c>
      <c r="I22" s="15">
        <f>[1]cohort2!$L$44</f>
        <v>50</v>
      </c>
      <c r="J22" s="15">
        <f>[1]cohort2!$J$16</f>
        <v>0</v>
      </c>
      <c r="K22" s="16">
        <f>[1]cohort2!$L$16</f>
        <v>83.333333333333343</v>
      </c>
      <c r="AR22" s="51"/>
      <c r="AS22" s="51"/>
      <c r="AT22" s="51"/>
      <c r="AU22" s="51"/>
    </row>
    <row r="23" spans="3:58" x14ac:dyDescent="0.25">
      <c r="D23" s="1">
        <f>[1]cohort2!$J$40</f>
        <v>8.3333333333333321</v>
      </c>
      <c r="E23" s="1">
        <f>[1]cohort2!$L$40</f>
        <v>50</v>
      </c>
      <c r="F23" s="1">
        <f>[1]cohort1!$J$110</f>
        <v>0</v>
      </c>
      <c r="G23" s="1">
        <f>[1]cohort1!$L$110</f>
        <v>0</v>
      </c>
      <c r="H23" s="1">
        <f>[1]cohort2!$J$46</f>
        <v>0</v>
      </c>
      <c r="I23" s="1">
        <f>[1]cohort2!$L$46</f>
        <v>83.333333333333343</v>
      </c>
      <c r="J23" s="1">
        <f>[1]cohort2!$J$18</f>
        <v>0</v>
      </c>
      <c r="K23" s="1">
        <f>[1]cohort2!$L$18</f>
        <v>66.666666666666657</v>
      </c>
      <c r="AR23" t="s">
        <v>67</v>
      </c>
      <c r="AS23" t="s">
        <v>59</v>
      </c>
      <c r="AT23" t="s">
        <v>60</v>
      </c>
      <c r="AU23" t="s">
        <v>61</v>
      </c>
    </row>
    <row r="24" spans="3:58" x14ac:dyDescent="0.25">
      <c r="D24" s="1">
        <f>[1]cohort2!$J$42</f>
        <v>8.3333333333333321</v>
      </c>
      <c r="E24" s="1">
        <f>[1]cohort2!$L$42</f>
        <v>50</v>
      </c>
      <c r="F24" s="1">
        <f>[1]cohort1!$J$128</f>
        <v>18.181818181818183</v>
      </c>
      <c r="G24" s="1">
        <f>[1]cohort1!$L$128</f>
        <v>50</v>
      </c>
      <c r="H24" s="1">
        <f>[1]cohort2!$J$73</f>
        <v>8.3333333333333321</v>
      </c>
      <c r="I24" s="1">
        <f>[1]cohort2!$L$73</f>
        <v>33.333333333333329</v>
      </c>
      <c r="J24" s="1">
        <f>[1]cohort2!$J$36</f>
        <v>0</v>
      </c>
      <c r="K24" s="1">
        <f>[1]cohort2!$L$36</f>
        <v>33.333333333333329</v>
      </c>
      <c r="U24" t="s">
        <v>11</v>
      </c>
      <c r="V24" s="1">
        <f t="shared" ref="V24:AC24" si="0">AVERAGE(V6:V21)</f>
        <v>7.6388888888888866</v>
      </c>
      <c r="W24" s="1">
        <f t="shared" si="0"/>
        <v>8.5497835497835464</v>
      </c>
      <c r="X24" s="1">
        <f t="shared" si="0"/>
        <v>2.1306818181818179</v>
      </c>
      <c r="Y24" s="1">
        <f t="shared" si="0"/>
        <v>7.121212121212122</v>
      </c>
      <c r="Z24" s="1">
        <f t="shared" si="0"/>
        <v>4.1666666666666661</v>
      </c>
      <c r="AA24" s="1">
        <f t="shared" si="0"/>
        <v>2.1464646464646462</v>
      </c>
      <c r="AB24" s="1">
        <f t="shared" si="0"/>
        <v>2.7777777777777772</v>
      </c>
      <c r="AC24" s="1">
        <f t="shared" si="0"/>
        <v>4.1375291375291372</v>
      </c>
      <c r="AE24" t="s">
        <v>11</v>
      </c>
      <c r="AF24" s="1">
        <f>AVERAGE(AF6:AF21)</f>
        <v>51.388888888888886</v>
      </c>
      <c r="AG24" s="1">
        <f t="shared" ref="AG24:AM24" si="1">AVERAGE(AG6:AG21)</f>
        <v>70.238095238095241</v>
      </c>
      <c r="AH24" s="1">
        <f t="shared" si="1"/>
        <v>59.374999999999993</v>
      </c>
      <c r="AI24" s="1">
        <f t="shared" si="1"/>
        <v>47.777777777777779</v>
      </c>
      <c r="AJ24" s="1">
        <f t="shared" si="1"/>
        <v>52.380952380952372</v>
      </c>
      <c r="AK24" s="1">
        <f t="shared" si="1"/>
        <v>43.05555555555555</v>
      </c>
      <c r="AL24" s="1">
        <f t="shared" si="1"/>
        <v>42.222222222222221</v>
      </c>
      <c r="AM24" s="1">
        <f t="shared" si="1"/>
        <v>38.46153846153846</v>
      </c>
      <c r="AQ24" t="s">
        <v>68</v>
      </c>
      <c r="AR24" s="1">
        <f>$D$39</f>
        <v>8.4545454545454568</v>
      </c>
      <c r="AS24" s="1">
        <f>$F$39</f>
        <v>5.3030303030303036</v>
      </c>
      <c r="AT24" s="1">
        <f>$H$39</f>
        <v>3.3636363636363633</v>
      </c>
      <c r="AU24" s="1">
        <f>$J$39</f>
        <v>3.8181818181818183</v>
      </c>
    </row>
    <row r="25" spans="3:58" x14ac:dyDescent="0.25">
      <c r="D25" s="1">
        <f>[1]cohort2!$J$69</f>
        <v>0</v>
      </c>
      <c r="E25" s="1">
        <f>[1]cohort2!$L$69</f>
        <v>66.666666666666657</v>
      </c>
      <c r="F25" s="1">
        <f>[1]cohort1!$J$130</f>
        <v>18.181818181818183</v>
      </c>
      <c r="G25" s="1">
        <f>[1]cohort1!$L$130</f>
        <v>83.333333333333343</v>
      </c>
      <c r="H25" s="1">
        <f>[1]cohort2!$J$75</f>
        <v>0</v>
      </c>
      <c r="I25" s="1">
        <f>[1]cohort2!$L$75</f>
        <v>16.666666666666664</v>
      </c>
      <c r="J25" s="1">
        <f>[1]cohort2!$J$38</f>
        <v>8.3333333333333321</v>
      </c>
      <c r="K25" s="1">
        <f>[1]cohort2!$L$38</f>
        <v>33.333333333333329</v>
      </c>
      <c r="U25" t="s">
        <v>19</v>
      </c>
      <c r="V25">
        <f t="shared" ref="V25:AC25" si="2">_xlfn.STDEV.S(V6:V21)</f>
        <v>9.0302055787569291</v>
      </c>
      <c r="W25">
        <f t="shared" si="2"/>
        <v>10.632785890038814</v>
      </c>
      <c r="X25">
        <f t="shared" si="2"/>
        <v>3.8152420741653041</v>
      </c>
      <c r="Y25">
        <f t="shared" si="2"/>
        <v>8.4155721678780715</v>
      </c>
      <c r="Z25">
        <f t="shared" si="2"/>
        <v>7.1237534522092529</v>
      </c>
      <c r="AA25">
        <f t="shared" si="2"/>
        <v>3.8875768480658208</v>
      </c>
      <c r="AB25">
        <f t="shared" si="2"/>
        <v>6.0312238704645491</v>
      </c>
      <c r="AC25">
        <f t="shared" si="2"/>
        <v>5.9540457212437055</v>
      </c>
      <c r="AE25" t="s">
        <v>19</v>
      </c>
      <c r="AF25">
        <f>_xlfn.STDEV.S(AF6:AF21)</f>
        <v>19.40833588135526</v>
      </c>
      <c r="AG25">
        <f t="shared" ref="AG25:AM25" si="3">_xlfn.STDEV.S(AG6:AG21)</f>
        <v>16.249354265370503</v>
      </c>
      <c r="AH25">
        <f t="shared" si="3"/>
        <v>26.505589906589456</v>
      </c>
      <c r="AI25">
        <f t="shared" si="3"/>
        <v>28.077745428716117</v>
      </c>
      <c r="AJ25">
        <f t="shared" si="3"/>
        <v>31.253815395899704</v>
      </c>
      <c r="AK25">
        <f t="shared" si="3"/>
        <v>22.982572815040815</v>
      </c>
      <c r="AL25">
        <f t="shared" si="3"/>
        <v>25.092421756969369</v>
      </c>
      <c r="AM25">
        <f t="shared" si="3"/>
        <v>31.46471817811959</v>
      </c>
      <c r="AQ25" t="s">
        <v>69</v>
      </c>
      <c r="AR25" s="1">
        <f>$E$39</f>
        <v>60.666666666666657</v>
      </c>
      <c r="AS25" s="1">
        <f>$G$39</f>
        <v>57.333333333333329</v>
      </c>
      <c r="AT25" s="1">
        <f>$I$39</f>
        <v>47.333333333333329</v>
      </c>
      <c r="AU25" s="1">
        <f>$K$39</f>
        <v>43.333333333333343</v>
      </c>
    </row>
    <row r="26" spans="3:58" x14ac:dyDescent="0.25">
      <c r="D26" s="1">
        <f>[1]cohort2!$J$71</f>
        <v>0</v>
      </c>
      <c r="E26" s="1">
        <f>[1]cohort2!$L$71</f>
        <v>66.666666666666657</v>
      </c>
      <c r="F26" s="1">
        <f>[1]cohort2!$J$12</f>
        <v>0</v>
      </c>
      <c r="G26" s="1">
        <f>[1]cohort2!$L$12</f>
        <v>33.333333333333329</v>
      </c>
      <c r="H26" s="1">
        <f>[1]cohort2!$J$93</f>
        <v>8.3333333333333321</v>
      </c>
      <c r="I26" s="1">
        <f>[1]cohort2!$L$93</f>
        <v>66.666666666666657</v>
      </c>
      <c r="J26" s="1">
        <f>[1]cohort2!$J$52</f>
        <v>16.666666666666664</v>
      </c>
      <c r="K26" s="1">
        <f>[1]cohort2!$L$52</f>
        <v>33.333333333333329</v>
      </c>
      <c r="U26" t="s">
        <v>23</v>
      </c>
      <c r="V26">
        <f t="shared" ref="V26:AC26" si="4">COUNT(V6:V21)</f>
        <v>12</v>
      </c>
      <c r="W26">
        <f t="shared" si="4"/>
        <v>14</v>
      </c>
      <c r="X26">
        <f t="shared" si="4"/>
        <v>16</v>
      </c>
      <c r="Y26">
        <f t="shared" si="4"/>
        <v>15</v>
      </c>
      <c r="Z26">
        <f t="shared" si="4"/>
        <v>14</v>
      </c>
      <c r="AA26">
        <f t="shared" si="4"/>
        <v>12</v>
      </c>
      <c r="AB26">
        <f t="shared" si="4"/>
        <v>15</v>
      </c>
      <c r="AC26">
        <f t="shared" si="4"/>
        <v>13</v>
      </c>
      <c r="AE26" t="s">
        <v>23</v>
      </c>
      <c r="AF26">
        <f>COUNT(AF6:AF21)</f>
        <v>12</v>
      </c>
      <c r="AG26">
        <f t="shared" ref="AG26:AM26" si="5">COUNT(AG6:AG21)</f>
        <v>14</v>
      </c>
      <c r="AH26">
        <f t="shared" si="5"/>
        <v>16</v>
      </c>
      <c r="AI26">
        <f t="shared" si="5"/>
        <v>15</v>
      </c>
      <c r="AJ26">
        <f t="shared" si="5"/>
        <v>14</v>
      </c>
      <c r="AK26">
        <f t="shared" si="5"/>
        <v>12</v>
      </c>
      <c r="AL26">
        <f t="shared" si="5"/>
        <v>15</v>
      </c>
      <c r="AM26">
        <f t="shared" si="5"/>
        <v>13</v>
      </c>
    </row>
    <row r="27" spans="3:58" x14ac:dyDescent="0.25">
      <c r="D27" s="1">
        <f>[1]cohort2!$J$77</f>
        <v>8.3333333333333321</v>
      </c>
      <c r="E27" s="1">
        <f>[1]cohort2!$L$77</f>
        <v>83.333333333333343</v>
      </c>
      <c r="F27" s="1">
        <f>[1]cohort2!$J$14</f>
        <v>0</v>
      </c>
      <c r="G27" s="1">
        <f>[1]cohort2!$L$14</f>
        <v>66.666666666666657</v>
      </c>
      <c r="H27" s="1">
        <f>[1]cohort2!$J$95</f>
        <v>0</v>
      </c>
      <c r="I27" s="1">
        <f>[1]cohort2!$L$95</f>
        <v>66.666666666666657</v>
      </c>
      <c r="J27" s="1">
        <f>[1]cohort2!$J$54</f>
        <v>0</v>
      </c>
      <c r="K27" s="1">
        <f>[1]cohort2!$L$54</f>
        <v>16.666666666666664</v>
      </c>
      <c r="U27" t="s">
        <v>24</v>
      </c>
      <c r="V27">
        <f t="shared" ref="V27:AC27" si="6">SQRT(V26)</f>
        <v>3.4641016151377544</v>
      </c>
      <c r="W27">
        <f t="shared" si="6"/>
        <v>3.7416573867739413</v>
      </c>
      <c r="X27">
        <f t="shared" si="6"/>
        <v>4</v>
      </c>
      <c r="Y27">
        <f t="shared" si="6"/>
        <v>3.872983346207417</v>
      </c>
      <c r="Z27">
        <f t="shared" si="6"/>
        <v>3.7416573867739413</v>
      </c>
      <c r="AA27">
        <f t="shared" si="6"/>
        <v>3.4641016151377544</v>
      </c>
      <c r="AB27">
        <f t="shared" si="6"/>
        <v>3.872983346207417</v>
      </c>
      <c r="AC27">
        <f t="shared" si="6"/>
        <v>3.6055512754639891</v>
      </c>
      <c r="AE27" t="s">
        <v>24</v>
      </c>
      <c r="AF27">
        <f t="shared" ref="AF27:AM27" si="7">SQRT(AF26)</f>
        <v>3.4641016151377544</v>
      </c>
      <c r="AG27">
        <f t="shared" si="7"/>
        <v>3.7416573867739413</v>
      </c>
      <c r="AH27">
        <f t="shared" si="7"/>
        <v>4</v>
      </c>
      <c r="AI27">
        <f t="shared" si="7"/>
        <v>3.872983346207417</v>
      </c>
      <c r="AJ27">
        <f t="shared" si="7"/>
        <v>3.7416573867739413</v>
      </c>
      <c r="AK27">
        <f t="shared" si="7"/>
        <v>3.4641016151377544</v>
      </c>
      <c r="AL27">
        <f t="shared" si="7"/>
        <v>3.872983346207417</v>
      </c>
      <c r="AM27">
        <f t="shared" si="7"/>
        <v>3.6055512754639891</v>
      </c>
    </row>
    <row r="28" spans="3:58" x14ac:dyDescent="0.25">
      <c r="D28" s="1">
        <f>[1]cohort2!$J$79</f>
        <v>16.666666666666664</v>
      </c>
      <c r="E28" s="1">
        <f>[1]cohort2!$L$79</f>
        <v>83.333333333333343</v>
      </c>
      <c r="F28" s="1">
        <f>[1]cohort2!$J$32</f>
        <v>0</v>
      </c>
      <c r="G28" s="1">
        <f>[1]cohort2!$L$32</f>
        <v>83.333333333333343</v>
      </c>
      <c r="H28" s="1">
        <f>[1]cohort2!$J$109</f>
        <v>0</v>
      </c>
      <c r="I28" s="1">
        <f>[1]cohort2!$L$109</f>
        <v>33.333333333333329</v>
      </c>
      <c r="J28" s="1">
        <f>[1]cohort2!$J$56</f>
        <v>0</v>
      </c>
      <c r="K28" s="1">
        <f>[1]cohort2!$L$56</f>
        <v>50</v>
      </c>
      <c r="U28" t="s">
        <v>25</v>
      </c>
      <c r="V28">
        <f t="shared" ref="V28:AC28" si="8">V25/V27</f>
        <v>2.6067958108664868</v>
      </c>
      <c r="W28">
        <f t="shared" si="8"/>
        <v>2.8417315619606764</v>
      </c>
      <c r="X28">
        <f t="shared" si="8"/>
        <v>0.95381051854132604</v>
      </c>
      <c r="Y28">
        <f t="shared" si="8"/>
        <v>2.1728913903332279</v>
      </c>
      <c r="Z28">
        <f t="shared" si="8"/>
        <v>1.9039031947153655</v>
      </c>
      <c r="AA28">
        <f t="shared" si="8"/>
        <v>1.1222467698630794</v>
      </c>
      <c r="AB28">
        <f t="shared" si="8"/>
        <v>1.5572553071705224</v>
      </c>
      <c r="AC28">
        <f t="shared" si="8"/>
        <v>1.6513551649539346</v>
      </c>
      <c r="AE28" t="s">
        <v>25</v>
      </c>
      <c r="AF28">
        <f t="shared" ref="AF28:AM28" si="9">AF25/AF27</f>
        <v>5.6027039728115664</v>
      </c>
      <c r="AG28">
        <f t="shared" si="9"/>
        <v>4.342822601237871</v>
      </c>
      <c r="AH28">
        <f t="shared" si="9"/>
        <v>6.6263974766473641</v>
      </c>
      <c r="AI28">
        <f t="shared" si="9"/>
        <v>7.2496426962979301</v>
      </c>
      <c r="AJ28">
        <f t="shared" si="9"/>
        <v>8.352933517209804</v>
      </c>
      <c r="AK28">
        <f t="shared" si="9"/>
        <v>6.6344973007169949</v>
      </c>
      <c r="AL28">
        <f t="shared" si="9"/>
        <v>6.4788354387170006</v>
      </c>
      <c r="AM28">
        <f t="shared" si="9"/>
        <v>8.7267426737872356</v>
      </c>
    </row>
    <row r="29" spans="3:58" x14ac:dyDescent="0.25">
      <c r="D29" s="1">
        <f>[1]cohort2!$J$89</f>
        <v>0</v>
      </c>
      <c r="E29" s="1">
        <f>[1]cohort2!$L$89</f>
        <v>83.333333333333343</v>
      </c>
      <c r="F29" s="1">
        <f>[1]cohort2!$J$48</f>
        <v>8.3333333333333321</v>
      </c>
      <c r="G29" s="1">
        <f>[1]cohort2!$L$48</f>
        <v>50</v>
      </c>
      <c r="H29" s="1">
        <f>[1]cohort2!$J$111</f>
        <v>0</v>
      </c>
      <c r="I29" s="1">
        <f>[1]cohort2!$L$111</f>
        <v>66.666666666666657</v>
      </c>
      <c r="J29" s="1">
        <f>[1]cohort2!$J$101</f>
        <v>8.3333333333333321</v>
      </c>
      <c r="K29" s="1">
        <f>[1]cohort2!$L$101</f>
        <v>50</v>
      </c>
      <c r="AQ29" t="s">
        <v>16</v>
      </c>
      <c r="AR29">
        <f>$D$43</f>
        <v>1.9593160791486408</v>
      </c>
      <c r="AS29">
        <f>$F$43</f>
        <v>1.2862762980308831</v>
      </c>
      <c r="AT29">
        <f>$H$43</f>
        <v>1.1612466051787331</v>
      </c>
      <c r="AU29">
        <f>$J$43</f>
        <v>1.1840595262744484</v>
      </c>
    </row>
    <row r="30" spans="3:58" x14ac:dyDescent="0.25">
      <c r="D30" s="1">
        <f>[1]cohort2!$J$91</f>
        <v>0</v>
      </c>
      <c r="E30" s="1">
        <f>[1]cohort2!$L$91</f>
        <v>16.666666666666664</v>
      </c>
      <c r="F30" s="1">
        <f>[1]cohort2!$J$50</f>
        <v>8.3333333333333321</v>
      </c>
      <c r="G30" s="1">
        <f>[1]cohort2!$L$50</f>
        <v>100</v>
      </c>
      <c r="H30" s="1">
        <f>[1]cohort2!$J$117</f>
        <v>0</v>
      </c>
      <c r="I30" s="1">
        <f>[1]cohort2!$L$117</f>
        <v>50</v>
      </c>
      <c r="J30" s="1">
        <f>[1]cohort2!$J$103</f>
        <v>0</v>
      </c>
      <c r="K30" s="1">
        <f>[1]cohort2!$L$103</f>
        <v>0</v>
      </c>
      <c r="AQ30" t="s">
        <v>17</v>
      </c>
      <c r="AR30">
        <f>$E$43</f>
        <v>3.9534326388127168</v>
      </c>
      <c r="AS30">
        <f>$G$43</f>
        <v>4.7415861153087704</v>
      </c>
      <c r="AT30">
        <f>$I$43</f>
        <v>5.4759250347092019</v>
      </c>
      <c r="AU30">
        <f>$K$43</f>
        <v>5.3190394875352096</v>
      </c>
    </row>
    <row r="31" spans="3:58" x14ac:dyDescent="0.25">
      <c r="F31" s="1">
        <f>[1]cohort2!$J$81</f>
        <v>0</v>
      </c>
      <c r="G31" s="1">
        <f>[1]cohort2!$L$81</f>
        <v>16.666666666666664</v>
      </c>
      <c r="H31" s="1">
        <f>[1]cohort2!$J$119</f>
        <v>0</v>
      </c>
      <c r="I31" s="1">
        <f>[1]cohort2!$L$119</f>
        <v>66.666666666666657</v>
      </c>
      <c r="J31" s="1">
        <f>[1]cohort2!$J$113</f>
        <v>0</v>
      </c>
      <c r="K31" s="1">
        <f>[1]cohort2!$L$113</f>
        <v>16.666666666666664</v>
      </c>
    </row>
    <row r="32" spans="3:58" x14ac:dyDescent="0.25">
      <c r="F32" s="1">
        <f>[1]cohort2!$J$83</f>
        <v>0</v>
      </c>
      <c r="G32" s="1">
        <f>[1]cohort2!$L$83</f>
        <v>33.333333333333329</v>
      </c>
      <c r="J32" s="1">
        <f>[1]cohort2!$J$115</f>
        <v>0</v>
      </c>
      <c r="K32" s="1">
        <f>[1]cohort2!$L$115</f>
        <v>33.333333333333329</v>
      </c>
      <c r="BB32" s="31" t="s">
        <v>76</v>
      </c>
      <c r="BC32" s="22"/>
      <c r="BD32" s="22"/>
      <c r="BE32" s="22"/>
      <c r="BF32" s="22"/>
    </row>
    <row r="33" spans="2:60" x14ac:dyDescent="0.25">
      <c r="F33" s="1">
        <f>[1]cohort2!$J$85</f>
        <v>0</v>
      </c>
      <c r="G33" s="1">
        <f>[1]cohort2!$L$85</f>
        <v>0</v>
      </c>
      <c r="BB33" s="6"/>
      <c r="BC33" s="22" t="s">
        <v>63</v>
      </c>
      <c r="BD33" s="22" t="s">
        <v>59</v>
      </c>
      <c r="BE33" s="22" t="s">
        <v>64</v>
      </c>
      <c r="BF33" s="22" t="s">
        <v>61</v>
      </c>
    </row>
    <row r="34" spans="2:60" x14ac:dyDescent="0.25">
      <c r="F34" s="1">
        <f>[1]cohort2!$J$97</f>
        <v>8.3333333333333321</v>
      </c>
      <c r="G34" s="1">
        <f>[1]cohort2!$L$97</f>
        <v>83.333333333333343</v>
      </c>
      <c r="BB34" s="6" t="s">
        <v>65</v>
      </c>
      <c r="BC34">
        <v>42.307692305000003</v>
      </c>
      <c r="BE34">
        <v>10.2564102555556</v>
      </c>
      <c r="BF34">
        <v>5.769230769</v>
      </c>
    </row>
    <row r="35" spans="2:60" x14ac:dyDescent="0.25">
      <c r="F35" s="1">
        <f>[1]cohort2!$J$99</f>
        <v>0</v>
      </c>
      <c r="G35" s="1">
        <f>[1]cohort2!$L$99</f>
        <v>66.666666666666657</v>
      </c>
      <c r="BB35" s="6" t="s">
        <v>66</v>
      </c>
      <c r="BC35">
        <v>11.538461536</v>
      </c>
      <c r="BD35">
        <v>12.8205128206667</v>
      </c>
      <c r="BE35">
        <v>15.3846153825</v>
      </c>
      <c r="BF35">
        <v>1.923076923</v>
      </c>
    </row>
    <row r="36" spans="2:60" x14ac:dyDescent="0.25">
      <c r="F36" s="1">
        <f>[1]cohort2!$J$105</f>
        <v>0</v>
      </c>
      <c r="G36" s="1">
        <f>[1]cohort2!$L$105</f>
        <v>66.666666666666657</v>
      </c>
    </row>
    <row r="37" spans="2:60" x14ac:dyDescent="0.25">
      <c r="F37" s="1">
        <f>[1]cohort2!$J$107</f>
        <v>0</v>
      </c>
      <c r="G37" s="1">
        <f>[1]cohort2!$L$107</f>
        <v>50</v>
      </c>
    </row>
    <row r="38" spans="2:60" x14ac:dyDescent="0.25">
      <c r="F38" s="1"/>
      <c r="G38" s="1"/>
      <c r="BC38" t="s">
        <v>2</v>
      </c>
      <c r="BD38" t="s">
        <v>88</v>
      </c>
      <c r="BE38" t="s">
        <v>89</v>
      </c>
      <c r="BF38" t="s">
        <v>90</v>
      </c>
      <c r="BG38" t="s">
        <v>91</v>
      </c>
    </row>
    <row r="39" spans="2:60" x14ac:dyDescent="0.25">
      <c r="C39" t="s">
        <v>11</v>
      </c>
      <c r="D39" s="1">
        <f>AVERAGE(D6:D30)</f>
        <v>8.4545454545454568</v>
      </c>
      <c r="E39" s="1">
        <f t="shared" ref="E39:K39" si="10">AVERAGE(E6:E30)</f>
        <v>60.666666666666657</v>
      </c>
      <c r="F39" s="1">
        <f t="shared" si="10"/>
        <v>5.3030303030303036</v>
      </c>
      <c r="G39" s="1">
        <f t="shared" si="10"/>
        <v>57.333333333333329</v>
      </c>
      <c r="H39" s="1">
        <f t="shared" si="10"/>
        <v>3.3636363636363633</v>
      </c>
      <c r="I39" s="1">
        <f t="shared" si="10"/>
        <v>47.333333333333329</v>
      </c>
      <c r="J39" s="1">
        <f t="shared" si="10"/>
        <v>3.8181818181818183</v>
      </c>
      <c r="K39" s="1">
        <f t="shared" si="10"/>
        <v>43.333333333333343</v>
      </c>
      <c r="BB39">
        <v>1</v>
      </c>
      <c r="BC39" t="s">
        <v>92</v>
      </c>
      <c r="BD39" t="s">
        <v>84</v>
      </c>
      <c r="BE39">
        <v>2</v>
      </c>
      <c r="BG39">
        <v>3.8461538449999999</v>
      </c>
    </row>
    <row r="40" spans="2:60" x14ac:dyDescent="0.25">
      <c r="C40" t="s">
        <v>19</v>
      </c>
      <c r="D40">
        <f>_xlfn.STDEV.S(D6:D30)</f>
        <v>9.7965803957432041</v>
      </c>
      <c r="E40">
        <f t="shared" ref="E40:K40" si="11">_xlfn.STDEV.S(E6:E30)</f>
        <v>19.767163194063585</v>
      </c>
      <c r="F40">
        <f t="shared" si="11"/>
        <v>7.2762775425373292</v>
      </c>
      <c r="G40">
        <f t="shared" si="11"/>
        <v>26.822461565718484</v>
      </c>
      <c r="H40">
        <f t="shared" si="11"/>
        <v>5.9212190998997363</v>
      </c>
      <c r="I40">
        <f t="shared" si="11"/>
        <v>27.921848606953468</v>
      </c>
      <c r="J40">
        <f t="shared" si="11"/>
        <v>6.1525537760798423</v>
      </c>
      <c r="K40">
        <f t="shared" si="11"/>
        <v>27.638539919628322</v>
      </c>
      <c r="BB40">
        <v>2</v>
      </c>
      <c r="BC40" t="s">
        <v>92</v>
      </c>
      <c r="BD40" t="s">
        <v>84</v>
      </c>
      <c r="BE40">
        <v>10</v>
      </c>
      <c r="BG40">
        <v>3.8461538439999998</v>
      </c>
    </row>
    <row r="41" spans="2:60" x14ac:dyDescent="0.25">
      <c r="C41" t="s">
        <v>23</v>
      </c>
      <c r="D41">
        <f>COUNT(D6:D30)</f>
        <v>25</v>
      </c>
      <c r="E41">
        <f>COUNT(E6:E30)</f>
        <v>25</v>
      </c>
      <c r="F41">
        <f>COUNT(F6:F37)</f>
        <v>32</v>
      </c>
      <c r="G41">
        <f>COUNT(G6:G37)</f>
        <v>32</v>
      </c>
      <c r="H41">
        <f>COUNT(H6:H31)</f>
        <v>26</v>
      </c>
      <c r="I41">
        <f>COUNT(I6:I31)</f>
        <v>26</v>
      </c>
      <c r="J41">
        <f>COUNT(J6:J32)</f>
        <v>27</v>
      </c>
      <c r="K41">
        <f>COUNT(K6:K32)</f>
        <v>27</v>
      </c>
      <c r="BB41">
        <v>3</v>
      </c>
      <c r="BC41" t="s">
        <v>92</v>
      </c>
      <c r="BD41" t="s">
        <v>85</v>
      </c>
      <c r="BE41">
        <v>2</v>
      </c>
      <c r="BG41">
        <v>2.22057795839696</v>
      </c>
    </row>
    <row r="42" spans="2:60" x14ac:dyDescent="0.25">
      <c r="C42" t="s">
        <v>24</v>
      </c>
      <c r="D42">
        <f>SQRT(D41)</f>
        <v>5</v>
      </c>
      <c r="E42">
        <f t="shared" ref="E42:K42" si="12">SQRT(E41)</f>
        <v>5</v>
      </c>
      <c r="F42">
        <f t="shared" si="12"/>
        <v>5.6568542494923806</v>
      </c>
      <c r="G42">
        <f t="shared" si="12"/>
        <v>5.6568542494923806</v>
      </c>
      <c r="H42">
        <f t="shared" si="12"/>
        <v>5.0990195135927845</v>
      </c>
      <c r="I42">
        <f t="shared" si="12"/>
        <v>5.0990195135927845</v>
      </c>
      <c r="J42">
        <f t="shared" si="12"/>
        <v>5.196152422706632</v>
      </c>
      <c r="K42">
        <f t="shared" si="12"/>
        <v>5.196152422706632</v>
      </c>
      <c r="BB42">
        <v>4</v>
      </c>
      <c r="BC42" t="s">
        <v>92</v>
      </c>
      <c r="BD42" t="s">
        <v>85</v>
      </c>
      <c r="BE42">
        <v>10</v>
      </c>
      <c r="BG42">
        <v>10.878565863501899</v>
      </c>
    </row>
    <row r="43" spans="2:60" x14ac:dyDescent="0.25">
      <c r="C43" t="s">
        <v>25</v>
      </c>
      <c r="D43">
        <f>D40/D42</f>
        <v>1.9593160791486408</v>
      </c>
      <c r="E43">
        <f t="shared" ref="E43:K43" si="13">E40/E42</f>
        <v>3.9534326388127168</v>
      </c>
      <c r="F43">
        <f t="shared" si="13"/>
        <v>1.2862762980308831</v>
      </c>
      <c r="G43">
        <f t="shared" si="13"/>
        <v>4.7415861153087704</v>
      </c>
      <c r="H43">
        <f t="shared" si="13"/>
        <v>1.1612466051787331</v>
      </c>
      <c r="I43">
        <f t="shared" si="13"/>
        <v>5.4759250347092019</v>
      </c>
      <c r="J43">
        <f t="shared" si="13"/>
        <v>1.1840595262744484</v>
      </c>
      <c r="K43">
        <f t="shared" si="13"/>
        <v>5.3190394875352096</v>
      </c>
      <c r="BB43">
        <v>5</v>
      </c>
      <c r="BC43" t="s">
        <v>93</v>
      </c>
      <c r="BD43" t="s">
        <v>84</v>
      </c>
      <c r="BE43">
        <v>10</v>
      </c>
      <c r="BG43">
        <v>9.2450032706978291</v>
      </c>
    </row>
    <row r="44" spans="2:60" x14ac:dyDescent="0.25">
      <c r="F44" s="1"/>
      <c r="G44" s="1"/>
      <c r="BB44">
        <v>6</v>
      </c>
      <c r="BC44" t="s">
        <v>93</v>
      </c>
      <c r="BD44" t="s">
        <v>85</v>
      </c>
      <c r="BE44">
        <v>2</v>
      </c>
      <c r="BG44">
        <v>1.923076923</v>
      </c>
    </row>
    <row r="45" spans="2:60" x14ac:dyDescent="0.25">
      <c r="F45" s="1"/>
      <c r="G45" s="1"/>
      <c r="BB45">
        <v>7</v>
      </c>
      <c r="BC45" t="s">
        <v>93</v>
      </c>
      <c r="BD45" t="s">
        <v>85</v>
      </c>
      <c r="BE45">
        <v>10</v>
      </c>
      <c r="BG45">
        <v>1.923076923</v>
      </c>
    </row>
    <row r="46" spans="2:60" x14ac:dyDescent="0.25">
      <c r="B46" t="s">
        <v>35</v>
      </c>
      <c r="C46" s="61" t="s">
        <v>4</v>
      </c>
      <c r="D46" s="61"/>
      <c r="E46" s="61"/>
      <c r="F46" s="61"/>
      <c r="G46" s="61" t="s">
        <v>3</v>
      </c>
      <c r="H46" s="61"/>
      <c r="I46" s="61"/>
      <c r="J46" s="61"/>
    </row>
    <row r="47" spans="2:60" ht="15.75" thickBot="1" x14ac:dyDescent="0.3">
      <c r="C47" s="61" t="s">
        <v>2</v>
      </c>
      <c r="D47" s="61"/>
      <c r="E47" s="61" t="s">
        <v>1</v>
      </c>
      <c r="F47" s="61"/>
      <c r="G47" s="61" t="s">
        <v>2</v>
      </c>
      <c r="H47" s="61"/>
      <c r="I47" s="61" t="s">
        <v>1</v>
      </c>
      <c r="J47" s="61"/>
    </row>
    <row r="48" spans="2:60" x14ac:dyDescent="0.25">
      <c r="C48" s="2" t="s">
        <v>12</v>
      </c>
      <c r="D48" s="2"/>
      <c r="E48" s="2" t="s">
        <v>12</v>
      </c>
      <c r="F48" s="2"/>
      <c r="G48" s="2" t="s">
        <v>12</v>
      </c>
      <c r="H48" s="2"/>
      <c r="I48" s="2" t="s">
        <v>12</v>
      </c>
      <c r="J48" s="2"/>
      <c r="M48" s="52" t="s">
        <v>72</v>
      </c>
      <c r="N48" s="53"/>
      <c r="O48" s="53"/>
      <c r="P48" s="54"/>
      <c r="Q48" s="20"/>
      <c r="R48" s="20"/>
      <c r="S48" s="20"/>
      <c r="T48" s="20"/>
      <c r="U48" s="20"/>
      <c r="V48" s="20"/>
      <c r="W48" s="20"/>
      <c r="X48" s="20"/>
      <c r="Y48" s="21"/>
      <c r="Z48" s="9"/>
      <c r="AA48" s="39" t="s">
        <v>44</v>
      </c>
      <c r="AB48" s="39"/>
      <c r="AC48" s="39"/>
      <c r="AD48" s="39"/>
      <c r="AE48" s="39" t="s">
        <v>45</v>
      </c>
      <c r="AF48" s="39"/>
      <c r="AG48" s="39"/>
      <c r="AH48" s="39"/>
      <c r="AI48" s="20"/>
      <c r="AJ48" s="21"/>
      <c r="AK48" s="9" t="s">
        <v>36</v>
      </c>
      <c r="AL48" s="20"/>
      <c r="AM48" s="20"/>
      <c r="AN48" s="20"/>
      <c r="AO48" s="20"/>
      <c r="AP48" s="20"/>
      <c r="AQ48" s="20"/>
      <c r="AR48" s="20"/>
      <c r="AS48" s="20"/>
      <c r="AT48" s="20"/>
      <c r="AU48" s="20" t="s">
        <v>60</v>
      </c>
      <c r="AV48" s="20"/>
      <c r="AW48" s="20"/>
      <c r="AX48" s="20"/>
      <c r="AY48" s="20"/>
      <c r="AZ48" s="20"/>
      <c r="BA48" s="21"/>
      <c r="BB48" s="9"/>
      <c r="BC48" s="20"/>
      <c r="BD48" s="20"/>
      <c r="BE48" s="20"/>
      <c r="BF48" s="20"/>
      <c r="BG48" s="21"/>
      <c r="BH48" t="s">
        <v>80</v>
      </c>
    </row>
    <row r="49" spans="2:67" ht="75.75" thickBot="1" x14ac:dyDescent="0.3">
      <c r="B49" s="17" t="s">
        <v>22</v>
      </c>
      <c r="C49" s="1">
        <f>[1]cohort1!$J$146</f>
        <v>66.666666666666657</v>
      </c>
      <c r="D49" s="1"/>
      <c r="E49" s="1">
        <f>[1]cohort1!$J$174</f>
        <v>16.666666666666664</v>
      </c>
      <c r="G49" s="1">
        <f>[1]cohort1!$J$158</f>
        <v>66.666666666666657</v>
      </c>
      <c r="I49" s="1">
        <f>[1]cohort1!$J$154</f>
        <v>8.3333333333333321</v>
      </c>
      <c r="M49" s="58"/>
      <c r="N49" s="59"/>
      <c r="O49" s="59"/>
      <c r="P49" s="60"/>
      <c r="Q49" s="23" t="s">
        <v>36</v>
      </c>
      <c r="R49" s="23" t="s">
        <v>37</v>
      </c>
      <c r="S49" s="23" t="s">
        <v>38</v>
      </c>
      <c r="T49" s="23" t="s">
        <v>39</v>
      </c>
      <c r="U49" s="22"/>
      <c r="V49" s="22"/>
      <c r="W49" s="22"/>
      <c r="X49" s="22"/>
      <c r="Y49" s="24"/>
      <c r="Z49" s="6"/>
      <c r="AA49" s="40" t="s">
        <v>46</v>
      </c>
      <c r="AB49" s="40"/>
      <c r="AC49" s="40" t="s">
        <v>47</v>
      </c>
      <c r="AD49" s="40"/>
      <c r="AE49" s="40" t="s">
        <v>46</v>
      </c>
      <c r="AF49" s="40"/>
      <c r="AG49" s="40" t="s">
        <v>47</v>
      </c>
      <c r="AH49" s="40"/>
      <c r="AI49" s="22"/>
      <c r="AJ49" s="24"/>
      <c r="AK49" s="28"/>
      <c r="AL49" s="26" t="s">
        <v>42</v>
      </c>
      <c r="AM49" s="26" t="s">
        <v>56</v>
      </c>
      <c r="AN49" s="26" t="s">
        <v>57</v>
      </c>
      <c r="AO49" s="26" t="s">
        <v>58</v>
      </c>
      <c r="AP49" s="26" t="s">
        <v>43</v>
      </c>
      <c r="AQ49" s="26"/>
      <c r="AR49" s="26" t="s">
        <v>28</v>
      </c>
      <c r="AS49" s="22"/>
      <c r="AT49" s="22"/>
      <c r="AU49" s="26" t="s">
        <v>42</v>
      </c>
      <c r="AV49" s="26" t="s">
        <v>56</v>
      </c>
      <c r="AW49" s="26" t="s">
        <v>57</v>
      </c>
      <c r="AX49" s="26" t="s">
        <v>58</v>
      </c>
      <c r="AY49" s="26" t="s">
        <v>43</v>
      </c>
      <c r="AZ49" s="26"/>
      <c r="BA49" s="29" t="s">
        <v>28</v>
      </c>
      <c r="BB49" s="31" t="s">
        <v>76</v>
      </c>
      <c r="BC49" s="22"/>
      <c r="BD49" s="22"/>
      <c r="BE49" s="22"/>
      <c r="BF49" s="22"/>
      <c r="BG49" s="24"/>
      <c r="BH49" s="62" t="s">
        <v>81</v>
      </c>
      <c r="BI49" s="51"/>
    </row>
    <row r="50" spans="2:67" ht="15.75" thickBot="1" x14ac:dyDescent="0.3">
      <c r="C50" s="1">
        <f>[1]cohort1!$J$148</f>
        <v>66.666666666666657</v>
      </c>
      <c r="D50" s="1"/>
      <c r="E50" s="1">
        <f>[1]cohort1!$J$176</f>
        <v>0</v>
      </c>
      <c r="G50" s="1">
        <f>[1]cohort1!$J$160</f>
        <v>0</v>
      </c>
      <c r="I50" s="1">
        <f>[1]cohort1!$J$156</f>
        <v>0</v>
      </c>
      <c r="M50" s="6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4"/>
      <c r="Z50" s="6"/>
      <c r="AA50" s="25" t="s">
        <v>48</v>
      </c>
      <c r="AB50" s="25" t="s">
        <v>49</v>
      </c>
      <c r="AC50" s="25" t="s">
        <v>50</v>
      </c>
      <c r="AD50" s="25" t="s">
        <v>51</v>
      </c>
      <c r="AE50" s="25" t="s">
        <v>52</v>
      </c>
      <c r="AF50" s="25" t="s">
        <v>53</v>
      </c>
      <c r="AG50" s="25" t="s">
        <v>54</v>
      </c>
      <c r="AH50" s="25" t="s">
        <v>55</v>
      </c>
      <c r="AI50" s="22"/>
      <c r="AJ50" s="24"/>
      <c r="AK50" s="6">
        <v>2</v>
      </c>
      <c r="AL50" s="7">
        <f>$C$66</f>
        <v>46.527777777777779</v>
      </c>
      <c r="AM50" s="22"/>
      <c r="AN50" s="22"/>
      <c r="AO50" s="22"/>
      <c r="AP50" s="22"/>
      <c r="AQ50" s="22"/>
      <c r="AR50" s="7">
        <f>$C$120</f>
        <v>24.999999999999996</v>
      </c>
      <c r="AS50" s="22"/>
      <c r="AT50" s="22">
        <v>2</v>
      </c>
      <c r="AU50" s="7">
        <f>$G$66</f>
        <v>31.547619047619047</v>
      </c>
      <c r="AV50" s="22"/>
      <c r="AW50" s="22"/>
      <c r="AX50" s="22"/>
      <c r="AY50" s="22"/>
      <c r="AZ50" s="22"/>
      <c r="BA50" s="14">
        <f>$G$120</f>
        <v>10.119047619047619</v>
      </c>
      <c r="BB50" s="6"/>
      <c r="BC50" s="22" t="s">
        <v>63</v>
      </c>
      <c r="BD50" s="22" t="s">
        <v>59</v>
      </c>
      <c r="BE50" s="22" t="s">
        <v>64</v>
      </c>
      <c r="BF50" s="22" t="s">
        <v>61</v>
      </c>
      <c r="BG50" s="24"/>
      <c r="BI50" s="22" t="s">
        <v>63</v>
      </c>
      <c r="BJ50" s="22" t="s">
        <v>59</v>
      </c>
      <c r="BK50" s="22" t="s">
        <v>64</v>
      </c>
      <c r="BL50" s="22" t="s">
        <v>61</v>
      </c>
    </row>
    <row r="51" spans="2:67" x14ac:dyDescent="0.25">
      <c r="C51" s="1">
        <f>[1]cohort1!$J$178</f>
        <v>41.666666666666671</v>
      </c>
      <c r="E51" s="1">
        <f>[1]cohort1!$J$190</f>
        <v>83.333333333333343</v>
      </c>
      <c r="G51" s="1">
        <f>[1]cohort1!$J$194</f>
        <v>25</v>
      </c>
      <c r="I51" s="1">
        <f>[1]cohort1!$J$198</f>
        <v>16.666666666666664</v>
      </c>
      <c r="M51" s="6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4"/>
      <c r="Z51" s="6" t="s">
        <v>18</v>
      </c>
      <c r="AA51" s="7">
        <f>$V$24</f>
        <v>7.6388888888888866</v>
      </c>
      <c r="AB51" s="7">
        <f>$W$24</f>
        <v>8.5497835497835464</v>
      </c>
      <c r="AC51" s="7">
        <f t="shared" ref="AC51:AH51" si="14">X24</f>
        <v>2.1306818181818179</v>
      </c>
      <c r="AD51" s="7">
        <f t="shared" si="14"/>
        <v>7.121212121212122</v>
      </c>
      <c r="AE51" s="7">
        <f t="shared" si="14"/>
        <v>4.1666666666666661</v>
      </c>
      <c r="AF51" s="7">
        <f t="shared" si="14"/>
        <v>2.1464646464646462</v>
      </c>
      <c r="AG51" s="7">
        <f t="shared" si="14"/>
        <v>2.7777777777777772</v>
      </c>
      <c r="AH51" s="7">
        <f t="shared" si="14"/>
        <v>4.1375291375291372</v>
      </c>
      <c r="AI51" s="22"/>
      <c r="AJ51" s="24"/>
      <c r="AK51" s="6">
        <v>10</v>
      </c>
      <c r="AL51" s="7">
        <f>$D$92</f>
        <v>33.854166666666664</v>
      </c>
      <c r="AM51" s="7">
        <f>$N$92</f>
        <v>27.604166666666668</v>
      </c>
      <c r="AN51" s="7">
        <f>$X$92</f>
        <v>23.958333333333339</v>
      </c>
      <c r="AO51" s="7">
        <f>$AH$92</f>
        <v>8.8541666666666661</v>
      </c>
      <c r="AP51" s="7">
        <f>$AR$92</f>
        <v>14.58333333333333</v>
      </c>
      <c r="AQ51" s="22"/>
      <c r="AR51" s="7">
        <f>$N$120</f>
        <v>15.476190476190478</v>
      </c>
      <c r="AS51" s="22"/>
      <c r="AT51" s="22">
        <v>10</v>
      </c>
      <c r="AU51" s="7">
        <f>$H$92</f>
        <v>24.305555555555557</v>
      </c>
      <c r="AV51" s="7">
        <f>$R$92</f>
        <v>14.583333333333334</v>
      </c>
      <c r="AW51" s="7">
        <f>$AB$92</f>
        <v>6.2499999999999973</v>
      </c>
      <c r="AX51" s="7">
        <f>$AL$92</f>
        <v>9.7222222222222197</v>
      </c>
      <c r="AY51" s="7">
        <f>$AV$92</f>
        <v>9.0277777777777768</v>
      </c>
      <c r="AZ51" s="22"/>
      <c r="BA51" s="14">
        <f>$R$120</f>
        <v>12.5</v>
      </c>
      <c r="BB51" s="6" t="s">
        <v>65</v>
      </c>
      <c r="BC51">
        <v>43.269230769250001</v>
      </c>
      <c r="BD51">
        <v>29.914529913777798</v>
      </c>
      <c r="BE51" s="7"/>
      <c r="BF51" s="7"/>
      <c r="BG51" s="24"/>
      <c r="BH51" t="s">
        <v>82</v>
      </c>
      <c r="BI51" s="1">
        <f>AVERAGE(C49:C60,D75:D90)</f>
        <v>39.285714285714285</v>
      </c>
      <c r="BJ51" s="1">
        <f>AVERAGE(E49:E64,F75:F90)</f>
        <v>19.791666666666664</v>
      </c>
      <c r="BK51" s="1">
        <f>AVERAGE(G49:G62,H75:H86)</f>
        <v>28.205128205128208</v>
      </c>
      <c r="BL51" s="1">
        <f>AVERAGE(I49:I64,J75:J85)</f>
        <v>15.123456790123452</v>
      </c>
      <c r="BM51" s="1"/>
      <c r="BN51" s="1"/>
      <c r="BO51" s="1"/>
    </row>
    <row r="52" spans="2:67" x14ac:dyDescent="0.25">
      <c r="C52" s="1">
        <f>[1]cohort1!$J$180</f>
        <v>33.333333333333329</v>
      </c>
      <c r="E52" s="1">
        <f>[1]cohort1!$J$192</f>
        <v>8.3333333333333321</v>
      </c>
      <c r="G52" s="1">
        <f>[1]cohort1!$J$196</f>
        <v>33.333333333333329</v>
      </c>
      <c r="I52" s="1">
        <f>[1]cohort1!$J$200</f>
        <v>0</v>
      </c>
      <c r="M52" s="6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4"/>
      <c r="Z52" s="6" t="s">
        <v>17</v>
      </c>
      <c r="AA52" s="7">
        <f t="shared" ref="AA52:AH52" si="15">AF24</f>
        <v>51.388888888888886</v>
      </c>
      <c r="AB52" s="7">
        <f t="shared" si="15"/>
        <v>70.238095238095241</v>
      </c>
      <c r="AC52" s="7">
        <f t="shared" si="15"/>
        <v>59.374999999999993</v>
      </c>
      <c r="AD52" s="7">
        <f t="shared" si="15"/>
        <v>47.777777777777779</v>
      </c>
      <c r="AE52" s="7">
        <f t="shared" si="15"/>
        <v>52.380952380952372</v>
      </c>
      <c r="AF52" s="7">
        <f t="shared" si="15"/>
        <v>43.05555555555555</v>
      </c>
      <c r="AG52" s="7">
        <f t="shared" si="15"/>
        <v>42.222222222222221</v>
      </c>
      <c r="AH52" s="7">
        <f t="shared" si="15"/>
        <v>38.46153846153846</v>
      </c>
      <c r="AI52" s="22"/>
      <c r="AJ52" s="24"/>
      <c r="AK52" s="6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4"/>
      <c r="BB52" s="6" t="s">
        <v>66</v>
      </c>
      <c r="BC52">
        <v>25.641025639999999</v>
      </c>
      <c r="BD52">
        <v>13.8461538464</v>
      </c>
      <c r="BE52" s="7"/>
      <c r="BF52">
        <v>3.846153846</v>
      </c>
      <c r="BG52" s="24"/>
      <c r="BI52">
        <f>_xlfn.STDEV.S(C49:C60,D75:D90)</f>
        <v>23.879966341580435</v>
      </c>
      <c r="BJ52">
        <f>_xlfn.STDEV.S(E49:E64,F75:F90)</f>
        <v>21.245914639969936</v>
      </c>
      <c r="BK52">
        <f>_xlfn.STDEV.S(G49:G62,H75:H86)</f>
        <v>22.12049364992199</v>
      </c>
      <c r="BL52">
        <f>_xlfn.STDEV.S(I49:I64,J75:J85)</f>
        <v>19.064252166500868</v>
      </c>
    </row>
    <row r="53" spans="2:67" x14ac:dyDescent="0.25">
      <c r="C53" s="1">
        <f>[1]cohort1!$J$210</f>
        <v>66.666666666666657</v>
      </c>
      <c r="E53" s="1">
        <f>[1]cohort1!$J$230</f>
        <v>8.3333333333333321</v>
      </c>
      <c r="G53" s="1">
        <f>[1]cohort1!$J$250</f>
        <v>33.333333333333329</v>
      </c>
      <c r="I53" s="1">
        <f>[1]cohort1!$J$254</f>
        <v>8.3333333333333321</v>
      </c>
      <c r="M53" s="6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4"/>
      <c r="Z53" s="6"/>
      <c r="AA53" s="22"/>
      <c r="AB53" s="22"/>
      <c r="AC53" s="22"/>
      <c r="AD53" s="22"/>
      <c r="AE53" s="22"/>
      <c r="AF53" s="22"/>
      <c r="AG53" s="22"/>
      <c r="AH53" s="22"/>
      <c r="AI53" s="22"/>
      <c r="AJ53" s="24"/>
      <c r="AK53" s="6" t="s">
        <v>59</v>
      </c>
      <c r="AL53" s="22"/>
      <c r="AM53" s="22"/>
      <c r="AN53" s="22"/>
      <c r="AO53" s="22"/>
      <c r="AP53" s="22"/>
      <c r="AQ53" s="22"/>
      <c r="AR53" s="22"/>
      <c r="AS53" s="22"/>
      <c r="AT53" s="22"/>
      <c r="AU53" s="22" t="s">
        <v>61</v>
      </c>
      <c r="AV53" s="22"/>
      <c r="AW53" s="22"/>
      <c r="AX53" s="22"/>
      <c r="AY53" s="22"/>
      <c r="AZ53" s="22"/>
      <c r="BA53" s="24"/>
      <c r="BB53" s="6"/>
      <c r="BC53" s="22"/>
      <c r="BD53" s="22"/>
      <c r="BE53" s="22"/>
      <c r="BF53" s="22"/>
      <c r="BG53" s="24"/>
      <c r="BI53">
        <f>COUNT(C49:C60,D75:D90)</f>
        <v>28</v>
      </c>
      <c r="BJ53">
        <f>COUNT(E49:E64,F75:F90)</f>
        <v>32</v>
      </c>
      <c r="BK53">
        <f>COUNT(G49:G62,H75:H86)</f>
        <v>26</v>
      </c>
      <c r="BL53">
        <f>COUNT(I49:I64,J75:J85)</f>
        <v>27</v>
      </c>
    </row>
    <row r="54" spans="2:67" x14ac:dyDescent="0.25">
      <c r="C54" s="1">
        <f>[1]cohort1!$J$212</f>
        <v>83.333333333333343</v>
      </c>
      <c r="E54" s="1">
        <f>[1]cohort1!$J$232</f>
        <v>16.666666666666664</v>
      </c>
      <c r="G54" s="1">
        <f>[1]cohort1!$J$252</f>
        <v>8.3333333333333321</v>
      </c>
      <c r="I54" s="1">
        <f>[1]cohort1!$J$256</f>
        <v>25</v>
      </c>
      <c r="M54" s="6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4"/>
      <c r="Z54" s="6"/>
      <c r="AA54" s="22"/>
      <c r="AB54" s="22"/>
      <c r="AC54" s="22"/>
      <c r="AD54" s="22"/>
      <c r="AE54" s="22"/>
      <c r="AF54" s="22"/>
      <c r="AG54" s="22"/>
      <c r="AH54" s="22"/>
      <c r="AI54" s="22"/>
      <c r="AJ54" s="24"/>
      <c r="AK54" s="6"/>
      <c r="AL54" s="26" t="s">
        <v>42</v>
      </c>
      <c r="AM54" s="26" t="s">
        <v>56</v>
      </c>
      <c r="AN54" s="26" t="s">
        <v>57</v>
      </c>
      <c r="AO54" s="26" t="s">
        <v>58</v>
      </c>
      <c r="AP54" s="26" t="s">
        <v>43</v>
      </c>
      <c r="AQ54" s="22"/>
      <c r="AR54" s="27" t="s">
        <v>28</v>
      </c>
      <c r="AS54" s="22"/>
      <c r="AT54" s="22"/>
      <c r="AU54" s="26" t="s">
        <v>42</v>
      </c>
      <c r="AV54" s="26" t="s">
        <v>56</v>
      </c>
      <c r="AW54" s="26" t="s">
        <v>57</v>
      </c>
      <c r="AX54" s="26" t="s">
        <v>58</v>
      </c>
      <c r="AY54" s="26" t="s">
        <v>43</v>
      </c>
      <c r="AZ54" s="26"/>
      <c r="BA54" s="29" t="s">
        <v>28</v>
      </c>
      <c r="BB54" s="6"/>
      <c r="BC54" s="22"/>
      <c r="BD54" s="22"/>
      <c r="BE54" s="22"/>
      <c r="BF54" s="22"/>
      <c r="BG54" s="24"/>
      <c r="BI54">
        <f>SQRT(BI53)</f>
        <v>5.2915026221291814</v>
      </c>
      <c r="BJ54">
        <f>SQRT(BJ53)</f>
        <v>5.6568542494923806</v>
      </c>
      <c r="BK54">
        <f>SQRT(BK53)</f>
        <v>5.0990195135927845</v>
      </c>
      <c r="BL54">
        <f>SQRT(BL53)</f>
        <v>5.196152422706632</v>
      </c>
    </row>
    <row r="55" spans="2:67" x14ac:dyDescent="0.25">
      <c r="C55" s="1">
        <f>[1]cohort2!$J$128</f>
        <v>58.333333333333336</v>
      </c>
      <c r="E55" s="1">
        <f>[1]cohort1!$J$234</f>
        <v>16.666666666666664</v>
      </c>
      <c r="G55" s="1">
        <f>[1]cohort2!$J$132</f>
        <v>91.666666666666657</v>
      </c>
      <c r="I55" s="1">
        <f>[1]cohort2!$J$140</f>
        <v>75</v>
      </c>
      <c r="M55" s="6"/>
      <c r="N55" s="22" t="s">
        <v>40</v>
      </c>
      <c r="O55" s="22"/>
      <c r="P55" s="22"/>
      <c r="Q55" s="22"/>
      <c r="R55" s="22"/>
      <c r="S55" s="22"/>
      <c r="T55" s="22" t="s">
        <v>41</v>
      </c>
      <c r="U55" s="22"/>
      <c r="V55" s="22"/>
      <c r="W55" s="22"/>
      <c r="X55" s="22"/>
      <c r="Y55" s="24"/>
      <c r="Z55" s="6"/>
      <c r="AA55" s="22"/>
      <c r="AB55" s="22"/>
      <c r="AC55" s="22"/>
      <c r="AD55" s="22"/>
      <c r="AE55" s="22"/>
      <c r="AF55" s="22"/>
      <c r="AG55" s="22"/>
      <c r="AH55" s="22"/>
      <c r="AI55" s="22"/>
      <c r="AJ55" s="24"/>
      <c r="AK55" s="6">
        <v>2</v>
      </c>
      <c r="AL55" s="7">
        <f>$E$66</f>
        <v>19.791666666666668</v>
      </c>
      <c r="AM55" s="22"/>
      <c r="AN55" s="22"/>
      <c r="AO55" s="22"/>
      <c r="AP55" s="22"/>
      <c r="AQ55" s="22"/>
      <c r="AR55" s="7">
        <f>$E$120</f>
        <v>15.22222222222222</v>
      </c>
      <c r="AS55" s="22"/>
      <c r="AT55" s="22">
        <v>2</v>
      </c>
      <c r="AU55" s="7">
        <f>$I$66</f>
        <v>15.624999999999996</v>
      </c>
      <c r="AV55" s="22"/>
      <c r="AW55" s="22"/>
      <c r="AX55" s="22"/>
      <c r="AY55" s="22"/>
      <c r="AZ55" s="22"/>
      <c r="BA55" s="14">
        <f>$I$120</f>
        <v>8.3333333333333321</v>
      </c>
      <c r="BB55" s="6"/>
      <c r="BC55" s="22"/>
      <c r="BD55" s="22"/>
      <c r="BE55" s="22"/>
      <c r="BF55" s="22"/>
      <c r="BG55" s="24"/>
      <c r="BI55">
        <f>BI52/BI54</f>
        <v>4.5128894468867662</v>
      </c>
      <c r="BJ55">
        <f>BJ52/BJ54</f>
        <v>3.7557825786083217</v>
      </c>
      <c r="BK55">
        <f>BK52/BK54</f>
        <v>4.3381857219714428</v>
      </c>
      <c r="BL55">
        <f>BL52/BL54</f>
        <v>3.6689170400760607</v>
      </c>
    </row>
    <row r="56" spans="2:67" x14ac:dyDescent="0.25">
      <c r="C56" s="1">
        <f>[1]cohort2!$J$130</f>
        <v>16.666666666666664</v>
      </c>
      <c r="E56" s="1">
        <f>[1]cohort1!$J$236</f>
        <v>0</v>
      </c>
      <c r="G56" s="1">
        <f>[1]cohort2!$J$134</f>
        <v>25</v>
      </c>
      <c r="I56" s="1">
        <f>[1]cohort2!$J$142</f>
        <v>16.666666666666664</v>
      </c>
      <c r="M56" s="6"/>
      <c r="N56" s="22"/>
      <c r="O56" s="22" t="str">
        <f>Q49</f>
        <v>Male stress</v>
      </c>
      <c r="P56" s="22" t="str">
        <f>R49</f>
        <v>Male non stress</v>
      </c>
      <c r="Q56" s="22" t="str">
        <f>S49</f>
        <v>Female stress</v>
      </c>
      <c r="R56" s="22" t="str">
        <f>T49</f>
        <v>Female non stress</v>
      </c>
      <c r="S56" s="22"/>
      <c r="T56" s="22"/>
      <c r="U56" s="23" t="s">
        <v>36</v>
      </c>
      <c r="V56" s="23" t="s">
        <v>37</v>
      </c>
      <c r="W56" s="23" t="s">
        <v>38</v>
      </c>
      <c r="X56" s="23" t="s">
        <v>39</v>
      </c>
      <c r="Y56" s="24"/>
      <c r="Z56" s="6" t="s">
        <v>25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4"/>
      <c r="AK56" s="6">
        <v>10</v>
      </c>
      <c r="AL56" s="7">
        <f>$F$92</f>
        <v>19.791666666666671</v>
      </c>
      <c r="AM56" s="7">
        <f>$P$92</f>
        <v>21.874999999999996</v>
      </c>
      <c r="AN56" s="7">
        <f>$Z$92</f>
        <v>15.104166666666668</v>
      </c>
      <c r="AO56" s="7">
        <f>$AJ$92</f>
        <v>7.8124999999999982</v>
      </c>
      <c r="AP56" s="7">
        <f>$AT$92</f>
        <v>4.6874999999999991</v>
      </c>
      <c r="AQ56" s="22"/>
      <c r="AR56" s="7">
        <f>$P$120</f>
        <v>7.777777777777775</v>
      </c>
      <c r="AS56" s="22"/>
      <c r="AT56" s="22">
        <v>10</v>
      </c>
      <c r="AU56" s="7">
        <f>$J$92</f>
        <v>14.393939393939393</v>
      </c>
      <c r="AV56" s="7">
        <f>$T$92</f>
        <v>17.424242424242429</v>
      </c>
      <c r="AW56" s="7">
        <f>$AD$92</f>
        <v>6.8181818181818183</v>
      </c>
      <c r="AX56" s="7">
        <f>$AN$92</f>
        <v>7.5757575757575744</v>
      </c>
      <c r="AY56" s="7">
        <f>$AX$92</f>
        <v>8.3333333333333304</v>
      </c>
      <c r="AZ56" s="22"/>
      <c r="BA56" s="14">
        <f>$T$120</f>
        <v>5.5555555555555545</v>
      </c>
      <c r="BB56" s="6"/>
      <c r="BC56" s="22"/>
      <c r="BD56" s="22"/>
      <c r="BE56" s="22"/>
      <c r="BF56" s="22"/>
      <c r="BG56" s="24"/>
    </row>
    <row r="57" spans="2:67" x14ac:dyDescent="0.25">
      <c r="C57" s="1">
        <f>[1]cohort2!$J$164</f>
        <v>66.666666666666657</v>
      </c>
      <c r="E57" s="1">
        <f>[1]cohort2!$J$136</f>
        <v>16.666666666666664</v>
      </c>
      <c r="G57" s="1">
        <f>[1]cohort2!$J$168</f>
        <v>50</v>
      </c>
      <c r="I57" s="1">
        <f>[1]cohort2!$J$176</f>
        <v>16.666666666666664</v>
      </c>
      <c r="M57" s="6"/>
      <c r="N57" s="22" t="s">
        <v>42</v>
      </c>
      <c r="O57" s="7">
        <f>$C$66</f>
        <v>46.527777777777779</v>
      </c>
      <c r="P57" s="7">
        <f>$E$66</f>
        <v>19.791666666666668</v>
      </c>
      <c r="Q57" s="7">
        <f>$G$66</f>
        <v>31.547619047619047</v>
      </c>
      <c r="R57" s="7">
        <f>$I$66</f>
        <v>15.624999999999996</v>
      </c>
      <c r="S57" s="22"/>
      <c r="T57" s="22" t="s">
        <v>42</v>
      </c>
      <c r="U57" s="7">
        <f>$D$92</f>
        <v>33.854166666666664</v>
      </c>
      <c r="V57" s="7">
        <f>$F$92</f>
        <v>19.791666666666671</v>
      </c>
      <c r="W57" s="7">
        <f>$H$92</f>
        <v>24.305555555555557</v>
      </c>
      <c r="X57" s="7">
        <f>$J$92</f>
        <v>14.393939393939393</v>
      </c>
      <c r="Y57" s="24"/>
      <c r="Z57" s="6"/>
      <c r="AA57" s="22"/>
      <c r="AB57" s="22"/>
      <c r="AC57" s="22"/>
      <c r="AD57" s="22"/>
      <c r="AE57" s="22"/>
      <c r="AF57" s="22"/>
      <c r="AG57" s="22"/>
      <c r="AH57" s="22"/>
      <c r="AI57" s="22"/>
      <c r="AJ57" s="24"/>
      <c r="AK57" s="6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4"/>
      <c r="BB57" s="6"/>
      <c r="BC57" s="22"/>
      <c r="BD57" s="22"/>
      <c r="BE57" s="22"/>
      <c r="BF57" s="22"/>
      <c r="BG57" s="24"/>
    </row>
    <row r="58" spans="2:67" x14ac:dyDescent="0.25">
      <c r="C58" s="1">
        <f>[1]cohort2!$J$166</f>
        <v>50</v>
      </c>
      <c r="E58" s="1">
        <f>[1]cohort2!$J$138</f>
        <v>8.3333333333333321</v>
      </c>
      <c r="G58" s="1">
        <f>[1]cohort2!$J$170</f>
        <v>16.666666666666664</v>
      </c>
      <c r="I58" s="1">
        <f>[1]cohort2!$J$178</f>
        <v>0</v>
      </c>
      <c r="M58" s="6"/>
      <c r="N58" s="22" t="s">
        <v>28</v>
      </c>
      <c r="O58" s="7">
        <f>$C$120</f>
        <v>24.999999999999996</v>
      </c>
      <c r="P58" s="7">
        <f>$E$120</f>
        <v>15.22222222222222</v>
      </c>
      <c r="Q58" s="7">
        <f>$G$120</f>
        <v>10.119047619047619</v>
      </c>
      <c r="R58" s="7">
        <f>$I$120</f>
        <v>8.3333333333333321</v>
      </c>
      <c r="S58" s="22"/>
      <c r="T58" s="22" t="s">
        <v>43</v>
      </c>
      <c r="U58" s="7">
        <f>$AR$92</f>
        <v>14.58333333333333</v>
      </c>
      <c r="V58" s="7">
        <f>$AT$92</f>
        <v>4.6874999999999991</v>
      </c>
      <c r="W58" s="7">
        <f>$AV$92</f>
        <v>9.0277777777777768</v>
      </c>
      <c r="X58" s="7">
        <f>$AX$92</f>
        <v>8.3333333333333304</v>
      </c>
      <c r="Y58" s="24"/>
      <c r="Z58" s="6"/>
      <c r="AA58" s="22"/>
      <c r="AB58" s="22"/>
      <c r="AC58" s="22"/>
      <c r="AD58" s="22"/>
      <c r="AE58" s="22"/>
      <c r="AF58" s="22"/>
      <c r="AG58" s="22"/>
      <c r="AH58" s="22"/>
      <c r="AI58" s="22"/>
      <c r="AJ58" s="24"/>
      <c r="AK58" s="6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4"/>
      <c r="BB58" s="6" t="s">
        <v>77</v>
      </c>
      <c r="BC58" s="22"/>
      <c r="BD58" s="22"/>
      <c r="BE58" s="22"/>
      <c r="BF58" s="22"/>
      <c r="BG58" s="24"/>
    </row>
    <row r="59" spans="2:67" x14ac:dyDescent="0.25">
      <c r="C59" s="1">
        <f>[1]cohort2!$J$215</f>
        <v>0</v>
      </c>
      <c r="E59" s="1">
        <f>[1]cohort2!$J$172</f>
        <v>0</v>
      </c>
      <c r="G59" s="1">
        <f>[1]cohort2!$J$219</f>
        <v>41.666666666666671</v>
      </c>
      <c r="I59" s="1">
        <f>[1]cohort2!$J$180</f>
        <v>8.3333333333333321</v>
      </c>
      <c r="M59" s="6"/>
      <c r="N59" s="22"/>
      <c r="O59" s="22"/>
      <c r="P59" s="22"/>
      <c r="Q59" s="22"/>
      <c r="R59" s="22"/>
      <c r="S59" s="22"/>
      <c r="T59" s="22" t="s">
        <v>28</v>
      </c>
      <c r="U59" s="7">
        <f>$N$120</f>
        <v>15.476190476190478</v>
      </c>
      <c r="V59" s="7">
        <f>$P$120</f>
        <v>7.777777777777775</v>
      </c>
      <c r="W59" s="7">
        <f>$R$120</f>
        <v>12.5</v>
      </c>
      <c r="X59" s="7">
        <f>$T$120</f>
        <v>5.5555555555555545</v>
      </c>
      <c r="Y59" s="24"/>
      <c r="Z59" s="6"/>
      <c r="AA59" s="22"/>
      <c r="AB59" s="22"/>
      <c r="AC59" s="22"/>
      <c r="AD59" s="22"/>
      <c r="AE59" s="22"/>
      <c r="AF59" s="22"/>
      <c r="AG59" s="22"/>
      <c r="AH59" s="22"/>
      <c r="AI59" s="22"/>
      <c r="AJ59" s="24"/>
      <c r="AK59" s="6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4"/>
      <c r="BB59" s="6"/>
      <c r="BC59" s="22" t="s">
        <v>63</v>
      </c>
      <c r="BD59" s="22" t="s">
        <v>59</v>
      </c>
      <c r="BE59" s="22" t="s">
        <v>64</v>
      </c>
      <c r="BF59" s="22" t="s">
        <v>61</v>
      </c>
      <c r="BG59" s="24"/>
    </row>
    <row r="60" spans="2:67" x14ac:dyDescent="0.25">
      <c r="C60" s="1">
        <f>[1]cohort2!$J$217</f>
        <v>8.3333333333333321</v>
      </c>
      <c r="E60" s="1">
        <f>[1]cohort2!$J$174</f>
        <v>8.3333333333333321</v>
      </c>
      <c r="G60" s="1">
        <f>[1]cohort2!$J$221</f>
        <v>33.333333333333329</v>
      </c>
      <c r="I60" s="1">
        <f>[1]cohort2!$J$182</f>
        <v>0</v>
      </c>
      <c r="M60" s="6"/>
      <c r="N60" s="22"/>
      <c r="O60" s="22">
        <v>7.7074517195360119</v>
      </c>
      <c r="P60" s="22">
        <v>6.2209975233225414</v>
      </c>
      <c r="Q60" s="22">
        <v>6.7767114624459843</v>
      </c>
      <c r="R60" s="22">
        <v>4.8635906374703142</v>
      </c>
      <c r="S60" s="22"/>
      <c r="T60" s="22"/>
      <c r="U60" s="22"/>
      <c r="V60" s="22"/>
      <c r="W60" s="22"/>
      <c r="X60" s="22"/>
      <c r="Y60" s="24"/>
      <c r="Z60" s="6"/>
      <c r="AA60" s="22"/>
      <c r="AB60" s="22"/>
      <c r="AC60" s="22"/>
      <c r="AD60" s="22"/>
      <c r="AE60" s="22"/>
      <c r="AF60" s="22"/>
      <c r="AG60" s="22"/>
      <c r="AH60" s="22"/>
      <c r="AI60" s="22"/>
      <c r="AJ60" s="24"/>
      <c r="AK60" s="6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4"/>
      <c r="BB60" s="6" t="s">
        <v>78</v>
      </c>
      <c r="BC60" s="7">
        <f>$C$66</f>
        <v>46.527777777777779</v>
      </c>
      <c r="BD60" s="7">
        <f>$E$66</f>
        <v>19.791666666666668</v>
      </c>
      <c r="BE60" s="7">
        <f>$G$66</f>
        <v>31.547619047619047</v>
      </c>
      <c r="BF60" s="7">
        <f>$I$66</f>
        <v>15.624999999999996</v>
      </c>
      <c r="BG60" s="14"/>
    </row>
    <row r="61" spans="2:67" x14ac:dyDescent="0.25">
      <c r="E61" s="1">
        <f>[1]cohort2!$J$223</f>
        <v>50</v>
      </c>
      <c r="G61" s="1">
        <f>[1]cohort2!$J$235</f>
        <v>16.666666666666664</v>
      </c>
      <c r="I61" s="1">
        <f>[1]cohort2!$J$227</f>
        <v>41.666666666666671</v>
      </c>
      <c r="M61" s="6"/>
      <c r="N61" s="22"/>
      <c r="O61" s="22">
        <v>4.2851266554875025</v>
      </c>
      <c r="P61" s="22">
        <v>3.6599846231185795</v>
      </c>
      <c r="Q61" s="22">
        <v>3.2456298828875569</v>
      </c>
      <c r="R61" s="22">
        <v>2.6092678795214557</v>
      </c>
      <c r="S61" s="22"/>
      <c r="T61" s="22"/>
      <c r="U61" s="22"/>
      <c r="V61" s="22"/>
      <c r="W61" s="22"/>
      <c r="X61" s="22"/>
      <c r="Y61" s="24"/>
      <c r="Z61" s="6"/>
      <c r="AA61" s="22"/>
      <c r="AB61" s="22"/>
      <c r="AC61" s="22"/>
      <c r="AD61" s="22"/>
      <c r="AE61" s="22"/>
      <c r="AF61" s="22"/>
      <c r="AG61" s="22"/>
      <c r="AH61" s="22"/>
      <c r="AI61" s="22"/>
      <c r="AJ61" s="24"/>
      <c r="AK61" s="6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4"/>
      <c r="BB61" s="6" t="s">
        <v>79</v>
      </c>
      <c r="BC61" s="7">
        <f>$D$92</f>
        <v>33.854166666666664</v>
      </c>
      <c r="BD61" s="7">
        <f>$F$92</f>
        <v>19.791666666666671</v>
      </c>
      <c r="BE61" s="7">
        <f>$H$92</f>
        <v>24.305555555555557</v>
      </c>
      <c r="BF61" s="7">
        <f>$J$92</f>
        <v>14.393939393939393</v>
      </c>
      <c r="BG61" s="14"/>
      <c r="BH61" s="1"/>
      <c r="BI61" s="1"/>
    </row>
    <row r="62" spans="2:67" x14ac:dyDescent="0.25">
      <c r="E62" s="1">
        <f>[1]cohort2!$J$225</f>
        <v>66.666666666666657</v>
      </c>
      <c r="G62" s="1">
        <f>[1]cohort2!$J$237</f>
        <v>0</v>
      </c>
      <c r="I62" s="1">
        <f>[1]cohort2!$J$229</f>
        <v>16.666666666666664</v>
      </c>
      <c r="M62" s="6"/>
      <c r="N62" s="22"/>
      <c r="O62" s="22"/>
      <c r="P62" s="22"/>
      <c r="Q62" s="22"/>
      <c r="R62" s="22"/>
      <c r="S62" s="22"/>
      <c r="T62" s="22"/>
      <c r="U62" s="22">
        <f>$D$96</f>
        <v>5.1857147753691093</v>
      </c>
      <c r="V62" s="22">
        <f>$F$96</f>
        <v>4.4275939248041878</v>
      </c>
      <c r="W62" s="22">
        <f>$H$96</f>
        <v>5.1756127068332249</v>
      </c>
      <c r="X62" s="22">
        <f>$J$96</f>
        <v>5.8485633532178127</v>
      </c>
      <c r="Y62" s="24"/>
      <c r="Z62" s="6"/>
      <c r="AA62" s="22"/>
      <c r="AB62" s="22"/>
      <c r="AC62" s="22"/>
      <c r="AD62" s="22"/>
      <c r="AE62" s="22"/>
      <c r="AF62" s="22"/>
      <c r="AG62" s="22"/>
      <c r="AH62" s="22"/>
      <c r="AI62" s="22"/>
      <c r="AJ62" s="24"/>
      <c r="AK62" s="6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4"/>
      <c r="BB62" s="6"/>
      <c r="BC62" s="22"/>
      <c r="BD62" s="22"/>
      <c r="BE62" s="22"/>
      <c r="BF62" s="22"/>
      <c r="BG62" s="24"/>
    </row>
    <row r="63" spans="2:67" x14ac:dyDescent="0.25">
      <c r="E63" s="1">
        <f>[1]cohort2!$J$231</f>
        <v>0</v>
      </c>
      <c r="I63" s="1">
        <f>[1]cohort2!$J$239</f>
        <v>0</v>
      </c>
      <c r="M63" s="6"/>
      <c r="N63" s="22"/>
      <c r="O63" s="22"/>
      <c r="P63" s="22"/>
      <c r="Q63" s="22"/>
      <c r="R63" s="22"/>
      <c r="S63" s="22"/>
      <c r="T63" s="22"/>
      <c r="U63" s="22">
        <f>$AR$96</f>
        <v>3.6084391824351609</v>
      </c>
      <c r="V63" s="22">
        <f>$AT$96</f>
        <v>1.8585310682045326</v>
      </c>
      <c r="W63" s="22">
        <f>$AV$96</f>
        <v>2.3964965777906952</v>
      </c>
      <c r="X63" s="22">
        <f>$AX$96</f>
        <v>2.2473328748774737</v>
      </c>
      <c r="Y63" s="24"/>
      <c r="Z63" s="6"/>
      <c r="AA63" s="22"/>
      <c r="AB63" s="22"/>
      <c r="AC63" s="22"/>
      <c r="AD63" s="22"/>
      <c r="AE63" s="22"/>
      <c r="AF63" s="22"/>
      <c r="AG63" s="22"/>
      <c r="AH63" s="22"/>
      <c r="AI63" s="22"/>
      <c r="AJ63" s="24"/>
      <c r="AK63" s="6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4"/>
      <c r="BB63" s="6"/>
      <c r="BC63" s="22"/>
      <c r="BD63" s="22"/>
      <c r="BE63" s="22"/>
      <c r="BF63" s="22"/>
      <c r="BG63" s="24"/>
    </row>
    <row r="64" spans="2:67" x14ac:dyDescent="0.25">
      <c r="E64" s="1">
        <f>[1]cohort2!$J$233</f>
        <v>16.666666666666664</v>
      </c>
      <c r="I64" s="1">
        <f>[1]cohort2!$J$241</f>
        <v>16.666666666666664</v>
      </c>
      <c r="M64" s="6"/>
      <c r="N64" s="22"/>
      <c r="O64" s="22"/>
      <c r="P64" s="22"/>
      <c r="Q64" s="22"/>
      <c r="R64" s="22"/>
      <c r="S64" s="22"/>
      <c r="T64" s="22"/>
      <c r="U64" s="22">
        <f>$N$124</f>
        <v>4.6106944597707331</v>
      </c>
      <c r="V64" s="22">
        <f>$P$124</f>
        <v>2.2222222222222223</v>
      </c>
      <c r="W64" s="22">
        <f>$R$124</f>
        <v>4.0384307049796639</v>
      </c>
      <c r="X64" s="22">
        <f>$T$124</f>
        <v>3.6746545987008203</v>
      </c>
      <c r="Y64" s="24"/>
      <c r="Z64" s="6"/>
      <c r="AA64" s="22"/>
      <c r="AB64" s="22"/>
      <c r="AC64" s="22"/>
      <c r="AD64" s="22"/>
      <c r="AE64" s="22"/>
      <c r="AF64" s="22"/>
      <c r="AG64" s="22"/>
      <c r="AH64" s="22"/>
      <c r="AI64" s="22"/>
      <c r="AJ64" s="24"/>
      <c r="AK64" s="6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4"/>
      <c r="BB64" s="6"/>
      <c r="BC64" s="22"/>
      <c r="BD64" s="22"/>
      <c r="BE64" s="22"/>
      <c r="BF64" s="22"/>
      <c r="BG64" s="24"/>
    </row>
    <row r="65" spans="1:59" x14ac:dyDescent="0.25">
      <c r="E65" s="1"/>
      <c r="I65" s="1"/>
      <c r="M65" s="6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4"/>
      <c r="Z65" s="6"/>
      <c r="AA65" s="22"/>
      <c r="AB65" s="22"/>
      <c r="AC65" s="22"/>
      <c r="AD65" s="22"/>
      <c r="AE65" s="22"/>
      <c r="AF65" s="22"/>
      <c r="AG65" s="22"/>
      <c r="AH65" s="22"/>
      <c r="AI65" s="22"/>
      <c r="AJ65" s="24"/>
      <c r="AK65" s="6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4"/>
      <c r="BB65" s="6"/>
      <c r="BC65" s="22"/>
      <c r="BD65" s="22"/>
      <c r="BE65" s="22"/>
      <c r="BF65" s="22"/>
      <c r="BG65" s="24"/>
    </row>
    <row r="66" spans="1:59" ht="15.75" thickBot="1" x14ac:dyDescent="0.3">
      <c r="B66" t="s">
        <v>11</v>
      </c>
      <c r="C66" s="1">
        <f>AVERAGE(C49:C60)</f>
        <v>46.527777777777779</v>
      </c>
      <c r="D66" s="1"/>
      <c r="E66" s="1">
        <f>AVERAGE(E49:E64)</f>
        <v>19.791666666666668</v>
      </c>
      <c r="F66" s="1"/>
      <c r="G66" s="1">
        <f>AVERAGE(G49:G62)</f>
        <v>31.547619047619047</v>
      </c>
      <c r="H66" s="1"/>
      <c r="I66" s="1">
        <f>AVERAGE(I49:I64)</f>
        <v>15.624999999999996</v>
      </c>
      <c r="J66" s="1"/>
      <c r="M66" s="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3"/>
      <c r="Z66" s="5"/>
      <c r="AA66" s="4"/>
      <c r="AB66" s="4"/>
      <c r="AC66" s="4"/>
      <c r="AD66" s="4"/>
      <c r="AE66" s="4"/>
      <c r="AF66" s="4"/>
      <c r="AG66" s="4"/>
      <c r="AH66" s="4"/>
      <c r="AI66" s="4"/>
      <c r="AJ66" s="3"/>
      <c r="AK66" s="5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3"/>
      <c r="BB66" s="5"/>
      <c r="BC66" s="4"/>
      <c r="BD66" s="4"/>
      <c r="BE66" s="4"/>
      <c r="BF66" s="4"/>
      <c r="BG66" s="3"/>
    </row>
    <row r="67" spans="1:59" x14ac:dyDescent="0.25">
      <c r="B67" t="s">
        <v>19</v>
      </c>
      <c r="C67">
        <f>_xlfn.STDEV.S(C49:C60)</f>
        <v>26.699395950240962</v>
      </c>
      <c r="E67">
        <f>_xlfn.STDEV.S(E49:E64)</f>
        <v>24.883990093290166</v>
      </c>
      <c r="G67">
        <f>_xlfn.STDEV.S(G49:G62)</f>
        <v>25.356132501496656</v>
      </c>
      <c r="I67">
        <f>_xlfn.STDEV.S(I49:I64)</f>
        <v>19.454362549881257</v>
      </c>
    </row>
    <row r="68" spans="1:59" x14ac:dyDescent="0.25">
      <c r="B68" t="s">
        <v>23</v>
      </c>
      <c r="C68">
        <f>COUNT(C49:C60)</f>
        <v>12</v>
      </c>
      <c r="E68">
        <f>COUNT(E49:E64)</f>
        <v>16</v>
      </c>
      <c r="G68">
        <f>COUNT(G49:G62)</f>
        <v>14</v>
      </c>
      <c r="I68">
        <f>COUNT(I49:I64)</f>
        <v>16</v>
      </c>
    </row>
    <row r="69" spans="1:59" x14ac:dyDescent="0.25">
      <c r="B69" t="s">
        <v>24</v>
      </c>
      <c r="C69">
        <f>SQRT(C68)</f>
        <v>3.4641016151377544</v>
      </c>
      <c r="E69">
        <f>SQRT(E68)</f>
        <v>4</v>
      </c>
      <c r="G69">
        <f>SQRT(G68)</f>
        <v>3.7416573867739413</v>
      </c>
      <c r="I69">
        <f>SQRT(I68)</f>
        <v>4</v>
      </c>
    </row>
    <row r="70" spans="1:59" x14ac:dyDescent="0.25">
      <c r="B70" t="s">
        <v>25</v>
      </c>
      <c r="C70">
        <f>C67/C69</f>
        <v>7.7074517195360119</v>
      </c>
      <c r="E70">
        <f>E67/E69</f>
        <v>6.2209975233225414</v>
      </c>
      <c r="G70">
        <f>G67/G69</f>
        <v>6.7767114624459843</v>
      </c>
      <c r="I70">
        <f>I67/I69</f>
        <v>4.8635906374703142</v>
      </c>
    </row>
    <row r="71" spans="1:59" ht="15.75" thickBot="1" x14ac:dyDescent="0.3"/>
    <row r="72" spans="1:59" x14ac:dyDescent="0.25">
      <c r="B72" t="s">
        <v>26</v>
      </c>
      <c r="C72" s="46" t="s">
        <v>4</v>
      </c>
      <c r="D72" s="47"/>
      <c r="E72" s="47"/>
      <c r="F72" s="48"/>
      <c r="G72" s="49" t="s">
        <v>3</v>
      </c>
      <c r="H72" s="47"/>
      <c r="I72" s="47"/>
      <c r="J72" s="50"/>
      <c r="M72" s="45" t="s">
        <v>4</v>
      </c>
      <c r="N72" s="39"/>
      <c r="O72" s="39"/>
      <c r="P72" s="39"/>
      <c r="Q72" s="39" t="s">
        <v>3</v>
      </c>
      <c r="R72" s="39"/>
      <c r="S72" s="39"/>
      <c r="T72" s="41"/>
      <c r="W72" s="45" t="s">
        <v>4</v>
      </c>
      <c r="X72" s="39"/>
      <c r="Y72" s="39"/>
      <c r="Z72" s="39"/>
      <c r="AA72" s="39" t="s">
        <v>3</v>
      </c>
      <c r="AB72" s="39"/>
      <c r="AC72" s="39"/>
      <c r="AD72" s="41"/>
      <c r="AG72" s="45" t="s">
        <v>4</v>
      </c>
      <c r="AH72" s="39"/>
      <c r="AI72" s="39"/>
      <c r="AJ72" s="39"/>
      <c r="AK72" s="39" t="s">
        <v>3</v>
      </c>
      <c r="AL72" s="39"/>
      <c r="AM72" s="39"/>
      <c r="AN72" s="41"/>
      <c r="AQ72" s="45" t="s">
        <v>4</v>
      </c>
      <c r="AR72" s="39"/>
      <c r="AS72" s="39"/>
      <c r="AT72" s="39"/>
      <c r="AU72" s="39" t="s">
        <v>3</v>
      </c>
      <c r="AV72" s="39"/>
      <c r="AW72" s="39"/>
      <c r="AX72" s="41"/>
    </row>
    <row r="73" spans="1:59" x14ac:dyDescent="0.25">
      <c r="A73" s="55" t="s">
        <v>71</v>
      </c>
      <c r="B73" s="10" t="s">
        <v>9</v>
      </c>
      <c r="C73" s="42" t="s">
        <v>2</v>
      </c>
      <c r="D73" s="43"/>
      <c r="E73" s="43" t="s">
        <v>1</v>
      </c>
      <c r="F73" s="43"/>
      <c r="G73" s="43" t="s">
        <v>2</v>
      </c>
      <c r="H73" s="43"/>
      <c r="I73" s="43" t="s">
        <v>1</v>
      </c>
      <c r="J73" s="44"/>
      <c r="L73" s="10" t="s">
        <v>8</v>
      </c>
      <c r="M73" s="42" t="s">
        <v>2</v>
      </c>
      <c r="N73" s="43"/>
      <c r="O73" s="43" t="s">
        <v>1</v>
      </c>
      <c r="P73" s="43"/>
      <c r="Q73" s="43" t="s">
        <v>2</v>
      </c>
      <c r="R73" s="43"/>
      <c r="S73" s="43" t="s">
        <v>1</v>
      </c>
      <c r="T73" s="44"/>
      <c r="V73" s="10" t="s">
        <v>7</v>
      </c>
      <c r="W73" s="42" t="s">
        <v>2</v>
      </c>
      <c r="X73" s="43"/>
      <c r="Y73" s="43" t="s">
        <v>1</v>
      </c>
      <c r="Z73" s="43"/>
      <c r="AA73" s="43" t="s">
        <v>2</v>
      </c>
      <c r="AB73" s="43"/>
      <c r="AC73" s="43" t="s">
        <v>1</v>
      </c>
      <c r="AD73" s="44"/>
      <c r="AF73" s="10" t="s">
        <v>6</v>
      </c>
      <c r="AG73" s="42" t="s">
        <v>2</v>
      </c>
      <c r="AH73" s="43"/>
      <c r="AI73" s="43" t="s">
        <v>1</v>
      </c>
      <c r="AJ73" s="43"/>
      <c r="AK73" s="43" t="s">
        <v>2</v>
      </c>
      <c r="AL73" s="43"/>
      <c r="AM73" s="43" t="s">
        <v>1</v>
      </c>
      <c r="AN73" s="44"/>
      <c r="AP73" s="10" t="s">
        <v>5</v>
      </c>
      <c r="AQ73" s="42" t="s">
        <v>2</v>
      </c>
      <c r="AR73" s="43"/>
      <c r="AS73" s="43" t="s">
        <v>1</v>
      </c>
      <c r="AT73" s="43"/>
      <c r="AU73" s="43" t="s">
        <v>2</v>
      </c>
      <c r="AV73" s="43"/>
      <c r="AW73" s="43" t="s">
        <v>1</v>
      </c>
      <c r="AX73" s="44"/>
    </row>
    <row r="74" spans="1:59" ht="15.75" thickBot="1" x14ac:dyDescent="0.3">
      <c r="A74" s="55"/>
      <c r="C74" s="5"/>
      <c r="D74" s="4">
        <v>10</v>
      </c>
      <c r="E74" s="4"/>
      <c r="F74" s="4">
        <v>10</v>
      </c>
      <c r="G74" s="4"/>
      <c r="H74" s="4">
        <v>10</v>
      </c>
      <c r="I74" s="4"/>
      <c r="J74" s="3">
        <v>10</v>
      </c>
      <c r="M74" s="5"/>
      <c r="N74" s="4">
        <v>10</v>
      </c>
      <c r="O74" s="4"/>
      <c r="P74" s="4">
        <v>10</v>
      </c>
      <c r="Q74" s="4"/>
      <c r="R74" s="4">
        <v>10</v>
      </c>
      <c r="S74" s="4"/>
      <c r="T74" s="3">
        <v>10</v>
      </c>
      <c r="W74" s="5"/>
      <c r="X74" s="4">
        <v>10</v>
      </c>
      <c r="Y74" s="4"/>
      <c r="Z74" s="4">
        <v>10</v>
      </c>
      <c r="AA74" s="4"/>
      <c r="AB74" s="4">
        <v>10</v>
      </c>
      <c r="AC74" s="4"/>
      <c r="AD74" s="3">
        <v>10</v>
      </c>
      <c r="AG74" s="5"/>
      <c r="AH74" s="4">
        <v>10</v>
      </c>
      <c r="AI74" s="4"/>
      <c r="AJ74" s="4">
        <v>10</v>
      </c>
      <c r="AK74" s="4"/>
      <c r="AL74" s="4">
        <v>10</v>
      </c>
      <c r="AM74" s="4"/>
      <c r="AN74" s="3">
        <v>10</v>
      </c>
      <c r="AQ74" s="5"/>
      <c r="AR74" s="4">
        <v>10</v>
      </c>
      <c r="AS74" s="4"/>
      <c r="AT74" s="4">
        <v>10</v>
      </c>
      <c r="AU74" s="4"/>
      <c r="AV74" s="4">
        <v>10</v>
      </c>
      <c r="AW74" s="4"/>
      <c r="AX74" s="3">
        <v>10</v>
      </c>
    </row>
    <row r="75" spans="1:59" x14ac:dyDescent="0.25">
      <c r="A75" s="55"/>
      <c r="B75" t="s">
        <v>10</v>
      </c>
      <c r="D75" s="1">
        <f>[1]cohort1!$J$142</f>
        <v>41.666666666666671</v>
      </c>
      <c r="F75" s="1">
        <f>[1]cohort1!$J$182</f>
        <v>25</v>
      </c>
      <c r="H75" s="1">
        <f>[1]cohort1!$J$170</f>
        <v>50</v>
      </c>
      <c r="J75" s="1">
        <f>[1]cohort1!$J$162</f>
        <v>0</v>
      </c>
      <c r="L75" t="s">
        <v>10</v>
      </c>
      <c r="N75" s="1">
        <f>[1]cohort1!$L$142</f>
        <v>8.3333333333333321</v>
      </c>
      <c r="P75" s="1">
        <f>[1]cohort1!$L$182</f>
        <v>16.666666666666664</v>
      </c>
      <c r="R75" s="1">
        <f>[1]cohort1!$L$170</f>
        <v>41.666666666666671</v>
      </c>
      <c r="T75" s="1">
        <f>[1]cohort1!$L$162</f>
        <v>0</v>
      </c>
      <c r="V75" t="s">
        <v>10</v>
      </c>
      <c r="X75" s="1">
        <f>[1]cohort1!$N$142</f>
        <v>16.666666666666664</v>
      </c>
      <c r="Z75" s="1">
        <f>[1]cohort1!$N$182</f>
        <v>0</v>
      </c>
      <c r="AB75" s="1">
        <f>[1]cohort1!$N$170</f>
        <v>8.3333333333333321</v>
      </c>
      <c r="AD75" s="1">
        <f>[1]cohort1!$N$162</f>
        <v>0</v>
      </c>
      <c r="AF75" t="s">
        <v>10</v>
      </c>
      <c r="AH75" s="1">
        <f>[1]cohort1!$P$142</f>
        <v>0</v>
      </c>
      <c r="AJ75" s="1">
        <f>[1]cohort1!$P$182</f>
        <v>0</v>
      </c>
      <c r="AL75" s="1">
        <f>[1]cohort1!$P$170</f>
        <v>16.666666666666664</v>
      </c>
      <c r="AN75" s="1">
        <f>[1]cohort1!$P$162</f>
        <v>16.666666666666664</v>
      </c>
      <c r="AP75" t="s">
        <v>10</v>
      </c>
      <c r="AR75" s="1">
        <f>[1]cohort1!$R$142</f>
        <v>33.333333333333329</v>
      </c>
      <c r="AT75" s="1">
        <f>[1]cohort1!$R$182</f>
        <v>0</v>
      </c>
      <c r="AV75" s="1">
        <f>[1]cohort1!$R$170</f>
        <v>8.3333333333333321</v>
      </c>
      <c r="AX75" s="1">
        <f>[1]cohort1!$R$162</f>
        <v>16.666666666666664</v>
      </c>
    </row>
    <row r="76" spans="1:59" x14ac:dyDescent="0.25">
      <c r="A76" s="55"/>
      <c r="D76" s="1">
        <f>[1]cohort1!$J$144</f>
        <v>33.333333333333329</v>
      </c>
      <c r="F76" s="1">
        <f>[1]cohort1!$J$184</f>
        <v>25</v>
      </c>
      <c r="H76" s="1">
        <f>[1]cohort1!$J$172</f>
        <v>8.3333333333333321</v>
      </c>
      <c r="J76" s="1">
        <f>[1]cohort1!$J$164</f>
        <v>0</v>
      </c>
      <c r="N76" s="1">
        <f>[1]cohort1!$L$144</f>
        <v>16.666666666666664</v>
      </c>
      <c r="P76" s="1">
        <f>[1]cohort1!$L$184</f>
        <v>25</v>
      </c>
      <c r="R76" s="1">
        <f>[1]cohort1!$L$172</f>
        <v>8.3333333333333321</v>
      </c>
      <c r="T76" s="1">
        <f>[1]cohort1!$L$164</f>
        <v>0</v>
      </c>
      <c r="X76" s="1">
        <f>[1]cohort1!$N$144</f>
        <v>0</v>
      </c>
      <c r="Z76" s="1">
        <f>[1]cohort1!$N$184</f>
        <v>16.666666666666664</v>
      </c>
      <c r="AB76" s="1">
        <f>[1]cohort1!$N$172</f>
        <v>0</v>
      </c>
      <c r="AD76" s="1">
        <f>[1]cohort1!$N$164</f>
        <v>0</v>
      </c>
      <c r="AH76" s="1">
        <f>[1]cohort1!$P$144</f>
        <v>16.666666666666664</v>
      </c>
      <c r="AJ76" s="1">
        <f>[1]cohort1!$P$184</f>
        <v>0</v>
      </c>
      <c r="AL76" s="1">
        <f>[1]cohort1!$P$172</f>
        <v>0</v>
      </c>
      <c r="AN76" s="1">
        <f>[1]cohort1!$P$164</f>
        <v>0</v>
      </c>
      <c r="AR76" s="1">
        <f>[1]cohort1!$R$144</f>
        <v>0</v>
      </c>
      <c r="AT76" s="1">
        <f>[1]cohort1!$R$184</f>
        <v>8.3333333333333321</v>
      </c>
      <c r="AV76" s="1">
        <f>[1]cohort1!$R$172</f>
        <v>16.666666666666664</v>
      </c>
      <c r="AX76" s="1">
        <f>[1]cohort1!$R$164</f>
        <v>0</v>
      </c>
    </row>
    <row r="77" spans="1:59" x14ac:dyDescent="0.25">
      <c r="A77" s="55"/>
      <c r="D77" s="1">
        <f>[1]cohort1!$J$150</f>
        <v>75</v>
      </c>
      <c r="F77" s="1">
        <f>[1]cohort1!$J$222</f>
        <v>50</v>
      </c>
      <c r="H77" s="1">
        <f>[1]cohort1!$J$226</f>
        <v>50</v>
      </c>
      <c r="J77" s="1">
        <f>[1]cohort1!$J$166</f>
        <v>0</v>
      </c>
      <c r="N77" s="1">
        <f>[1]cohort1!$L$150</f>
        <v>33.333333333333329</v>
      </c>
      <c r="P77" s="1">
        <f>[1]cohort1!$L$222</f>
        <v>66.666666666666657</v>
      </c>
      <c r="R77" s="1">
        <f>[1]cohort1!$L$226</f>
        <v>41.666666666666671</v>
      </c>
      <c r="T77" s="1">
        <f>[1]cohort1!$L$166</f>
        <v>16.666666666666664</v>
      </c>
      <c r="X77" s="1">
        <f>[1]cohort1!$N$150</f>
        <v>41.666666666666671</v>
      </c>
      <c r="Z77" s="1">
        <f>[1]cohort1!$N$222</f>
        <v>33.333333333333329</v>
      </c>
      <c r="AB77" s="1">
        <f>[1]cohort1!$N$226</f>
        <v>16.666666666666664</v>
      </c>
      <c r="AD77" s="1">
        <f>[1]cohort1!$N$166</f>
        <v>0</v>
      </c>
      <c r="AH77" s="1">
        <f>[1]cohort1!$P$150</f>
        <v>0</v>
      </c>
      <c r="AJ77" s="1">
        <f>[1]cohort1!$P$222</f>
        <v>25</v>
      </c>
      <c r="AL77" s="1">
        <f>[1]cohort1!$P$226</f>
        <v>25</v>
      </c>
      <c r="AN77" s="1">
        <f>[1]cohort1!$P$166</f>
        <v>8.3333333333333321</v>
      </c>
      <c r="AR77" s="1">
        <f>[1]cohort1!$R$150</f>
        <v>33.333333333333329</v>
      </c>
      <c r="AT77" s="1">
        <f>[1]cohort1!$R$222</f>
        <v>0</v>
      </c>
      <c r="AV77" s="1">
        <f>[1]cohort1!$R$226</f>
        <v>8.3333333333333321</v>
      </c>
      <c r="AX77" s="1">
        <f>[1]cohort1!$R$166</f>
        <v>8.3333333333333321</v>
      </c>
    </row>
    <row r="78" spans="1:59" x14ac:dyDescent="0.25">
      <c r="A78" s="55"/>
      <c r="D78" s="1">
        <f>[1]cohort1!$J$152</f>
        <v>66.666666666666657</v>
      </c>
      <c r="F78" s="1">
        <f>[1]cohort1!$J$224</f>
        <v>33.333333333333329</v>
      </c>
      <c r="H78" s="1">
        <f>[1]cohort1!$J$228</f>
        <v>25</v>
      </c>
      <c r="J78" s="1">
        <f>[1]cohort1!$J$214</f>
        <v>33.333333333333329</v>
      </c>
      <c r="N78" s="1">
        <f>[1]cohort1!$L$152</f>
        <v>58.333333333333336</v>
      </c>
      <c r="P78" s="1">
        <f>[1]cohort1!$L$224</f>
        <v>0</v>
      </c>
      <c r="R78" s="1">
        <f>[1]cohort1!$L$228</f>
        <v>16.666666666666664</v>
      </c>
      <c r="T78" s="1">
        <f>[1]cohort1!$L$214</f>
        <v>25</v>
      </c>
      <c r="X78" s="1">
        <f>[1]cohort1!$N$152</f>
        <v>58.333333333333336</v>
      </c>
      <c r="Z78" s="1">
        <f>[1]cohort1!$N$224</f>
        <v>16.666666666666664</v>
      </c>
      <c r="AB78" s="1">
        <f>[1]cohort1!$N$228</f>
        <v>0</v>
      </c>
      <c r="AD78" s="1">
        <f>[1]cohort1!$N$214</f>
        <v>16.666666666666664</v>
      </c>
      <c r="AH78" s="1">
        <f>[1]cohort1!$P$152</f>
        <v>8.3333333333333321</v>
      </c>
      <c r="AJ78" s="1">
        <f>[1]cohort1!$P$224</f>
        <v>8.3333333333333321</v>
      </c>
      <c r="AL78" s="1">
        <f>[1]cohort1!$P$228</f>
        <v>16.666666666666664</v>
      </c>
      <c r="AN78" s="1">
        <f>[1]cohort1!$P$214</f>
        <v>16.666666666666664</v>
      </c>
      <c r="AR78" s="1">
        <f>[1]cohort1!$R$152</f>
        <v>0</v>
      </c>
      <c r="AT78" s="1">
        <f>[1]cohort1!$R$224</f>
        <v>8.3333333333333321</v>
      </c>
      <c r="AV78" s="1">
        <f>[1]cohort1!$R$228</f>
        <v>16.666666666666664</v>
      </c>
      <c r="AX78" s="1">
        <f>[1]cohort1!$R$214</f>
        <v>16.666666666666664</v>
      </c>
    </row>
    <row r="79" spans="1:59" x14ac:dyDescent="0.25">
      <c r="D79" s="1">
        <f>[1]cohort1!$J$186</f>
        <v>16.666666666666664</v>
      </c>
      <c r="F79" s="1">
        <f>[1]cohort1!$J$238</f>
        <v>58.333333333333336</v>
      </c>
      <c r="H79" s="1">
        <f>[1]cohort1!$J$258</f>
        <v>16.666666666666664</v>
      </c>
      <c r="J79" s="1">
        <f>[1]cohort1!$J$216</f>
        <v>58.333333333333336</v>
      </c>
      <c r="N79" s="1">
        <f>[1]cohort1!$L$186</f>
        <v>16.666666666666664</v>
      </c>
      <c r="P79" s="1">
        <f>[1]cohort1!$L$238</f>
        <v>58.333333333333336</v>
      </c>
      <c r="R79" s="1">
        <f>[1]cohort1!$L$258</f>
        <v>8.3333333333333321</v>
      </c>
      <c r="T79" s="1">
        <f>[1]cohort1!$L$216</f>
        <v>16.666666666666664</v>
      </c>
      <c r="X79" s="1">
        <f>[1]cohort1!$N$186</f>
        <v>0</v>
      </c>
      <c r="Z79" s="1">
        <f>[1]cohort1!$N$238</f>
        <v>41.666666666666671</v>
      </c>
      <c r="AB79" s="1">
        <f>[1]cohort1!$N$258</f>
        <v>8.3333333333333321</v>
      </c>
      <c r="AD79" s="1">
        <f>[1]cohort1!$N$216</f>
        <v>25</v>
      </c>
      <c r="AH79" s="1">
        <f>[1]cohort1!$P$186</f>
        <v>0</v>
      </c>
      <c r="AJ79" s="1">
        <f>[1]cohort1!$P$238</f>
        <v>8.3333333333333321</v>
      </c>
      <c r="AL79" s="1">
        <f>[1]cohort1!$P$258</f>
        <v>8.3333333333333321</v>
      </c>
      <c r="AN79" s="1">
        <f>[1]cohort1!$P$216</f>
        <v>0</v>
      </c>
      <c r="AR79" s="1">
        <f>[1]cohort1!$R$186</f>
        <v>8.3333333333333321</v>
      </c>
      <c r="AT79" s="1">
        <f>[1]cohort1!$R$238</f>
        <v>25</v>
      </c>
      <c r="AV79" s="1">
        <f>[1]cohort1!$R$258</f>
        <v>8.3333333333333321</v>
      </c>
      <c r="AX79" s="1">
        <f>[1]cohort1!$R$216</f>
        <v>8.3333333333333321</v>
      </c>
    </row>
    <row r="80" spans="1:59" x14ac:dyDescent="0.25">
      <c r="D80" s="1">
        <f>[1]cohort1!$J$188</f>
        <v>41.666666666666671</v>
      </c>
      <c r="F80" s="1">
        <f>[1]cohort1!$J$240</f>
        <v>8.3333333333333321</v>
      </c>
      <c r="H80" s="1">
        <f>[1]cohort1!$J$260</f>
        <v>33.333333333333329</v>
      </c>
      <c r="J80" s="1">
        <f>[1]cohort1!$J$246</f>
        <v>8.3333333333333321</v>
      </c>
      <c r="N80" s="1">
        <f>[1]cohort1!$L$188</f>
        <v>16.666666666666664</v>
      </c>
      <c r="P80" s="1">
        <f>[1]cohort1!$L$240</f>
        <v>41.666666666666671</v>
      </c>
      <c r="R80" s="1">
        <f>[1]cohort1!$L$260</f>
        <v>8.3333333333333321</v>
      </c>
      <c r="T80" s="1">
        <f>[1]cohort1!$L$246</f>
        <v>25</v>
      </c>
      <c r="X80" s="1">
        <f>[1]cohort1!$N$188</f>
        <v>25</v>
      </c>
      <c r="Z80" s="1">
        <f>[1]cohort1!$N$240</f>
        <v>0</v>
      </c>
      <c r="AB80" s="1">
        <f>[1]cohort1!$N$260</f>
        <v>8.3333333333333321</v>
      </c>
      <c r="AD80" s="1">
        <f>[1]cohort1!$N$246</f>
        <v>16.666666666666664</v>
      </c>
      <c r="AH80" s="1">
        <f>[1]cohort1!$P$188</f>
        <v>0</v>
      </c>
      <c r="AJ80" s="1">
        <f>[1]cohort1!$P$240</f>
        <v>16.666666666666664</v>
      </c>
      <c r="AL80" s="1">
        <f>[1]cohort1!$P$260</f>
        <v>16.666666666666664</v>
      </c>
      <c r="AN80" s="1">
        <f>[1]cohort1!$P$246</f>
        <v>8.3333333333333321</v>
      </c>
      <c r="AR80" s="1">
        <f>[1]cohort1!$R$188</f>
        <v>8.3333333333333321</v>
      </c>
      <c r="AT80" s="1">
        <f>[1]cohort1!$R$240</f>
        <v>0</v>
      </c>
      <c r="AV80" s="1">
        <f>[1]cohort1!$R$260</f>
        <v>0</v>
      </c>
      <c r="AX80" s="1">
        <f>[1]cohort1!$R$246</f>
        <v>16.666666666666664</v>
      </c>
    </row>
    <row r="81" spans="3:50" x14ac:dyDescent="0.25">
      <c r="D81" s="1">
        <f>[1]cohort1!$J$218</f>
        <v>0</v>
      </c>
      <c r="F81" s="1">
        <f>[1]cohort1!$J$242</f>
        <v>25</v>
      </c>
      <c r="H81" s="1">
        <f>[1]cohort2!$J$152</f>
        <v>0</v>
      </c>
      <c r="J81" s="1">
        <f>[1]cohort1!$J$248</f>
        <v>33.333333333333329</v>
      </c>
      <c r="N81" s="1">
        <f>[1]cohort1!$L$218</f>
        <v>16.666666666666664</v>
      </c>
      <c r="P81" s="1">
        <f>[1]cohort1!$L$242</f>
        <v>41.666666666666671</v>
      </c>
      <c r="R81" s="1">
        <f>[1]cohort2!$L$152</f>
        <v>0</v>
      </c>
      <c r="T81" s="1">
        <f>[1]cohort1!$L$248</f>
        <v>83.333333333333343</v>
      </c>
      <c r="X81" s="1">
        <f>[1]cohort1!$N$218</f>
        <v>16.666666666666664</v>
      </c>
      <c r="Z81" s="1">
        <f>[1]cohort1!$N$242</f>
        <v>33.333333333333329</v>
      </c>
      <c r="AB81" s="1">
        <f>[1]cohort2!$N$152</f>
        <v>0</v>
      </c>
      <c r="AD81" s="1">
        <f>[1]cohort1!$N$248</f>
        <v>16.666666666666664</v>
      </c>
      <c r="AH81" s="1">
        <f>[1]cohort1!$P$218</f>
        <v>8.3333333333333321</v>
      </c>
      <c r="AJ81" s="1">
        <f>[1]cohort1!$P$242</f>
        <v>25</v>
      </c>
      <c r="AL81" s="1">
        <f>[1]cohort2!$P$152</f>
        <v>0</v>
      </c>
      <c r="AN81" s="1">
        <f>[1]cohort1!$P$248</f>
        <v>0</v>
      </c>
      <c r="AR81" s="1">
        <f>[1]cohort1!$R$218</f>
        <v>16.666666666666664</v>
      </c>
      <c r="AT81" s="1">
        <f>[1]cohort1!$R$242</f>
        <v>8.3333333333333321</v>
      </c>
      <c r="AV81" s="1">
        <f>[1]cohort2!$S$152</f>
        <v>0</v>
      </c>
      <c r="AX81" s="1">
        <f>[1]cohort1!$R$248</f>
        <v>16.666666666666664</v>
      </c>
    </row>
    <row r="82" spans="3:50" x14ac:dyDescent="0.25">
      <c r="D82" s="1">
        <f>[1]cohort1!$J$220</f>
        <v>33.333333333333329</v>
      </c>
      <c r="F82" s="1">
        <f>[1]cohort1!$J$244</f>
        <v>0</v>
      </c>
      <c r="H82" s="1">
        <f>[1]cohort2!$J$154</f>
        <v>8.3333333333333321</v>
      </c>
      <c r="J82" s="1">
        <f>[1]cohort1!$J$266</f>
        <v>0</v>
      </c>
      <c r="N82" s="1">
        <f>[1]cohort1!$L$220</f>
        <v>8.3333333333333321</v>
      </c>
      <c r="P82" s="1">
        <f>[1]cohort1!$L$244</f>
        <v>0</v>
      </c>
      <c r="R82" s="1">
        <f>[1]cohort2!$L$154</f>
        <v>0</v>
      </c>
      <c r="T82" s="1">
        <f>[1]cohort1!$L$266</f>
        <v>0</v>
      </c>
      <c r="X82" s="1">
        <f>[1]cohort1!$N$220</f>
        <v>8.3333333333333321</v>
      </c>
      <c r="Z82" s="1">
        <f>[1]cohort1!$N$244</f>
        <v>0</v>
      </c>
      <c r="AB82" s="1">
        <f>[1]cohort2!$N$154</f>
        <v>0</v>
      </c>
      <c r="AD82" s="1">
        <f>[1]cohort1!$N$266</f>
        <v>0</v>
      </c>
      <c r="AH82" s="1">
        <f>[1]cohort1!$P$220</f>
        <v>25</v>
      </c>
      <c r="AJ82" s="1">
        <f>[1]cohort1!$P$244</f>
        <v>0</v>
      </c>
      <c r="AL82" s="1">
        <f>[1]cohort2!$P$154</f>
        <v>0</v>
      </c>
      <c r="AN82" s="1">
        <f>[1]cohort1!$P$266</f>
        <v>0</v>
      </c>
      <c r="AR82" s="1">
        <f>[1]cohort1!$R$220</f>
        <v>0</v>
      </c>
      <c r="AT82" s="1">
        <f>[1]cohort1!$R$244</f>
        <v>0</v>
      </c>
      <c r="AV82" s="1">
        <f>[1]cohort2!$S$154</f>
        <v>0</v>
      </c>
      <c r="AX82" s="1">
        <f>[1]cohort1!$R$266</f>
        <v>0</v>
      </c>
    </row>
    <row r="83" spans="3:50" x14ac:dyDescent="0.25">
      <c r="D83" s="1">
        <f>[1]cohort2!$J$144</f>
        <v>33.333333333333329</v>
      </c>
      <c r="F83" s="1">
        <f>[1]cohort1!$J$262</f>
        <v>8.3333333333333321</v>
      </c>
      <c r="H83" s="1">
        <f>[1]cohort2!$J$199</f>
        <v>25</v>
      </c>
      <c r="J83" s="1">
        <f>[1]cohort1!$J$268</f>
        <v>0</v>
      </c>
      <c r="N83" s="1">
        <f>[1]cohort2!$L$144</f>
        <v>33.333333333333329</v>
      </c>
      <c r="P83" s="1">
        <f>[1]cohort1!$L$262</f>
        <v>0</v>
      </c>
      <c r="R83" s="1">
        <f>[1]cohort2!$L$199</f>
        <v>16.666666666666664</v>
      </c>
      <c r="T83" s="1">
        <f>[1]cohort1!$L$268</f>
        <v>8.3333333333333321</v>
      </c>
      <c r="X83" s="1">
        <f>[1]cohort2!$N$144</f>
        <v>0</v>
      </c>
      <c r="Z83" s="1">
        <f>[1]cohort1!$N$262</f>
        <v>8.3333333333333321</v>
      </c>
      <c r="AB83" s="1">
        <f>[1]cohort2!$N$199</f>
        <v>8.3333333333333321</v>
      </c>
      <c r="AD83" s="1">
        <f>[1]cohort1!$N$268</f>
        <v>0</v>
      </c>
      <c r="AH83" s="1">
        <f>[1]cohort2!$P$144</f>
        <v>0</v>
      </c>
      <c r="AJ83" s="1">
        <f>[1]cohort1!$P$262</f>
        <v>0</v>
      </c>
      <c r="AL83" s="1">
        <f>[1]cohort2!$P$199</f>
        <v>0</v>
      </c>
      <c r="AN83" s="1">
        <f>[1]cohort1!$P$268</f>
        <v>0</v>
      </c>
      <c r="AR83" s="1">
        <f>[1]cohort2!$S$144</f>
        <v>16.666666666666664</v>
      </c>
      <c r="AT83" s="1">
        <f>[1]cohort1!$R$262</f>
        <v>0</v>
      </c>
      <c r="AV83" s="1">
        <f>[1]cohort2!$S$199</f>
        <v>0</v>
      </c>
      <c r="AX83" s="1">
        <f>[1]cohort1!$R$268</f>
        <v>8.3333333333333321</v>
      </c>
    </row>
    <row r="84" spans="3:50" x14ac:dyDescent="0.25">
      <c r="D84" s="1">
        <f>[1]cohort2!$J$146</f>
        <v>25</v>
      </c>
      <c r="F84" s="1">
        <f>[1]cohort1!$J$264</f>
        <v>33.333333333333329</v>
      </c>
      <c r="H84" s="1">
        <f>[1]cohort2!$J$201</f>
        <v>8.3333333333333321</v>
      </c>
      <c r="J84" s="1">
        <f>[1]cohort2!$J$160</f>
        <v>8.3333333333333321</v>
      </c>
      <c r="N84" s="1">
        <f>[1]cohort2!$L$146</f>
        <v>83.333333333333343</v>
      </c>
      <c r="P84" s="1">
        <f>[1]cohort1!$L$264</f>
        <v>25</v>
      </c>
      <c r="R84" s="1">
        <f>[1]cohort2!$L$201</f>
        <v>0</v>
      </c>
      <c r="T84" s="1">
        <f>[1]cohort2!$L$160</f>
        <v>8.3333333333333321</v>
      </c>
      <c r="X84" s="1">
        <f>[1]cohort2!$N$146</f>
        <v>66.666666666666657</v>
      </c>
      <c r="Z84" s="1">
        <f>[1]cohort1!$N$264</f>
        <v>0</v>
      </c>
      <c r="AB84" s="1">
        <f>[1]cohort2!$N$201</f>
        <v>8.3333333333333321</v>
      </c>
      <c r="AD84" s="1">
        <f>[1]cohort2!$N$160</f>
        <v>0</v>
      </c>
      <c r="AH84" s="1">
        <f>[1]cohort2!$P$146</f>
        <v>0</v>
      </c>
      <c r="AJ84" s="1">
        <f>[1]cohort1!$P$264</f>
        <v>16.666666666666664</v>
      </c>
      <c r="AL84" s="1">
        <f>[1]cohort2!$P$201</f>
        <v>16.666666666666664</v>
      </c>
      <c r="AN84" s="1">
        <f>[1]cohort2!$P$160</f>
        <v>8.3333333333333321</v>
      </c>
      <c r="AR84" s="1">
        <f>[1]cohort2!$S$146</f>
        <v>8.3333333333333321</v>
      </c>
      <c r="AT84" s="1">
        <f>[1]cohort1!$R$264</f>
        <v>0</v>
      </c>
      <c r="AV84" s="1">
        <f>[1]cohort2!$S$201</f>
        <v>16.666666666666664</v>
      </c>
      <c r="AX84" s="1">
        <f>[1]cohort2!$S$160</f>
        <v>0</v>
      </c>
    </row>
    <row r="85" spans="3:50" x14ac:dyDescent="0.25">
      <c r="D85" s="1">
        <f>[1]cohort2!$J$148</f>
        <v>41.666666666666671</v>
      </c>
      <c r="F85" s="1">
        <f>[1]cohort2!$J$156</f>
        <v>0</v>
      </c>
      <c r="H85" s="1">
        <f>[1]cohort2!$J$243</f>
        <v>50</v>
      </c>
      <c r="J85" s="1">
        <f>[1]cohort2!$J$162</f>
        <v>16.666666666666664</v>
      </c>
      <c r="N85" s="1">
        <f>[1]cohort2!$L$148</f>
        <v>41.666666666666671</v>
      </c>
      <c r="P85" s="1">
        <f>[1]cohort2!$L$156</f>
        <v>25</v>
      </c>
      <c r="R85" s="1">
        <f>[1]cohort2!$L$243</f>
        <v>25</v>
      </c>
      <c r="T85" s="1">
        <f>[1]cohort2!$L$162</f>
        <v>8.3333333333333321</v>
      </c>
      <c r="X85" s="1">
        <f>[1]cohort2!$N$148</f>
        <v>50</v>
      </c>
      <c r="Z85" s="1">
        <f>[1]cohort2!$N$156</f>
        <v>16.666666666666664</v>
      </c>
      <c r="AB85" s="1">
        <f>[1]cohort2!$N$243</f>
        <v>16.666666666666664</v>
      </c>
      <c r="AD85" s="1">
        <f>[1]cohort2!$N$162</f>
        <v>0</v>
      </c>
      <c r="AH85" s="1">
        <f>[1]cohort2!$P$148</f>
        <v>33.333333333333329</v>
      </c>
      <c r="AJ85" s="1">
        <f>[1]cohort2!$P$156</f>
        <v>0</v>
      </c>
      <c r="AL85" s="1">
        <f>[1]cohort2!$P$243</f>
        <v>16.666666666666664</v>
      </c>
      <c r="AN85" s="1">
        <f>[1]cohort2!$P$162</f>
        <v>25</v>
      </c>
      <c r="AR85" s="1">
        <f>[1]cohort2!$S$148</f>
        <v>41.666666666666671</v>
      </c>
      <c r="AT85" s="1">
        <f>[1]cohort2!$S$156</f>
        <v>0</v>
      </c>
      <c r="AV85" s="1">
        <f>[1]cohort2!$S$243</f>
        <v>25</v>
      </c>
      <c r="AX85" s="1">
        <f>[1]cohort2!$S$162</f>
        <v>0</v>
      </c>
    </row>
    <row r="86" spans="3:50" x14ac:dyDescent="0.25">
      <c r="D86" s="1">
        <f>[1]cohort2!$J$150</f>
        <v>0</v>
      </c>
      <c r="F86" s="1">
        <f>[1]cohort2!$J$158</f>
        <v>0</v>
      </c>
      <c r="H86" s="1">
        <f>[1]cohort2!$J$245</f>
        <v>16.666666666666664</v>
      </c>
      <c r="N86" s="1">
        <f>[1]cohort2!$L$150</f>
        <v>0</v>
      </c>
      <c r="P86" s="1">
        <f>[1]cohort2!$L$158</f>
        <v>0</v>
      </c>
      <c r="R86" s="1">
        <f>[1]cohort2!$L$245</f>
        <v>8.3333333333333321</v>
      </c>
      <c r="X86" s="1">
        <f>[1]cohort2!$N$150</f>
        <v>0</v>
      </c>
      <c r="Z86" s="1">
        <f>[1]cohort2!$N$158</f>
        <v>0</v>
      </c>
      <c r="AB86" s="1">
        <f>[1]cohort2!$N$245</f>
        <v>0</v>
      </c>
      <c r="AH86" s="1">
        <f>[1]cohort2!$P$150</f>
        <v>0</v>
      </c>
      <c r="AJ86" s="1">
        <f>[1]cohort2!$P$158</f>
        <v>0</v>
      </c>
      <c r="AL86" s="1">
        <f>[1]cohort2!$P$245</f>
        <v>0</v>
      </c>
      <c r="AR86" s="1">
        <f>[1]cohort2!$S$150</f>
        <v>0</v>
      </c>
      <c r="AT86" s="1">
        <f>[1]cohort2!$S$158</f>
        <v>0</v>
      </c>
      <c r="AV86" s="1">
        <f>[1]cohort2!$S$245</f>
        <v>8.3333333333333321</v>
      </c>
    </row>
    <row r="87" spans="3:50" x14ac:dyDescent="0.25">
      <c r="D87" s="1">
        <f>[1]cohort2!$J$195</f>
        <v>25</v>
      </c>
      <c r="F87" s="1">
        <f>[1]cohort2!$J$207</f>
        <v>16.666666666666664</v>
      </c>
      <c r="N87" s="1">
        <f>[1]cohort2!$L$195</f>
        <v>50</v>
      </c>
      <c r="P87" s="1">
        <f>[1]cohort2!$L$207</f>
        <v>8.3333333333333321</v>
      </c>
      <c r="X87" s="1">
        <f>[1]cohort2!$N$195</f>
        <v>16.666666666666664</v>
      </c>
      <c r="Z87" s="1">
        <f>[1]cohort2!$N$207</f>
        <v>8.3333333333333321</v>
      </c>
      <c r="AH87" s="1">
        <f>[1]cohort2!$P$195</f>
        <v>16.666666666666664</v>
      </c>
      <c r="AJ87" s="1">
        <f>[1]cohort2!$P$207</f>
        <v>8.3333333333333321</v>
      </c>
      <c r="AR87" s="1">
        <f>[1]cohort2!$S$195</f>
        <v>33.333333333333329</v>
      </c>
      <c r="AT87" s="1">
        <f>[1]cohort2!$S$207</f>
        <v>16.666666666666664</v>
      </c>
    </row>
    <row r="88" spans="3:50" x14ac:dyDescent="0.25">
      <c r="D88" s="1">
        <f>[1]cohort2!$J$197</f>
        <v>25</v>
      </c>
      <c r="F88" s="1">
        <f>[1]cohort2!$J$209</f>
        <v>16.666666666666664</v>
      </c>
      <c r="N88" s="1">
        <f>[1]cohort2!$L$197</f>
        <v>16.666666666666664</v>
      </c>
      <c r="P88" s="1">
        <f>[1]cohort2!$L$209</f>
        <v>33.333333333333329</v>
      </c>
      <c r="X88" s="1">
        <f>[1]cohort2!$N$197</f>
        <v>50</v>
      </c>
      <c r="Z88" s="1">
        <f>[1]cohort2!$N$209</f>
        <v>41.666666666666671</v>
      </c>
      <c r="AH88" s="1">
        <f>[1]cohort2!$P$197</f>
        <v>25</v>
      </c>
      <c r="AJ88" s="1">
        <f>[1]cohort2!$P$209</f>
        <v>16.666666666666664</v>
      </c>
      <c r="AR88" s="1">
        <f>[1]cohort2!$S$197</f>
        <v>25</v>
      </c>
      <c r="AT88" s="1">
        <f>[1]cohort2!$S$209</f>
        <v>8.3333333333333321</v>
      </c>
    </row>
    <row r="89" spans="3:50" x14ac:dyDescent="0.25">
      <c r="D89" s="1">
        <f>[1]cohort2!$J$203</f>
        <v>58.333333333333336</v>
      </c>
      <c r="F89" s="1">
        <f>[1]cohort2!$J$211</f>
        <v>16.666666666666664</v>
      </c>
      <c r="N89" s="1">
        <f>[1]cohort2!$L$203</f>
        <v>25</v>
      </c>
      <c r="P89" s="1">
        <f>[1]cohort2!$L$211</f>
        <v>8.3333333333333321</v>
      </c>
      <c r="X89" s="1">
        <f>[1]cohort2!$N$203</f>
        <v>16.666666666666664</v>
      </c>
      <c r="Z89" s="1">
        <f>[1]cohort2!$N$211</f>
        <v>25</v>
      </c>
      <c r="AH89" s="1">
        <f>[1]cohort2!$P$203</f>
        <v>8.3333333333333321</v>
      </c>
      <c r="AJ89" s="1">
        <f>[1]cohort2!$P$211</f>
        <v>0</v>
      </c>
      <c r="AR89" s="1">
        <f>[1]cohort2!$S$203</f>
        <v>8.3333333333333321</v>
      </c>
      <c r="AT89" s="1">
        <f>[1]cohort2!$S$211</f>
        <v>0</v>
      </c>
    </row>
    <row r="90" spans="3:50" x14ac:dyDescent="0.25">
      <c r="D90" s="1">
        <f>[1]cohort2!$J$205</f>
        <v>25</v>
      </c>
      <c r="F90" s="1">
        <f>[1]cohort2!$J$213</f>
        <v>0</v>
      </c>
      <c r="N90" s="1">
        <f>[1]cohort2!$L$205</f>
        <v>16.666666666666664</v>
      </c>
      <c r="P90" s="1">
        <f>[1]cohort2!$L$213</f>
        <v>0</v>
      </c>
      <c r="X90" s="1">
        <f>[1]cohort2!$N$205</f>
        <v>16.666666666666664</v>
      </c>
      <c r="Z90" s="1">
        <f>[1]cohort2!$N$213</f>
        <v>0</v>
      </c>
      <c r="AH90" s="1">
        <f>[1]cohort2!$P$205</f>
        <v>0</v>
      </c>
      <c r="AJ90" s="1">
        <f>[1]cohort2!$P$213</f>
        <v>0</v>
      </c>
      <c r="AR90" s="1">
        <f>[1]cohort2!$S$205</f>
        <v>0</v>
      </c>
      <c r="AT90" s="1">
        <f>[1]cohort2!$S$213</f>
        <v>0</v>
      </c>
    </row>
    <row r="92" spans="3:50" x14ac:dyDescent="0.25">
      <c r="C92" t="s">
        <v>11</v>
      </c>
      <c r="D92" s="1">
        <f>AVERAGE(D75:D90)</f>
        <v>33.854166666666664</v>
      </c>
      <c r="E92" s="1"/>
      <c r="F92" s="1">
        <f>AVERAGE(F75:F90)</f>
        <v>19.791666666666671</v>
      </c>
      <c r="G92" s="1"/>
      <c r="H92" s="1">
        <f>AVERAGE(H75:H86)</f>
        <v>24.305555555555557</v>
      </c>
      <c r="I92" s="1"/>
      <c r="J92" s="1">
        <f>AVERAGE(J75:J85)</f>
        <v>14.393939393939393</v>
      </c>
      <c r="M92" t="s">
        <v>11</v>
      </c>
      <c r="N92" s="1">
        <f>AVERAGE(N75:N90)</f>
        <v>27.604166666666668</v>
      </c>
      <c r="O92" s="1"/>
      <c r="P92" s="1">
        <f>AVERAGE(P75:P90)</f>
        <v>21.874999999999996</v>
      </c>
      <c r="Q92" s="1"/>
      <c r="R92" s="1">
        <f>AVERAGE(R75:R86)</f>
        <v>14.583333333333334</v>
      </c>
      <c r="S92" s="1"/>
      <c r="T92" s="1">
        <f>AVERAGE(T75:T85)</f>
        <v>17.424242424242429</v>
      </c>
      <c r="W92" t="s">
        <v>11</v>
      </c>
      <c r="X92" s="1">
        <f>AVERAGE(X75:X90)</f>
        <v>23.958333333333339</v>
      </c>
      <c r="Y92" s="1"/>
      <c r="Z92" s="1">
        <f>AVERAGE(Z75:Z90)</f>
        <v>15.104166666666668</v>
      </c>
      <c r="AA92" s="1"/>
      <c r="AB92" s="1">
        <f>AVERAGE(AB75:AB86)</f>
        <v>6.2499999999999973</v>
      </c>
      <c r="AC92" s="1"/>
      <c r="AD92" s="1">
        <f>AVERAGE(AD75:AD85)</f>
        <v>6.8181818181818183</v>
      </c>
      <c r="AG92" t="s">
        <v>11</v>
      </c>
      <c r="AH92" s="1">
        <f>AVERAGE(AH75:AH90)</f>
        <v>8.8541666666666661</v>
      </c>
      <c r="AI92" s="1"/>
      <c r="AJ92" s="1">
        <f>AVERAGE(AJ75:AJ90)</f>
        <v>7.8124999999999982</v>
      </c>
      <c r="AK92" s="1"/>
      <c r="AL92" s="1">
        <f>AVERAGE(AL75:AL86)</f>
        <v>9.7222222222222197</v>
      </c>
      <c r="AM92" s="1"/>
      <c r="AN92" s="1">
        <f>AVERAGE(AN75:AN85)</f>
        <v>7.5757575757575744</v>
      </c>
      <c r="AQ92" t="s">
        <v>11</v>
      </c>
      <c r="AR92" s="1">
        <f>AVERAGE(AR75:AR90)</f>
        <v>14.58333333333333</v>
      </c>
      <c r="AS92" s="1"/>
      <c r="AT92" s="1">
        <f>AVERAGE(AT75:AT90)</f>
        <v>4.6874999999999991</v>
      </c>
      <c r="AU92" s="1"/>
      <c r="AV92" s="1">
        <f>AVERAGE(AV75:AV86)</f>
        <v>9.0277777777777768</v>
      </c>
      <c r="AW92" s="1"/>
      <c r="AX92" s="1">
        <f>AVERAGE(AX75:AX85)</f>
        <v>8.3333333333333304</v>
      </c>
    </row>
    <row r="93" spans="3:50" x14ac:dyDescent="0.25">
      <c r="C93" t="s">
        <v>19</v>
      </c>
      <c r="D93">
        <f>_xlfn.STDEV.S(D75:D90)</f>
        <v>20.742859101476437</v>
      </c>
      <c r="F93">
        <f>_xlfn.STDEV.S(F75:F90)</f>
        <v>17.710375699216751</v>
      </c>
      <c r="H93">
        <f>_xlfn.STDEV.S(H75:H86)</f>
        <v>17.928848337068459</v>
      </c>
      <c r="J93">
        <f>_xlfn.STDEV.S(J75:J85)</f>
        <v>19.397490205246303</v>
      </c>
      <c r="M93" t="s">
        <v>19</v>
      </c>
      <c r="N93">
        <f>_xlfn.STDEV.S(N75:N90)</f>
        <v>21.670672706576401</v>
      </c>
      <c r="P93">
        <f>_xlfn.STDEV.S(P75:P90)</f>
        <v>21.704027617352846</v>
      </c>
      <c r="R93">
        <f>_xlfn.STDEV.S(R75:R86)</f>
        <v>14.704582533167933</v>
      </c>
      <c r="T93">
        <f>_xlfn.STDEV.S(T75:T85)</f>
        <v>23.703769465396999</v>
      </c>
      <c r="W93" t="s">
        <v>19</v>
      </c>
      <c r="X93">
        <f>_xlfn.STDEV.S(X75:X90)</f>
        <v>22.334784364139093</v>
      </c>
      <c r="Z93">
        <f>_xlfn.STDEV.S(Z75:Z90)</f>
        <v>15.580956443803558</v>
      </c>
      <c r="AB93">
        <f>_xlfn.STDEV.S(AB75:AB86)</f>
        <v>6.2814863453700776</v>
      </c>
      <c r="AD93">
        <f>_xlfn.STDEV.S(AD75:AD85)</f>
        <v>9.7312368020190352</v>
      </c>
      <c r="AG93" t="s">
        <v>19</v>
      </c>
      <c r="AH93">
        <f>_xlfn.STDEV.S(AH75:AH90)</f>
        <v>11.16739218206955</v>
      </c>
      <c r="AJ93">
        <f>_xlfn.STDEV.S(AJ75:AJ90)</f>
        <v>9.363418772601765</v>
      </c>
      <c r="AL93">
        <f>_xlfn.STDEV.S(AL75:AL86)</f>
        <v>9.2886738170452148</v>
      </c>
      <c r="AN93">
        <f>_xlfn.STDEV.S(AN75:AN85)</f>
        <v>8.7038827977848925</v>
      </c>
      <c r="AQ93" t="s">
        <v>19</v>
      </c>
      <c r="AR93">
        <f>_xlfn.STDEV.S(AR75:AR90)</f>
        <v>14.433756729740644</v>
      </c>
      <c r="AT93">
        <f>_xlfn.STDEV.S(AT75:AT90)</f>
        <v>7.4341242728181305</v>
      </c>
      <c r="AV93">
        <f>_xlfn.STDEV.S(AV75:AV86)</f>
        <v>8.3017076657968492</v>
      </c>
      <c r="AX93">
        <f>_xlfn.STDEV.S(AX75:AX85)</f>
        <v>7.4535599249992988</v>
      </c>
    </row>
    <row r="94" spans="3:50" x14ac:dyDescent="0.25">
      <c r="C94" t="s">
        <v>23</v>
      </c>
      <c r="D94">
        <f>COUNT(D75:D90)</f>
        <v>16</v>
      </c>
      <c r="F94">
        <f>COUNT(F75:F90)</f>
        <v>16</v>
      </c>
      <c r="H94">
        <f>COUNT(H75:H86)</f>
        <v>12</v>
      </c>
      <c r="J94">
        <f>COUNT(J75:J85)</f>
        <v>11</v>
      </c>
      <c r="M94" t="s">
        <v>23</v>
      </c>
      <c r="N94">
        <f>COUNT(N75:N90)</f>
        <v>16</v>
      </c>
      <c r="P94">
        <f>COUNT(P75:P90)</f>
        <v>16</v>
      </c>
      <c r="R94">
        <f>COUNT(R75:R86)</f>
        <v>12</v>
      </c>
      <c r="T94">
        <f>COUNT(T75:T85)</f>
        <v>11</v>
      </c>
      <c r="W94" t="s">
        <v>23</v>
      </c>
      <c r="X94">
        <f>COUNT(X75:X90)</f>
        <v>16</v>
      </c>
      <c r="Z94">
        <f>COUNT(Z75:Z90)</f>
        <v>16</v>
      </c>
      <c r="AB94">
        <f>COUNT(AB75:AB86)</f>
        <v>12</v>
      </c>
      <c r="AD94">
        <f>COUNT(AD75:AD85)</f>
        <v>11</v>
      </c>
      <c r="AG94" t="s">
        <v>23</v>
      </c>
      <c r="AH94">
        <f>COUNT(AH75:AH90)</f>
        <v>16</v>
      </c>
      <c r="AJ94">
        <f>COUNT(AJ75:AJ90)</f>
        <v>16</v>
      </c>
      <c r="AL94">
        <f>COUNT(AL75:AL86)</f>
        <v>12</v>
      </c>
      <c r="AN94">
        <f>COUNT(AN75:AN85)</f>
        <v>11</v>
      </c>
      <c r="AQ94" t="s">
        <v>23</v>
      </c>
      <c r="AR94">
        <f>COUNT(AR75:AR90)</f>
        <v>16</v>
      </c>
      <c r="AT94">
        <f>COUNT(AT75:AT90)</f>
        <v>16</v>
      </c>
      <c r="AV94">
        <f>COUNT(AV75:AV86)</f>
        <v>12</v>
      </c>
      <c r="AX94">
        <f>COUNT(AX75:AX85)</f>
        <v>11</v>
      </c>
    </row>
    <row r="95" spans="3:50" x14ac:dyDescent="0.25">
      <c r="C95" t="s">
        <v>24</v>
      </c>
      <c r="D95">
        <f>SQRT(D94)</f>
        <v>4</v>
      </c>
      <c r="F95">
        <f>SQRT(F94)</f>
        <v>4</v>
      </c>
      <c r="H95">
        <f>SQRT(H94)</f>
        <v>3.4641016151377544</v>
      </c>
      <c r="J95">
        <f>SQRT(J94)</f>
        <v>3.3166247903553998</v>
      </c>
      <c r="M95" t="s">
        <v>24</v>
      </c>
      <c r="N95">
        <f>SQRT(N94)</f>
        <v>4</v>
      </c>
      <c r="P95">
        <f>SQRT(P94)</f>
        <v>4</v>
      </c>
      <c r="R95">
        <f>SQRT(R94)</f>
        <v>3.4641016151377544</v>
      </c>
      <c r="T95">
        <f>SQRT(T94)</f>
        <v>3.3166247903553998</v>
      </c>
      <c r="W95" t="s">
        <v>24</v>
      </c>
      <c r="X95">
        <f>SQRT(X94)</f>
        <v>4</v>
      </c>
      <c r="Z95">
        <f>SQRT(Z94)</f>
        <v>4</v>
      </c>
      <c r="AB95">
        <f>SQRT(AB94)</f>
        <v>3.4641016151377544</v>
      </c>
      <c r="AD95">
        <f>SQRT(AD94)</f>
        <v>3.3166247903553998</v>
      </c>
      <c r="AG95" t="s">
        <v>24</v>
      </c>
      <c r="AH95">
        <f>SQRT(AH94)</f>
        <v>4</v>
      </c>
      <c r="AJ95">
        <f>SQRT(AJ94)</f>
        <v>4</v>
      </c>
      <c r="AL95">
        <f>SQRT(AL94)</f>
        <v>3.4641016151377544</v>
      </c>
      <c r="AN95">
        <f>SQRT(AN94)</f>
        <v>3.3166247903553998</v>
      </c>
      <c r="AQ95" t="s">
        <v>24</v>
      </c>
      <c r="AR95">
        <f>SQRT(AR94)</f>
        <v>4</v>
      </c>
      <c r="AT95">
        <f>SQRT(AT94)</f>
        <v>4</v>
      </c>
      <c r="AV95">
        <f>SQRT(AV94)</f>
        <v>3.4641016151377544</v>
      </c>
      <c r="AX95">
        <f>SQRT(AX94)</f>
        <v>3.3166247903553998</v>
      </c>
    </row>
    <row r="96" spans="3:50" x14ac:dyDescent="0.25">
      <c r="C96" t="s">
        <v>25</v>
      </c>
      <c r="D96">
        <f>D93/D95</f>
        <v>5.1857147753691093</v>
      </c>
      <c r="F96">
        <f>F93/F95</f>
        <v>4.4275939248041878</v>
      </c>
      <c r="H96">
        <f>H93/H95</f>
        <v>5.1756127068332249</v>
      </c>
      <c r="J96">
        <f>J93/J95</f>
        <v>5.8485633532178127</v>
      </c>
      <c r="M96" t="s">
        <v>25</v>
      </c>
      <c r="N96">
        <f>N93/N95</f>
        <v>5.4176681766441002</v>
      </c>
      <c r="P96">
        <f>P93/P95</f>
        <v>5.4260069043382115</v>
      </c>
      <c r="R96">
        <f>R93/R95</f>
        <v>4.2448473419227879</v>
      </c>
      <c r="T96">
        <f>T93/T95</f>
        <v>7.1469554030731866</v>
      </c>
      <c r="W96" t="s">
        <v>25</v>
      </c>
      <c r="X96">
        <f>X93/X95</f>
        <v>5.5836960910347733</v>
      </c>
      <c r="Z96">
        <f>Z93/Z95</f>
        <v>3.8952391109508895</v>
      </c>
      <c r="AB96">
        <f>AB93/AB95</f>
        <v>1.8133089162051865</v>
      </c>
      <c r="AD96">
        <f>AD93/AD95</f>
        <v>2.934078292581376</v>
      </c>
      <c r="AG96" t="s">
        <v>25</v>
      </c>
      <c r="AH96">
        <f>AH93/AH95</f>
        <v>2.7918480455173875</v>
      </c>
      <c r="AJ96">
        <f>AJ93/AJ95</f>
        <v>2.3408546931504413</v>
      </c>
      <c r="AL96">
        <f>AL93/AL95</f>
        <v>2.6814091643428419</v>
      </c>
      <c r="AN96">
        <f>AN93/AN95</f>
        <v>2.6243194054073902</v>
      </c>
      <c r="AQ96" t="s">
        <v>25</v>
      </c>
      <c r="AR96">
        <f>AR93/AR95</f>
        <v>3.6084391824351609</v>
      </c>
      <c r="AT96">
        <f>AT93/AT95</f>
        <v>1.8585310682045326</v>
      </c>
      <c r="AV96">
        <f>AV93/AV95</f>
        <v>2.3964965777906952</v>
      </c>
      <c r="AX96">
        <f>AX93/AX95</f>
        <v>2.2473328748774737</v>
      </c>
    </row>
    <row r="98" spans="1:21" ht="15.75" thickBot="1" x14ac:dyDescent="0.3"/>
    <row r="99" spans="1:21" x14ac:dyDescent="0.25">
      <c r="B99" t="s">
        <v>0</v>
      </c>
      <c r="C99" s="45" t="s">
        <v>4</v>
      </c>
      <c r="D99" s="39"/>
      <c r="E99" s="39"/>
      <c r="F99" s="39"/>
      <c r="G99" s="39" t="s">
        <v>3</v>
      </c>
      <c r="H99" s="39"/>
      <c r="I99" s="39"/>
      <c r="J99" s="41"/>
      <c r="M99" t="s">
        <v>10</v>
      </c>
      <c r="N99" s="45" t="s">
        <v>4</v>
      </c>
      <c r="O99" s="39"/>
      <c r="P99" s="39"/>
      <c r="Q99" s="39"/>
      <c r="R99" s="39" t="s">
        <v>3</v>
      </c>
      <c r="S99" s="39"/>
      <c r="T99" s="39"/>
      <c r="U99" s="41"/>
    </row>
    <row r="100" spans="1:21" x14ac:dyDescent="0.25">
      <c r="A100" t="s">
        <v>28</v>
      </c>
      <c r="C100" s="42" t="s">
        <v>2</v>
      </c>
      <c r="D100" s="43"/>
      <c r="E100" s="43" t="s">
        <v>1</v>
      </c>
      <c r="F100" s="43"/>
      <c r="G100" s="43" t="s">
        <v>2</v>
      </c>
      <c r="H100" s="43"/>
      <c r="I100" s="43" t="s">
        <v>1</v>
      </c>
      <c r="J100" s="44"/>
      <c r="N100" s="42" t="s">
        <v>2</v>
      </c>
      <c r="O100" s="43"/>
      <c r="P100" s="43" t="s">
        <v>1</v>
      </c>
      <c r="Q100" s="43"/>
      <c r="R100" s="43" t="s">
        <v>2</v>
      </c>
      <c r="S100" s="43"/>
      <c r="T100" s="43" t="s">
        <v>1</v>
      </c>
      <c r="U100" s="44"/>
    </row>
    <row r="101" spans="1:21" ht="15.75" thickBot="1" x14ac:dyDescent="0.3">
      <c r="B101" t="s">
        <v>13</v>
      </c>
      <c r="C101" s="63" t="s">
        <v>62</v>
      </c>
      <c r="D101" s="64"/>
      <c r="E101" s="63" t="s">
        <v>62</v>
      </c>
      <c r="F101" s="64"/>
      <c r="G101" s="63" t="s">
        <v>62</v>
      </c>
      <c r="H101" s="64"/>
      <c r="I101" s="63" t="s">
        <v>62</v>
      </c>
      <c r="J101" s="65"/>
      <c r="M101" t="s">
        <v>13</v>
      </c>
      <c r="N101" s="11" t="s">
        <v>14</v>
      </c>
      <c r="O101" s="12" t="s">
        <v>15</v>
      </c>
      <c r="P101" s="11" t="s">
        <v>14</v>
      </c>
      <c r="Q101" s="12" t="s">
        <v>15</v>
      </c>
      <c r="R101" s="11" t="s">
        <v>14</v>
      </c>
      <c r="S101" s="12" t="s">
        <v>15</v>
      </c>
      <c r="T101" s="11" t="s">
        <v>14</v>
      </c>
      <c r="U101" s="12" t="s">
        <v>15</v>
      </c>
    </row>
    <row r="102" spans="1:21" x14ac:dyDescent="0.25">
      <c r="C102" s="1">
        <f>AVERAGE(C132:D132)</f>
        <v>41.666666666666657</v>
      </c>
      <c r="D102" s="1"/>
      <c r="E102" s="1">
        <f>AVERAGE(E132:F132)</f>
        <v>8.3333333333333321</v>
      </c>
      <c r="F102" s="1"/>
      <c r="G102" s="1">
        <f>AVERAGE(G132:H132)</f>
        <v>16.666666666666664</v>
      </c>
      <c r="H102" s="1"/>
      <c r="I102" s="1">
        <f>AVERAGE(I132:J132)</f>
        <v>8.3333333333333321</v>
      </c>
      <c r="J102" s="1"/>
      <c r="N102" s="1">
        <f>AVERAGE(N132:O132)</f>
        <v>33.333333333333329</v>
      </c>
      <c r="O102" s="1"/>
      <c r="P102" s="1">
        <f>AVERAGE(P132:Q132)</f>
        <v>8.3333333333333321</v>
      </c>
      <c r="Q102" s="1"/>
      <c r="R102" s="1">
        <f>AVERAGE(R132:S132)</f>
        <v>8.3333333333333321</v>
      </c>
      <c r="S102" s="1"/>
      <c r="T102" s="1">
        <f>AVERAGE(T132:U132)</f>
        <v>8.3333333333333321</v>
      </c>
      <c r="U102" s="1"/>
    </row>
    <row r="103" spans="1:21" x14ac:dyDescent="0.25">
      <c r="C103" s="1">
        <f>AVERAGE(C133:D133)</f>
        <v>16.666666666666664</v>
      </c>
      <c r="D103" s="1"/>
      <c r="E103" s="1">
        <f t="shared" ref="E103:E116" si="16">AVERAGE(E133:F133)</f>
        <v>8.3333333333333321</v>
      </c>
      <c r="F103" s="1"/>
      <c r="G103" s="1">
        <f t="shared" ref="G103:G115" si="17">AVERAGE(G133:H133)</f>
        <v>8.3333333333333321</v>
      </c>
      <c r="H103" s="1"/>
      <c r="I103" s="1">
        <f t="shared" ref="I103:I118" si="18">AVERAGE(I133:J133)</f>
        <v>0</v>
      </c>
      <c r="J103" s="1"/>
      <c r="N103" s="1">
        <f t="shared" ref="N103:N115" si="19">AVERAGE(N133:O133)</f>
        <v>24.999999999999996</v>
      </c>
      <c r="O103" s="1"/>
      <c r="P103" s="1">
        <f t="shared" ref="P103:P116" si="20">AVERAGE(P133:Q133)</f>
        <v>24.999999999999996</v>
      </c>
      <c r="Q103" s="1"/>
      <c r="R103" s="1">
        <f t="shared" ref="R103:R113" si="21">AVERAGE(R133:S133)</f>
        <v>0</v>
      </c>
      <c r="S103" s="1"/>
      <c r="T103" s="1">
        <f t="shared" ref="T103:T110" si="22">AVERAGE(T133:U133)</f>
        <v>0</v>
      </c>
      <c r="U103" s="1"/>
    </row>
    <row r="104" spans="1:21" x14ac:dyDescent="0.25">
      <c r="C104" s="1">
        <f t="shared" ref="C104:C113" si="23">AVERAGE(C134:D134)</f>
        <v>16.666666666666664</v>
      </c>
      <c r="D104" s="1"/>
      <c r="E104" s="1">
        <f t="shared" si="16"/>
        <v>58.333333333333336</v>
      </c>
      <c r="F104" s="1"/>
      <c r="G104" s="1">
        <f t="shared" si="17"/>
        <v>0</v>
      </c>
      <c r="H104" s="1"/>
      <c r="I104" s="1">
        <f t="shared" si="18"/>
        <v>0</v>
      </c>
      <c r="J104" s="1"/>
      <c r="N104" s="1">
        <f t="shared" si="19"/>
        <v>24.999999999999996</v>
      </c>
      <c r="O104" s="1"/>
      <c r="P104" s="1">
        <f t="shared" si="20"/>
        <v>0</v>
      </c>
      <c r="Q104" s="1"/>
      <c r="R104" s="1">
        <f t="shared" si="21"/>
        <v>16.666666666666664</v>
      </c>
      <c r="S104" s="1"/>
      <c r="T104" s="1">
        <f t="shared" si="22"/>
        <v>8.3333333333333321</v>
      </c>
      <c r="U104" s="1"/>
    </row>
    <row r="105" spans="1:21" x14ac:dyDescent="0.25">
      <c r="C105" s="1">
        <f t="shared" si="23"/>
        <v>8.3333333333333321</v>
      </c>
      <c r="D105" s="1"/>
      <c r="E105" s="1">
        <f t="shared" si="16"/>
        <v>25</v>
      </c>
      <c r="F105" s="1"/>
      <c r="G105" s="1">
        <f t="shared" si="17"/>
        <v>8.3333333333333321</v>
      </c>
      <c r="H105" s="1"/>
      <c r="I105" s="1">
        <f t="shared" si="18"/>
        <v>0</v>
      </c>
      <c r="J105" s="1"/>
      <c r="N105" s="1">
        <f t="shared" si="19"/>
        <v>8.3333333333333321</v>
      </c>
      <c r="O105" s="1"/>
      <c r="P105" s="1">
        <f t="shared" si="20"/>
        <v>16.666666666666664</v>
      </c>
      <c r="Q105" s="1"/>
      <c r="R105" s="1">
        <f t="shared" si="21"/>
        <v>25</v>
      </c>
      <c r="S105" s="1"/>
      <c r="T105" s="1">
        <f t="shared" si="22"/>
        <v>33.333333333333329</v>
      </c>
      <c r="U105" s="1"/>
    </row>
    <row r="106" spans="1:21" x14ac:dyDescent="0.25">
      <c r="C106" s="1">
        <f t="shared" si="23"/>
        <v>41.666666666666664</v>
      </c>
      <c r="D106" s="1"/>
      <c r="E106" s="1">
        <f t="shared" si="16"/>
        <v>0</v>
      </c>
      <c r="F106" s="1"/>
      <c r="G106" s="1">
        <f t="shared" si="17"/>
        <v>0</v>
      </c>
      <c r="H106" s="1"/>
      <c r="I106" s="1">
        <f t="shared" si="18"/>
        <v>8.3333333333333321</v>
      </c>
      <c r="J106" s="1"/>
      <c r="N106" s="1">
        <f t="shared" si="19"/>
        <v>8.3333333333333321</v>
      </c>
      <c r="O106" s="1"/>
      <c r="P106" s="1">
        <f t="shared" si="20"/>
        <v>8.3333333333333321</v>
      </c>
      <c r="Q106" s="1"/>
      <c r="R106" s="1">
        <f t="shared" si="21"/>
        <v>33.333333333333329</v>
      </c>
      <c r="S106" s="1"/>
      <c r="T106" s="1">
        <f t="shared" si="22"/>
        <v>0</v>
      </c>
      <c r="U106" s="1"/>
    </row>
    <row r="107" spans="1:21" x14ac:dyDescent="0.25">
      <c r="C107" s="1">
        <f t="shared" si="23"/>
        <v>33.333333333333329</v>
      </c>
      <c r="D107" s="1"/>
      <c r="E107" s="1">
        <f t="shared" si="16"/>
        <v>8.3333333333333321</v>
      </c>
      <c r="F107" s="1"/>
      <c r="G107" s="1">
        <f t="shared" si="17"/>
        <v>0</v>
      </c>
      <c r="H107" s="1"/>
      <c r="I107" s="1">
        <f t="shared" si="18"/>
        <v>8.3333333333333321</v>
      </c>
      <c r="J107" s="1"/>
      <c r="N107" s="1">
        <f t="shared" si="19"/>
        <v>0</v>
      </c>
      <c r="O107" s="1"/>
      <c r="P107" s="1">
        <f t="shared" si="20"/>
        <v>8.3333333333333321</v>
      </c>
      <c r="Q107" s="1"/>
      <c r="R107" s="1">
        <f t="shared" si="21"/>
        <v>41.666666666666657</v>
      </c>
      <c r="S107" s="1"/>
      <c r="T107" s="1">
        <f t="shared" si="22"/>
        <v>0</v>
      </c>
      <c r="U107" s="1"/>
    </row>
    <row r="108" spans="1:21" x14ac:dyDescent="0.25">
      <c r="C108" s="1">
        <f t="shared" si="23"/>
        <v>41.666666666666664</v>
      </c>
      <c r="D108" s="1"/>
      <c r="E108" s="1">
        <f t="shared" si="16"/>
        <v>0</v>
      </c>
      <c r="F108" s="1"/>
      <c r="G108" s="1">
        <f t="shared" si="17"/>
        <v>33.333333333333329</v>
      </c>
      <c r="H108" s="1"/>
      <c r="I108" s="1">
        <f t="shared" si="18"/>
        <v>8.3333333333333321</v>
      </c>
      <c r="J108" s="1"/>
      <c r="N108" s="1">
        <f t="shared" si="19"/>
        <v>33.333333333333329</v>
      </c>
      <c r="O108" s="1"/>
      <c r="P108" s="1">
        <f t="shared" si="20"/>
        <v>0</v>
      </c>
      <c r="Q108" s="1"/>
      <c r="R108" s="1">
        <f t="shared" si="21"/>
        <v>8.3333333333333321</v>
      </c>
      <c r="S108" s="1"/>
      <c r="T108" s="1">
        <f t="shared" si="22"/>
        <v>0</v>
      </c>
      <c r="U108" s="1"/>
    </row>
    <row r="109" spans="1:21" x14ac:dyDescent="0.25">
      <c r="C109" s="1">
        <f t="shared" si="23"/>
        <v>8.3333333333333321</v>
      </c>
      <c r="D109" s="1"/>
      <c r="E109" s="1">
        <f t="shared" si="16"/>
        <v>28.333333333333332</v>
      </c>
      <c r="F109" s="1"/>
      <c r="G109" s="1">
        <f t="shared" si="17"/>
        <v>0</v>
      </c>
      <c r="H109" s="1"/>
      <c r="I109" s="1">
        <f t="shared" si="18"/>
        <v>0</v>
      </c>
      <c r="J109" s="1"/>
      <c r="N109" s="1">
        <f t="shared" si="19"/>
        <v>8.3333333333333321</v>
      </c>
      <c r="O109" s="1"/>
      <c r="P109" s="1">
        <f t="shared" si="20"/>
        <v>16.666666666666664</v>
      </c>
      <c r="Q109" s="1"/>
      <c r="R109" s="1">
        <f t="shared" si="21"/>
        <v>8.3333333333333321</v>
      </c>
      <c r="S109" s="1"/>
      <c r="T109" s="1">
        <f t="shared" si="22"/>
        <v>0</v>
      </c>
      <c r="U109" s="1"/>
    </row>
    <row r="110" spans="1:21" x14ac:dyDescent="0.25">
      <c r="C110" s="1">
        <f t="shared" si="23"/>
        <v>33.333333333333329</v>
      </c>
      <c r="D110" s="1"/>
      <c r="E110" s="1">
        <f t="shared" si="16"/>
        <v>0</v>
      </c>
      <c r="F110" s="1"/>
      <c r="G110" s="1">
        <f t="shared" si="17"/>
        <v>25</v>
      </c>
      <c r="H110" s="1"/>
      <c r="I110" s="1">
        <f t="shared" si="18"/>
        <v>16.666666666666664</v>
      </c>
      <c r="J110" s="1"/>
      <c r="N110" s="1">
        <f t="shared" si="19"/>
        <v>0</v>
      </c>
      <c r="O110" s="1"/>
      <c r="P110" s="1">
        <f t="shared" si="20"/>
        <v>16.666666666666664</v>
      </c>
      <c r="Q110" s="1"/>
      <c r="R110" s="1">
        <f t="shared" si="21"/>
        <v>0</v>
      </c>
      <c r="S110" s="1"/>
      <c r="T110" s="1">
        <f t="shared" si="22"/>
        <v>0</v>
      </c>
      <c r="U110" s="1"/>
    </row>
    <row r="111" spans="1:21" x14ac:dyDescent="0.25">
      <c r="C111" s="1">
        <f t="shared" si="23"/>
        <v>25</v>
      </c>
      <c r="D111" s="1"/>
      <c r="E111" s="1">
        <f t="shared" si="16"/>
        <v>0</v>
      </c>
      <c r="F111" s="1"/>
      <c r="G111" s="1">
        <f t="shared" si="17"/>
        <v>0</v>
      </c>
      <c r="H111" s="1"/>
      <c r="I111" s="1">
        <f t="shared" si="18"/>
        <v>50</v>
      </c>
      <c r="J111" s="1"/>
      <c r="N111" s="1">
        <f t="shared" si="19"/>
        <v>8.3333333333333321</v>
      </c>
      <c r="O111" s="1"/>
      <c r="P111" s="1">
        <f t="shared" si="20"/>
        <v>0</v>
      </c>
      <c r="Q111" s="1"/>
      <c r="R111" s="1">
        <f t="shared" si="21"/>
        <v>0</v>
      </c>
      <c r="S111" s="1"/>
    </row>
    <row r="112" spans="1:21" x14ac:dyDescent="0.25">
      <c r="C112" s="1">
        <f t="shared" si="23"/>
        <v>0</v>
      </c>
      <c r="D112" s="1"/>
      <c r="E112" s="1">
        <f t="shared" si="16"/>
        <v>0</v>
      </c>
      <c r="F112" s="1"/>
      <c r="G112" s="1">
        <f t="shared" si="17"/>
        <v>33.333333333333329</v>
      </c>
      <c r="H112" s="1"/>
      <c r="I112" s="1">
        <f t="shared" si="18"/>
        <v>8.3333333333333321</v>
      </c>
      <c r="J112" s="1"/>
      <c r="N112" s="1">
        <f t="shared" si="19"/>
        <v>8.3333333333333321</v>
      </c>
      <c r="O112" s="1"/>
      <c r="P112" s="1">
        <f t="shared" si="20"/>
        <v>0</v>
      </c>
      <c r="Q112" s="1"/>
      <c r="R112" s="1">
        <f t="shared" si="21"/>
        <v>8.3333333333333321</v>
      </c>
      <c r="S112" s="1"/>
    </row>
    <row r="113" spans="1:22" x14ac:dyDescent="0.25">
      <c r="C113" s="1">
        <f t="shared" si="23"/>
        <v>33.333333333333329</v>
      </c>
      <c r="D113" s="1"/>
      <c r="E113" s="1">
        <f t="shared" si="16"/>
        <v>16.666666666666664</v>
      </c>
      <c r="F113" s="1"/>
      <c r="G113" s="1">
        <f t="shared" si="17"/>
        <v>0</v>
      </c>
      <c r="H113" s="1"/>
      <c r="I113" s="1">
        <f t="shared" si="18"/>
        <v>0</v>
      </c>
      <c r="J113" s="1"/>
      <c r="N113" s="1">
        <f t="shared" si="19"/>
        <v>58.333333333333329</v>
      </c>
      <c r="O113" s="1"/>
      <c r="P113" s="1">
        <f t="shared" si="20"/>
        <v>0</v>
      </c>
      <c r="Q113" s="1"/>
      <c r="R113" s="1">
        <f t="shared" si="21"/>
        <v>0</v>
      </c>
      <c r="S113" s="1"/>
    </row>
    <row r="114" spans="1:22" x14ac:dyDescent="0.25">
      <c r="E114" s="1">
        <f t="shared" si="16"/>
        <v>33.333333333333329</v>
      </c>
      <c r="F114" s="1"/>
      <c r="G114" s="1">
        <f t="shared" si="17"/>
        <v>16.666666666666664</v>
      </c>
      <c r="H114" s="1"/>
      <c r="I114" s="1">
        <f t="shared" si="18"/>
        <v>0</v>
      </c>
      <c r="J114" s="1"/>
      <c r="N114" s="1">
        <f t="shared" si="19"/>
        <v>0</v>
      </c>
      <c r="O114" s="1"/>
      <c r="P114" s="1">
        <f t="shared" si="20"/>
        <v>16.666666666666664</v>
      </c>
      <c r="Q114" s="1"/>
    </row>
    <row r="115" spans="1:22" x14ac:dyDescent="0.25">
      <c r="E115" s="1">
        <f t="shared" si="16"/>
        <v>16.666666666666664</v>
      </c>
      <c r="F115" s="1"/>
      <c r="G115" s="1">
        <f t="shared" si="17"/>
        <v>0</v>
      </c>
      <c r="H115" s="1"/>
      <c r="I115" s="1">
        <f t="shared" si="18"/>
        <v>0</v>
      </c>
      <c r="J115" s="1"/>
      <c r="N115" s="1">
        <f t="shared" si="19"/>
        <v>0</v>
      </c>
      <c r="O115" s="1"/>
      <c r="P115" s="1">
        <f t="shared" si="20"/>
        <v>0</v>
      </c>
      <c r="Q115" s="1"/>
    </row>
    <row r="116" spans="1:22" x14ac:dyDescent="0.25">
      <c r="E116" s="1">
        <f t="shared" si="16"/>
        <v>25</v>
      </c>
      <c r="F116" s="1"/>
      <c r="I116" s="1">
        <f t="shared" si="18"/>
        <v>0</v>
      </c>
      <c r="J116" s="1"/>
      <c r="P116" s="1">
        <f t="shared" si="20"/>
        <v>0</v>
      </c>
      <c r="Q116" s="1"/>
    </row>
    <row r="117" spans="1:22" x14ac:dyDescent="0.25">
      <c r="I117" s="1">
        <f t="shared" si="18"/>
        <v>33.333333333333329</v>
      </c>
      <c r="J117" s="1"/>
    </row>
    <row r="118" spans="1:22" x14ac:dyDescent="0.25">
      <c r="I118" s="1">
        <f t="shared" si="18"/>
        <v>0</v>
      </c>
      <c r="J118" s="1"/>
    </row>
    <row r="120" spans="1:22" x14ac:dyDescent="0.25">
      <c r="B120" t="s">
        <v>11</v>
      </c>
      <c r="C120" s="1">
        <f>AVERAGE(C102:C113)</f>
        <v>24.999999999999996</v>
      </c>
      <c r="E120" s="1">
        <f>AVERAGE(E102:E116)</f>
        <v>15.22222222222222</v>
      </c>
      <c r="G120" s="1">
        <f>AVERAGE(G102:H115)</f>
        <v>10.119047619047619</v>
      </c>
      <c r="I120" s="1">
        <f>AVERAGE(I102:J118)</f>
        <v>8.3333333333333321</v>
      </c>
      <c r="M120" t="s">
        <v>11</v>
      </c>
      <c r="N120" s="1">
        <f>AVERAGE(N102:O115)</f>
        <v>15.476190476190478</v>
      </c>
      <c r="P120" s="1">
        <f>AVERAGE(P102:Q116)</f>
        <v>7.777777777777775</v>
      </c>
      <c r="R120" s="1">
        <f>AVERAGE(R102:S113)</f>
        <v>12.5</v>
      </c>
      <c r="T120" s="1">
        <f>AVERAGE(T102:U110)</f>
        <v>5.5555555555555545</v>
      </c>
    </row>
    <row r="121" spans="1:22" x14ac:dyDescent="0.25">
      <c r="B121" t="s">
        <v>19</v>
      </c>
      <c r="C121">
        <f>_xlfn.STDEV.S(C102:C113)</f>
        <v>14.650817883192213</v>
      </c>
      <c r="E121">
        <f>_xlfn.STDEV.S(E102:E116)</f>
        <v>16.593490149571164</v>
      </c>
      <c r="G121">
        <f>_xlfn.STDEV.S(G102:H115)</f>
        <v>12.734371781294303</v>
      </c>
      <c r="I121">
        <f>_xlfn.STDEV.S(I102:J118)</f>
        <v>13.819269959814166</v>
      </c>
      <c r="M121" t="s">
        <v>19</v>
      </c>
      <c r="N121">
        <f>_xlfn.STDEV.S(N102:O115)</f>
        <v>17.251638983558852</v>
      </c>
      <c r="P121">
        <f>_xlfn.STDEV.S(P102:Q116)</f>
        <v>8.6066296582387043</v>
      </c>
      <c r="R121">
        <f>_xlfn.STDEV.S(R102:S113)</f>
        <v>13.989534327741955</v>
      </c>
      <c r="T121">
        <f>_xlfn.STDEV.S(T102:U110)</f>
        <v>11.023963796102461</v>
      </c>
    </row>
    <row r="122" spans="1:22" x14ac:dyDescent="0.25">
      <c r="B122" t="s">
        <v>23</v>
      </c>
      <c r="C122">
        <f>COUNT(C102:C113)</f>
        <v>12</v>
      </c>
      <c r="E122">
        <f>COUNT(E102:E116)</f>
        <v>15</v>
      </c>
      <c r="G122">
        <f>COUNT(G102:G115)</f>
        <v>14</v>
      </c>
      <c r="I122">
        <f>COUNT(I102:I118)</f>
        <v>17</v>
      </c>
      <c r="M122" t="s">
        <v>23</v>
      </c>
      <c r="N122">
        <f>COUNT(N102:N115)</f>
        <v>14</v>
      </c>
      <c r="P122">
        <f>COUNT(P102:P116)</f>
        <v>15</v>
      </c>
      <c r="R122">
        <f>COUNT(R102:R113)</f>
        <v>12</v>
      </c>
      <c r="T122">
        <f>COUNT(T102:T110)</f>
        <v>9</v>
      </c>
    </row>
    <row r="123" spans="1:22" x14ac:dyDescent="0.25">
      <c r="B123" t="s">
        <v>24</v>
      </c>
      <c r="C123">
        <f>SQRT(C122)</f>
        <v>3.4641016151377544</v>
      </c>
      <c r="E123">
        <f>SQRT(E122)</f>
        <v>3.872983346207417</v>
      </c>
      <c r="G123">
        <f>SQRT(G122)</f>
        <v>3.7416573867739413</v>
      </c>
      <c r="I123">
        <f>SQRT(I122)</f>
        <v>4.1231056256176606</v>
      </c>
      <c r="M123" t="s">
        <v>24</v>
      </c>
      <c r="N123">
        <f>SQRT(N122)</f>
        <v>3.7416573867739413</v>
      </c>
      <c r="P123">
        <f>SQRT(P122)</f>
        <v>3.872983346207417</v>
      </c>
      <c r="R123">
        <f>SQRT(R122)</f>
        <v>3.4641016151377544</v>
      </c>
      <c r="T123">
        <f>SQRT(T122)</f>
        <v>3</v>
      </c>
    </row>
    <row r="124" spans="1:22" x14ac:dyDescent="0.25">
      <c r="B124" t="s">
        <v>25</v>
      </c>
      <c r="C124">
        <f>C121/C123</f>
        <v>4.2293268243546036</v>
      </c>
      <c r="E124">
        <f>E121/E123</f>
        <v>4.2844207336497293</v>
      </c>
      <c r="G124">
        <f>G121/G123</f>
        <v>3.4034040172432474</v>
      </c>
      <c r="I124">
        <f>I121/I123</f>
        <v>3.3516652772493489</v>
      </c>
      <c r="M124" t="s">
        <v>25</v>
      </c>
      <c r="N124">
        <f>N121/N123</f>
        <v>4.6106944597707331</v>
      </c>
      <c r="P124">
        <f>P121/P123</f>
        <v>2.2222222222222223</v>
      </c>
      <c r="R124">
        <f>R121/R123</f>
        <v>4.0384307049796639</v>
      </c>
      <c r="T124">
        <f>T121/T123</f>
        <v>3.6746545987008203</v>
      </c>
    </row>
    <row r="126" spans="1:22" ht="15.75" thickBot="1" x14ac:dyDescent="0.3"/>
    <row r="127" spans="1:22" x14ac:dyDescent="0.25">
      <c r="A127" s="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1"/>
    </row>
    <row r="128" spans="1:22" ht="15.75" thickBot="1" x14ac:dyDescent="0.3">
      <c r="A128" s="6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4"/>
    </row>
    <row r="129" spans="1:22" x14ac:dyDescent="0.25">
      <c r="A129" s="55" t="s">
        <v>70</v>
      </c>
      <c r="B129" s="22" t="s">
        <v>0</v>
      </c>
      <c r="C129" s="46" t="s">
        <v>4</v>
      </c>
      <c r="D129" s="47"/>
      <c r="E129" s="47"/>
      <c r="F129" s="48"/>
      <c r="G129" s="49" t="s">
        <v>3</v>
      </c>
      <c r="H129" s="47"/>
      <c r="I129" s="47"/>
      <c r="J129" s="50"/>
      <c r="K129" s="22"/>
      <c r="L129" s="22"/>
      <c r="M129" s="22" t="s">
        <v>10</v>
      </c>
      <c r="N129" s="46" t="s">
        <v>4</v>
      </c>
      <c r="O129" s="47"/>
      <c r="P129" s="47"/>
      <c r="Q129" s="48"/>
      <c r="R129" s="49" t="s">
        <v>3</v>
      </c>
      <c r="S129" s="47"/>
      <c r="T129" s="47"/>
      <c r="U129" s="50"/>
      <c r="V129" s="24"/>
    </row>
    <row r="130" spans="1:22" x14ac:dyDescent="0.25">
      <c r="A130" s="55"/>
      <c r="B130" s="22"/>
      <c r="C130" s="66" t="s">
        <v>2</v>
      </c>
      <c r="D130" s="67"/>
      <c r="E130" s="68" t="s">
        <v>1</v>
      </c>
      <c r="F130" s="67"/>
      <c r="G130" s="68" t="s">
        <v>2</v>
      </c>
      <c r="H130" s="67"/>
      <c r="I130" s="68" t="s">
        <v>1</v>
      </c>
      <c r="J130" s="69"/>
      <c r="K130" s="22"/>
      <c r="L130" s="22"/>
      <c r="M130" s="22"/>
      <c r="N130" s="66" t="s">
        <v>2</v>
      </c>
      <c r="O130" s="67"/>
      <c r="P130" s="68" t="s">
        <v>1</v>
      </c>
      <c r="Q130" s="67"/>
      <c r="R130" s="68" t="s">
        <v>2</v>
      </c>
      <c r="S130" s="67"/>
      <c r="T130" s="68" t="s">
        <v>1</v>
      </c>
      <c r="U130" s="69"/>
      <c r="V130" s="24"/>
    </row>
    <row r="131" spans="1:22" ht="15.75" thickBot="1" x14ac:dyDescent="0.3">
      <c r="A131" s="55"/>
      <c r="B131" s="22" t="s">
        <v>13</v>
      </c>
      <c r="C131" s="11" t="s">
        <v>14</v>
      </c>
      <c r="D131" s="12" t="s">
        <v>15</v>
      </c>
      <c r="E131" s="11" t="s">
        <v>14</v>
      </c>
      <c r="F131" s="12" t="s">
        <v>15</v>
      </c>
      <c r="G131" s="11" t="s">
        <v>14</v>
      </c>
      <c r="H131" s="12" t="s">
        <v>15</v>
      </c>
      <c r="I131" s="11" t="s">
        <v>14</v>
      </c>
      <c r="J131" s="12" t="s">
        <v>15</v>
      </c>
      <c r="K131" s="22"/>
      <c r="L131" s="22"/>
      <c r="M131" s="22" t="s">
        <v>13</v>
      </c>
      <c r="N131" s="11" t="s">
        <v>14</v>
      </c>
      <c r="O131" s="12" t="s">
        <v>15</v>
      </c>
      <c r="P131" s="11" t="s">
        <v>14</v>
      </c>
      <c r="Q131" s="12" t="s">
        <v>15</v>
      </c>
      <c r="R131" s="11" t="s">
        <v>14</v>
      </c>
      <c r="S131" s="12" t="s">
        <v>15</v>
      </c>
      <c r="T131" s="11" t="s">
        <v>14</v>
      </c>
      <c r="U131" s="12" t="s">
        <v>15</v>
      </c>
      <c r="V131" s="24"/>
    </row>
    <row r="132" spans="1:22" x14ac:dyDescent="0.25">
      <c r="A132" s="55"/>
      <c r="B132" s="22"/>
      <c r="C132" s="7">
        <f>[1]cohort1!$J$280</f>
        <v>16.666666666666664</v>
      </c>
      <c r="D132" s="7">
        <f>[1]cohort1!$L$280</f>
        <v>66.666666666666657</v>
      </c>
      <c r="E132" s="7">
        <f>[1]cohort1!$J$308</f>
        <v>0</v>
      </c>
      <c r="F132" s="7">
        <f>[1]cohort1!$L$308</f>
        <v>16.666666666666664</v>
      </c>
      <c r="G132" s="7">
        <f>[1]cohort1!$J$292</f>
        <v>16.666666666666664</v>
      </c>
      <c r="H132" s="7">
        <f>[1]cohort1!$L$292</f>
        <v>16.666666666666664</v>
      </c>
      <c r="I132" s="7">
        <f>[1]cohort1!$J$288</f>
        <v>0</v>
      </c>
      <c r="J132" s="7">
        <f>[1]cohort1!$L$288</f>
        <v>16.666666666666664</v>
      </c>
      <c r="K132" s="22"/>
      <c r="L132" s="22"/>
      <c r="M132" s="22"/>
      <c r="N132" s="7">
        <f>[1]cohort1!$J$284</f>
        <v>50</v>
      </c>
      <c r="O132" s="7">
        <f>[1]cohort1!$L$284</f>
        <v>16.666666666666664</v>
      </c>
      <c r="P132" s="7">
        <f>[1]cohort1!$J$276</f>
        <v>16.666666666666664</v>
      </c>
      <c r="Q132" s="7">
        <f>[1]cohort1!$L$276</f>
        <v>0</v>
      </c>
      <c r="R132" s="7">
        <f>[1]cohort1!$J$304</f>
        <v>0</v>
      </c>
      <c r="S132" s="7">
        <f>[1]cohort1!$L$304</f>
        <v>16.666666666666664</v>
      </c>
      <c r="T132" s="7">
        <f>[1]cohort1!$J$296</f>
        <v>0</v>
      </c>
      <c r="U132" s="7">
        <f>[1]cohort1!$L$296</f>
        <v>16.666666666666664</v>
      </c>
      <c r="V132" s="24"/>
    </row>
    <row r="133" spans="1:22" x14ac:dyDescent="0.25">
      <c r="A133" s="55"/>
      <c r="B133" s="22"/>
      <c r="C133" s="7">
        <f>[1]cohort1!$J$282</f>
        <v>0</v>
      </c>
      <c r="D133" s="7">
        <f>[1]cohort1!$L$282</f>
        <v>33.333333333333329</v>
      </c>
      <c r="E133" s="7">
        <f>[1]cohort1!$J$310</f>
        <v>0</v>
      </c>
      <c r="F133" s="7">
        <f>[1]cohort1!$L$310</f>
        <v>16.666666666666664</v>
      </c>
      <c r="G133" s="7">
        <f>[1]cohort1!$J$294</f>
        <v>0</v>
      </c>
      <c r="H133" s="7">
        <f>[1]cohort1!$L$294</f>
        <v>16.666666666666664</v>
      </c>
      <c r="I133" s="7">
        <f>[1]cohort1!$J$290</f>
        <v>0</v>
      </c>
      <c r="J133" s="7">
        <f>[1]cohort1!$L$290</f>
        <v>0</v>
      </c>
      <c r="K133" s="22"/>
      <c r="L133" s="22"/>
      <c r="M133" s="22"/>
      <c r="N133" s="7">
        <f>[1]cohort1!$J$286</f>
        <v>33.333333333333329</v>
      </c>
      <c r="O133" s="7">
        <f>[1]cohort1!$L$286</f>
        <v>16.666666666666664</v>
      </c>
      <c r="P133" s="7">
        <f>[1]cohort1!$J$278</f>
        <v>16.666666666666664</v>
      </c>
      <c r="Q133" s="7">
        <f>[1]cohort1!$L$278</f>
        <v>33.333333333333329</v>
      </c>
      <c r="R133" s="7">
        <f>[1]cohort1!$J$306</f>
        <v>0</v>
      </c>
      <c r="S133" s="7">
        <f>[1]cohort1!$L$306</f>
        <v>0</v>
      </c>
      <c r="T133" s="7">
        <f>[1]cohort1!$J$298</f>
        <v>0</v>
      </c>
      <c r="U133" s="7">
        <f>[1]cohort1!$L$298</f>
        <v>0</v>
      </c>
      <c r="V133" s="24"/>
    </row>
    <row r="134" spans="1:22" x14ac:dyDescent="0.25">
      <c r="A134" s="55"/>
      <c r="B134" s="22"/>
      <c r="C134" s="7">
        <f>[1]cohort1!$J$312</f>
        <v>0</v>
      </c>
      <c r="D134" s="7">
        <f>[1]cohort1!$L$312</f>
        <v>33.333333333333329</v>
      </c>
      <c r="E134" s="7">
        <f>[1]cohort1!$J$324</f>
        <v>33.333333333333329</v>
      </c>
      <c r="F134" s="7">
        <f>[1]cohort1!$L$324</f>
        <v>83.333333333333343</v>
      </c>
      <c r="G134" s="7">
        <f>[1]cohort1!$J$328</f>
        <v>0</v>
      </c>
      <c r="H134" s="7">
        <f>[1]cohort1!$L$328</f>
        <v>0</v>
      </c>
      <c r="I134" s="7">
        <f>[1]cohort1!$J$332</f>
        <v>0</v>
      </c>
      <c r="J134" s="7">
        <f>[1]cohort1!$L$332</f>
        <v>0</v>
      </c>
      <c r="K134" s="22"/>
      <c r="L134" s="22"/>
      <c r="M134" s="22"/>
      <c r="N134" s="7">
        <f>[1]cohort1!$J$320</f>
        <v>16.666666666666664</v>
      </c>
      <c r="O134" s="7">
        <f>[1]cohort1!$L$320</f>
        <v>33.333333333333329</v>
      </c>
      <c r="P134" s="7">
        <f>[1]cohort1!$J$316</f>
        <v>0</v>
      </c>
      <c r="Q134" s="7">
        <f>[1]cohort1!$L$316</f>
        <v>0</v>
      </c>
      <c r="R134" s="7">
        <f>[1]cohort1!$J$360</f>
        <v>16.666666666666664</v>
      </c>
      <c r="S134" s="7">
        <f>[1]cohort1!$L$360</f>
        <v>16.666666666666664</v>
      </c>
      <c r="T134" s="7">
        <f>[1]cohort1!$J$300</f>
        <v>16.666666666666664</v>
      </c>
      <c r="U134" s="7">
        <f>[1]cohort1!$L$300</f>
        <v>0</v>
      </c>
      <c r="V134" s="24"/>
    </row>
    <row r="135" spans="1:22" x14ac:dyDescent="0.25">
      <c r="A135" s="6"/>
      <c r="B135" s="22"/>
      <c r="C135" s="7">
        <f>[1]cohort1!$J$314</f>
        <v>0</v>
      </c>
      <c r="D135" s="7">
        <f>[1]cohort1!$L$314</f>
        <v>16.666666666666664</v>
      </c>
      <c r="E135" s="7">
        <f>[1]cohort1!$J$326</f>
        <v>50</v>
      </c>
      <c r="F135" s="7">
        <f>[1]cohort1!$L$326</f>
        <v>0</v>
      </c>
      <c r="G135" s="7">
        <f>[1]cohort1!$J$330</f>
        <v>0</v>
      </c>
      <c r="H135" s="7">
        <f>[1]cohort1!$L$330</f>
        <v>16.666666666666664</v>
      </c>
      <c r="I135" s="7">
        <f>[1]cohort1!$J$334</f>
        <v>0</v>
      </c>
      <c r="J135" s="7">
        <f>[1]cohort1!$L$334</f>
        <v>0</v>
      </c>
      <c r="K135" s="22"/>
      <c r="L135" s="22"/>
      <c r="M135" s="22"/>
      <c r="N135" s="7">
        <f>[1]cohort1!$J$322</f>
        <v>0</v>
      </c>
      <c r="O135" s="7">
        <f>[1]cohort1!$L$322</f>
        <v>16.666666666666664</v>
      </c>
      <c r="P135" s="7">
        <f>[1]cohort1!$J$318</f>
        <v>33.333333333333329</v>
      </c>
      <c r="Q135" s="7">
        <f>[1]cohort1!$L$318</f>
        <v>0</v>
      </c>
      <c r="R135" s="7">
        <f>[1]cohort1!$J$362</f>
        <v>0</v>
      </c>
      <c r="S135" s="7">
        <f>[1]cohort1!$L$362</f>
        <v>50</v>
      </c>
      <c r="T135" s="7">
        <f>[1]cohort1!$J$380</f>
        <v>0</v>
      </c>
      <c r="U135" s="7">
        <f>[1]cohort1!$L$380</f>
        <v>66.666666666666657</v>
      </c>
      <c r="V135" s="24"/>
    </row>
    <row r="136" spans="1:22" x14ac:dyDescent="0.25">
      <c r="A136" s="6"/>
      <c r="B136" s="22"/>
      <c r="C136" s="7">
        <f>[1]cohort1!$J$344</f>
        <v>33.333333333333329</v>
      </c>
      <c r="D136" s="7">
        <f>[1]cohort1!$L$344</f>
        <v>50</v>
      </c>
      <c r="E136" s="7">
        <f>[1]cohort1!$J$364</f>
        <v>0</v>
      </c>
      <c r="F136" s="7">
        <f>[1]cohort1!$L$364</f>
        <v>0</v>
      </c>
      <c r="G136" s="7">
        <f>[1]cohort1!$J$384</f>
        <v>0</v>
      </c>
      <c r="H136" s="7">
        <f>[1]cohort1!$L$384</f>
        <v>0</v>
      </c>
      <c r="I136" s="7">
        <f>[1]cohort1!$J$348</f>
        <v>16.666666666666664</v>
      </c>
      <c r="J136" s="7">
        <f>[1]cohort1!$L$348</f>
        <v>0</v>
      </c>
      <c r="K136" s="22"/>
      <c r="L136" s="22"/>
      <c r="M136" s="22"/>
      <c r="N136" s="7">
        <f>[1]cohort1!$J$352</f>
        <v>0</v>
      </c>
      <c r="O136" s="7">
        <f>[1]cohort1!$L$352</f>
        <v>16.666666666666664</v>
      </c>
      <c r="P136" s="7">
        <f>[1]cohort1!$J$356</f>
        <v>0</v>
      </c>
      <c r="Q136" s="7">
        <f>[1]cohort1!$L$356</f>
        <v>16.666666666666664</v>
      </c>
      <c r="R136" s="7">
        <f>[1]cohort1!$J$392</f>
        <v>33.333333333333329</v>
      </c>
      <c r="S136" s="7">
        <f>[1]cohort1!$L$392</f>
        <v>33.333333333333329</v>
      </c>
      <c r="T136" s="7">
        <f>[1]cohort1!$J$382</f>
        <v>0</v>
      </c>
      <c r="U136" s="7">
        <f>[1]cohort1!$L$382</f>
        <v>0</v>
      </c>
      <c r="V136" s="24"/>
    </row>
    <row r="137" spans="1:22" x14ac:dyDescent="0.25">
      <c r="A137" s="6"/>
      <c r="B137" s="22"/>
      <c r="C137" s="7">
        <f>[1]cohort1!$J$346</f>
        <v>33.333333333333329</v>
      </c>
      <c r="D137" s="7">
        <f>[1]cohort1!$L$346</f>
        <v>33.333333333333329</v>
      </c>
      <c r="E137" s="7">
        <f>[1]cohort1!$J$366</f>
        <v>16.666666666666664</v>
      </c>
      <c r="F137" s="7">
        <f>[1]cohort1!$L$366</f>
        <v>0</v>
      </c>
      <c r="G137" s="7">
        <f>[1]cohort1!$J$386</f>
        <v>0</v>
      </c>
      <c r="H137" s="7">
        <f>[1]cohort1!$L$386</f>
        <v>0</v>
      </c>
      <c r="I137" s="7">
        <f>[1]cohort1!$J$350</f>
        <v>0</v>
      </c>
      <c r="J137" s="7">
        <f>[1]cohort1!$L$350</f>
        <v>16.666666666666664</v>
      </c>
      <c r="K137" s="22"/>
      <c r="L137" s="22"/>
      <c r="M137" s="22"/>
      <c r="N137" s="7">
        <f>[1]cohort1!$J$354</f>
        <v>0</v>
      </c>
      <c r="O137" s="7">
        <f>[1]cohort1!$L$354</f>
        <v>0</v>
      </c>
      <c r="P137" s="7">
        <f>[1]cohort1!$J$358</f>
        <v>0</v>
      </c>
      <c r="Q137" s="7">
        <f>[1]cohort1!$L$358</f>
        <v>16.666666666666664</v>
      </c>
      <c r="R137" s="7">
        <f>[1]cohort1!$J$394</f>
        <v>66.666666666666657</v>
      </c>
      <c r="S137" s="7">
        <f>[1]cohort1!$L$394</f>
        <v>16.666666666666664</v>
      </c>
      <c r="T137" s="7">
        <f>[1]cohort1!$J$400</f>
        <v>0</v>
      </c>
      <c r="U137" s="7">
        <f>[1]cohort1!$L$400</f>
        <v>0</v>
      </c>
      <c r="V137" s="24"/>
    </row>
    <row r="138" spans="1:22" x14ac:dyDescent="0.25">
      <c r="A138" s="6"/>
      <c r="B138" s="22"/>
      <c r="C138" s="7">
        <f>[1]cohort2!$J$250</f>
        <v>33.333333333333329</v>
      </c>
      <c r="D138" s="7">
        <f>[1]cohort2!$L$250</f>
        <v>50</v>
      </c>
      <c r="E138" s="7">
        <f>[1]cohort1!$J$368</f>
        <v>0</v>
      </c>
      <c r="F138" s="7">
        <f>[1]cohort1!$L$368</f>
        <v>0</v>
      </c>
      <c r="G138" s="7">
        <f>[1]cohort2!$J$254</f>
        <v>0</v>
      </c>
      <c r="H138" s="7">
        <f>[1]cohort2!$L$254</f>
        <v>66.666666666666657</v>
      </c>
      <c r="I138" s="7">
        <f>[1]cohort1!$J$388</f>
        <v>16.666666666666664</v>
      </c>
      <c r="J138" s="7">
        <f>[1]cohort1!$L$388</f>
        <v>0</v>
      </c>
      <c r="K138" s="22"/>
      <c r="L138" s="22"/>
      <c r="M138" s="22"/>
      <c r="N138" s="7">
        <f>[1]cohort2!$J$266</f>
        <v>33.333333333333329</v>
      </c>
      <c r="O138" s="7">
        <f>[1]cohort2!$L$266</f>
        <v>33.333333333333329</v>
      </c>
      <c r="P138" s="7">
        <f>[1]cohort1!$J$372</f>
        <v>0</v>
      </c>
      <c r="Q138" s="7">
        <f>[1]cohort1!$L$372</f>
        <v>0</v>
      </c>
      <c r="R138" s="7">
        <f>[1]cohort2!$J$274</f>
        <v>0</v>
      </c>
      <c r="S138" s="7">
        <f>[1]cohort2!$L$274</f>
        <v>16.666666666666664</v>
      </c>
      <c r="T138" s="7">
        <f>[1]cohort1!$J$402</f>
        <v>0</v>
      </c>
      <c r="U138" s="7">
        <f>[1]cohort1!$L$402</f>
        <v>0</v>
      </c>
      <c r="V138" s="24"/>
    </row>
    <row r="139" spans="1:22" x14ac:dyDescent="0.25">
      <c r="A139" s="6"/>
      <c r="B139" s="22"/>
      <c r="C139" s="7">
        <f>[1]cohort2!$J$252</f>
        <v>16.666666666666664</v>
      </c>
      <c r="D139" s="7">
        <f>[1]cohort2!$L$252</f>
        <v>0</v>
      </c>
      <c r="E139" s="7">
        <f>[1]cohort2!$J$258</f>
        <v>40</v>
      </c>
      <c r="F139" s="7">
        <f>[1]cohort2!$L$258</f>
        <v>16.666666666666664</v>
      </c>
      <c r="G139" s="7">
        <f>[1]cohort2!$J$256</f>
        <v>0</v>
      </c>
      <c r="H139" s="7">
        <f>[1]cohort2!$L$256</f>
        <v>0</v>
      </c>
      <c r="I139" s="7">
        <f>[1]cohort1!$J$390</f>
        <v>0</v>
      </c>
      <c r="J139" s="7">
        <f>[1]cohort1!$L$390</f>
        <v>0</v>
      </c>
      <c r="K139" s="22"/>
      <c r="L139" s="22"/>
      <c r="M139" s="22"/>
      <c r="N139" s="7">
        <f>[1]cohort2!$J$268</f>
        <v>0</v>
      </c>
      <c r="O139" s="7">
        <f>[1]cohort2!$L$268</f>
        <v>16.666666666666664</v>
      </c>
      <c r="P139" s="7">
        <f>[1]cohort1!$J$374</f>
        <v>0</v>
      </c>
      <c r="Q139" s="7">
        <f>[1]cohort1!$L$374</f>
        <v>33.333333333333329</v>
      </c>
      <c r="R139" s="7">
        <f>[1]cohort2!$J$276</f>
        <v>16.666666666666664</v>
      </c>
      <c r="S139" s="7">
        <f>[1]cohort2!$L$276</f>
        <v>0</v>
      </c>
      <c r="T139" s="7">
        <f>[1]cohort2!$J$282</f>
        <v>0</v>
      </c>
      <c r="U139" s="7">
        <f>[1]cohort2!$L$282</f>
        <v>0</v>
      </c>
      <c r="V139" s="24"/>
    </row>
    <row r="140" spans="1:22" x14ac:dyDescent="0.25">
      <c r="A140" s="6"/>
      <c r="B140" s="22"/>
      <c r="C140" s="7">
        <f>[1]cohort2!$J$286</f>
        <v>66.666666666666657</v>
      </c>
      <c r="D140" s="7">
        <f>[1]cohort2!$L$286</f>
        <v>0</v>
      </c>
      <c r="E140" s="7">
        <f>[1]cohort2!$J$260</f>
        <v>0</v>
      </c>
      <c r="F140" s="7">
        <f>[1]cohort2!$L$260</f>
        <v>0</v>
      </c>
      <c r="G140" s="7">
        <f>[1]cohort2!$J$290</f>
        <v>0</v>
      </c>
      <c r="H140" s="7">
        <f>[1]cohort2!$L$290</f>
        <v>50</v>
      </c>
      <c r="I140" s="7">
        <f>[1]cohort2!$J$262</f>
        <v>33.333333333333329</v>
      </c>
      <c r="J140" s="7">
        <f>[1]cohort2!$L$262</f>
        <v>0</v>
      </c>
      <c r="K140" s="22"/>
      <c r="L140" s="22"/>
      <c r="M140" s="22"/>
      <c r="N140" s="7">
        <f>[1]cohort2!$J$270</f>
        <v>0</v>
      </c>
      <c r="O140" s="7">
        <f>[1]cohort2!$L$270</f>
        <v>0</v>
      </c>
      <c r="P140" s="7">
        <f>[1]cohort1!$J$376</f>
        <v>16.666666666666664</v>
      </c>
      <c r="Q140" s="7">
        <f>[1]cohort1!$L$376</f>
        <v>16.666666666666664</v>
      </c>
      <c r="R140" s="7">
        <f>[1]cohort2!$J$321</f>
        <v>0</v>
      </c>
      <c r="S140" s="7">
        <f>[1]cohort2!$L$321</f>
        <v>0</v>
      </c>
      <c r="T140" s="7">
        <f>[1]cohort2!$J$284</f>
        <v>0</v>
      </c>
      <c r="U140" s="7">
        <f>[1]cohort2!$L$284</f>
        <v>0</v>
      </c>
      <c r="V140" s="24"/>
    </row>
    <row r="141" spans="1:22" x14ac:dyDescent="0.25">
      <c r="A141" s="6"/>
      <c r="B141" s="22"/>
      <c r="C141" s="7">
        <f>[1]cohort2!$J$288</f>
        <v>50</v>
      </c>
      <c r="D141" s="7">
        <f>[1]cohort2!$L$288</f>
        <v>0</v>
      </c>
      <c r="E141" s="7">
        <f>[1]cohort2!$J$294</f>
        <v>0</v>
      </c>
      <c r="F141" s="7">
        <f>[1]cohort2!$L$294</f>
        <v>0</v>
      </c>
      <c r="G141" s="7">
        <f>[1]cohort2!$J$292</f>
        <v>0</v>
      </c>
      <c r="H141" s="7">
        <f>[1]cohort2!$L$292</f>
        <v>0</v>
      </c>
      <c r="I141" s="7">
        <f>[1]cohort2!$J$264</f>
        <v>50</v>
      </c>
      <c r="J141" s="7">
        <f>[1]cohort2!$L$264</f>
        <v>50</v>
      </c>
      <c r="K141" s="22"/>
      <c r="L141" s="22"/>
      <c r="M141" s="22"/>
      <c r="N141" s="7">
        <f>[1]cohort2!$J$278</f>
        <v>0</v>
      </c>
      <c r="O141" s="7">
        <f>[1]cohort2!$L$278</f>
        <v>16.666666666666664</v>
      </c>
      <c r="P141" s="7">
        <f>[1]cohort1!$J$396</f>
        <v>0</v>
      </c>
      <c r="Q141" s="7">
        <f>[1]cohort1!$L$396</f>
        <v>0</v>
      </c>
      <c r="R141" s="7">
        <f>[1]cohort2!$J$323</f>
        <v>0</v>
      </c>
      <c r="S141" s="7">
        <f>[1]cohort2!$L$323</f>
        <v>0</v>
      </c>
      <c r="T141" s="22"/>
      <c r="U141" s="22"/>
      <c r="V141" s="24"/>
    </row>
    <row r="142" spans="1:22" x14ac:dyDescent="0.25">
      <c r="A142" s="6"/>
      <c r="B142" s="22"/>
      <c r="C142" s="7">
        <f>[1]cohort2!$J$337</f>
        <v>0</v>
      </c>
      <c r="D142" s="7">
        <f>[1]cohort2!$L$337</f>
        <v>0</v>
      </c>
      <c r="E142" s="7">
        <f>[1]cohort2!$J$296</f>
        <v>0</v>
      </c>
      <c r="F142" s="7">
        <f>[1]cohort2!$L$296</f>
        <v>0</v>
      </c>
      <c r="G142" s="7">
        <f>[1]cohort2!$J$341</f>
        <v>33.333333333333329</v>
      </c>
      <c r="H142" s="7">
        <f>[1]cohort2!$L$341</f>
        <v>33.333333333333329</v>
      </c>
      <c r="I142" s="7">
        <f>[1]cohort2!$J$298</f>
        <v>16.666666666666664</v>
      </c>
      <c r="J142" s="7">
        <f>[1]cohort2!$L$298</f>
        <v>0</v>
      </c>
      <c r="K142" s="22"/>
      <c r="L142" s="22"/>
      <c r="M142" s="22"/>
      <c r="N142" s="7">
        <f>[1]cohort2!$J$317</f>
        <v>0</v>
      </c>
      <c r="O142" s="7">
        <f>[1]cohort2!$L$317</f>
        <v>16.666666666666664</v>
      </c>
      <c r="P142" s="7">
        <f>[1]cohort1!$J$398</f>
        <v>0</v>
      </c>
      <c r="Q142" s="7">
        <f>[1]cohort1!$L$398</f>
        <v>0</v>
      </c>
      <c r="R142" s="7">
        <f>[1]cohort2!$J$365</f>
        <v>0</v>
      </c>
      <c r="S142" s="7">
        <f>[1]cohort2!$L$365</f>
        <v>16.666666666666664</v>
      </c>
      <c r="T142" s="22"/>
      <c r="U142" s="22"/>
      <c r="V142" s="24"/>
    </row>
    <row r="143" spans="1:22" x14ac:dyDescent="0.25">
      <c r="A143" s="6"/>
      <c r="B143" s="22"/>
      <c r="C143" s="7">
        <f>[1]cohort2!$J$339</f>
        <v>16.666666666666664</v>
      </c>
      <c r="D143" s="7">
        <f>[1]cohort2!$L$339</f>
        <v>50</v>
      </c>
      <c r="E143" s="7">
        <f>[1]cohort2!$J$345</f>
        <v>0</v>
      </c>
      <c r="F143" s="7">
        <f>[1]cohort2!$L$345</f>
        <v>33.333333333333329</v>
      </c>
      <c r="G143" s="7">
        <f>[1]cohort2!$J$343</f>
        <v>0</v>
      </c>
      <c r="H143" s="7">
        <f>[1]cohort2!$L$343</f>
        <v>0</v>
      </c>
      <c r="I143" s="7">
        <f>[1]cohort2!$J$300</f>
        <v>0</v>
      </c>
      <c r="J143" s="7">
        <f>[1]cohort2!$L$300</f>
        <v>0</v>
      </c>
      <c r="K143" s="22"/>
      <c r="L143" s="22"/>
      <c r="M143" s="22"/>
      <c r="N143" s="30">
        <f>[1]cohort2!$J$319</f>
        <v>100</v>
      </c>
      <c r="O143" s="7">
        <f>[1]cohort2!$L$319</f>
        <v>16.666666666666664</v>
      </c>
      <c r="P143" s="7">
        <f>[1]cohort2!$J$329</f>
        <v>0</v>
      </c>
      <c r="Q143" s="7">
        <f>[1]cohort2!$L$329</f>
        <v>0</v>
      </c>
      <c r="R143" s="7">
        <f>[1]cohort2!$J$367</f>
        <v>0</v>
      </c>
      <c r="S143" s="7">
        <f>[1]cohort2!$L$367</f>
        <v>0</v>
      </c>
      <c r="T143" s="22"/>
      <c r="U143" s="22"/>
      <c r="V143" s="24"/>
    </row>
    <row r="144" spans="1:22" x14ac:dyDescent="0.25">
      <c r="A144" s="6"/>
      <c r="B144" s="22"/>
      <c r="C144" s="22"/>
      <c r="D144" s="22"/>
      <c r="E144" s="7">
        <f>[1]cohort2!$J$347</f>
        <v>33.333333333333329</v>
      </c>
      <c r="F144" s="7">
        <f>[1]cohort2!$L$347</f>
        <v>33.333333333333329</v>
      </c>
      <c r="G144" s="7">
        <f>[1]cohort2!$J$357</f>
        <v>16.666666666666664</v>
      </c>
      <c r="H144" s="7">
        <f>[1]cohort2!$L$357</f>
        <v>16.666666666666664</v>
      </c>
      <c r="I144" s="7">
        <f>[1]cohort2!$J$302</f>
        <v>0</v>
      </c>
      <c r="J144" s="7">
        <f>[1]cohort2!$L$302</f>
        <v>0</v>
      </c>
      <c r="K144" s="22"/>
      <c r="L144" s="22"/>
      <c r="M144" s="22"/>
      <c r="N144" s="7">
        <f>[1]cohort2!$J$325</f>
        <v>0</v>
      </c>
      <c r="O144" s="7">
        <f>[1]cohort2!$L$325</f>
        <v>0</v>
      </c>
      <c r="P144" s="7">
        <f>[1]cohort2!$J$331</f>
        <v>16.666666666666664</v>
      </c>
      <c r="Q144" s="7">
        <f>[1]cohort2!$L$331</f>
        <v>16.666666666666664</v>
      </c>
      <c r="R144" s="22"/>
      <c r="S144" s="22"/>
      <c r="T144" s="22"/>
      <c r="U144" s="22"/>
      <c r="V144" s="24"/>
    </row>
    <row r="145" spans="1:22" x14ac:dyDescent="0.25">
      <c r="A145" s="6"/>
      <c r="B145" s="22"/>
      <c r="C145" s="22"/>
      <c r="D145" s="22"/>
      <c r="E145" s="7">
        <f>[1]cohort2!$J$353</f>
        <v>16.666666666666664</v>
      </c>
      <c r="F145" s="7">
        <f>[1]cohort2!$L$353</f>
        <v>16.666666666666664</v>
      </c>
      <c r="G145" s="7">
        <f>[1]cohort2!$J$359</f>
        <v>0</v>
      </c>
      <c r="H145" s="7">
        <f>[1]cohort2!$L$359</f>
        <v>0</v>
      </c>
      <c r="I145" s="7">
        <f>[1]cohort2!$J$349</f>
        <v>0</v>
      </c>
      <c r="J145" s="7">
        <f>[1]cohort2!$L$349</f>
        <v>0</v>
      </c>
      <c r="K145" s="22"/>
      <c r="L145" s="22"/>
      <c r="M145" s="22"/>
      <c r="N145" s="7">
        <f>[1]cohort2!$J$327</f>
        <v>0</v>
      </c>
      <c r="O145" s="7">
        <f>[1]cohort2!$L$327</f>
        <v>0</v>
      </c>
      <c r="P145" s="7">
        <f>[1]cohort2!$J$333</f>
        <v>0</v>
      </c>
      <c r="Q145" s="7">
        <f>[1]cohort2!$L$333</f>
        <v>0</v>
      </c>
      <c r="R145" s="22"/>
      <c r="S145" s="22"/>
      <c r="T145" s="22"/>
      <c r="U145" s="22"/>
      <c r="V145" s="24"/>
    </row>
    <row r="146" spans="1:22" x14ac:dyDescent="0.25">
      <c r="A146" s="6"/>
      <c r="B146" s="22"/>
      <c r="C146" s="22"/>
      <c r="D146" s="22"/>
      <c r="E146" s="7">
        <f>[1]cohort2!$J$355</f>
        <v>0</v>
      </c>
      <c r="F146" s="7">
        <f>[1]cohort2!$L$355</f>
        <v>50</v>
      </c>
      <c r="G146" s="22"/>
      <c r="H146" s="22"/>
      <c r="I146" s="7">
        <f>[1]cohort2!$J$351</f>
        <v>0</v>
      </c>
      <c r="J146" s="7">
        <f>[1]cohort2!$L$351</f>
        <v>0</v>
      </c>
      <c r="K146" s="22"/>
      <c r="L146" s="22"/>
      <c r="M146" s="22"/>
      <c r="N146" s="22"/>
      <c r="O146" s="22"/>
      <c r="P146" s="7">
        <f>[1]cohort2!$J$335</f>
        <v>0</v>
      </c>
      <c r="Q146" s="7">
        <f>[1]cohort2!$L$335</f>
        <v>0</v>
      </c>
      <c r="R146" s="22"/>
      <c r="S146" s="22"/>
      <c r="T146" s="22"/>
      <c r="U146" s="22"/>
      <c r="V146" s="24"/>
    </row>
    <row r="147" spans="1:22" x14ac:dyDescent="0.25">
      <c r="A147" s="6"/>
      <c r="B147" s="22"/>
      <c r="C147" s="22"/>
      <c r="D147" s="22"/>
      <c r="E147" s="22"/>
      <c r="F147" s="22"/>
      <c r="G147" s="22"/>
      <c r="H147" s="22"/>
      <c r="I147" s="7">
        <f>[1]cohort2!$J$361</f>
        <v>16.666666666666664</v>
      </c>
      <c r="J147" s="7">
        <f>[1]cohort2!$L$361</f>
        <v>50</v>
      </c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4"/>
    </row>
    <row r="148" spans="1:22" x14ac:dyDescent="0.25">
      <c r="A148" s="6"/>
      <c r="B148" s="22"/>
      <c r="C148" s="22"/>
      <c r="D148" s="22"/>
      <c r="E148" s="22"/>
      <c r="F148" s="22"/>
      <c r="G148" s="22"/>
      <c r="H148" s="22"/>
      <c r="I148" s="7">
        <f>[1]cohort2!$J$363</f>
        <v>0</v>
      </c>
      <c r="J148" s="7">
        <f>[1]cohort2!$L$363</f>
        <v>0</v>
      </c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4"/>
    </row>
    <row r="149" spans="1:22" x14ac:dyDescent="0.25">
      <c r="A149" s="6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4"/>
    </row>
    <row r="150" spans="1:22" x14ac:dyDescent="0.25">
      <c r="A150" s="6"/>
      <c r="B150" s="22" t="s">
        <v>11</v>
      </c>
      <c r="C150" s="7">
        <f>AVERAGE(C132:D143)</f>
        <v>24.999999999999996</v>
      </c>
      <c r="D150" s="22"/>
      <c r="E150" s="7">
        <f>AVERAGE(E132:F146)</f>
        <v>15.222222222222221</v>
      </c>
      <c r="F150" s="22"/>
      <c r="G150" s="7">
        <f>AVERAGE(G132:H145)</f>
        <v>10.119047619047619</v>
      </c>
      <c r="H150" s="22"/>
      <c r="I150" s="7">
        <f>AVERAGE(I132:J148)</f>
        <v>8.3333333333333321</v>
      </c>
      <c r="J150" s="22"/>
      <c r="K150" s="22"/>
      <c r="L150" s="22"/>
      <c r="M150" s="22" t="s">
        <v>11</v>
      </c>
      <c r="N150" s="7">
        <f>AVERAGE(N132:O145)</f>
        <v>15.476190476190476</v>
      </c>
      <c r="O150" s="22"/>
      <c r="P150" s="7">
        <f>AVERAGE(P132:Q146)</f>
        <v>7.777777777777775</v>
      </c>
      <c r="Q150" s="22"/>
      <c r="R150" s="7">
        <f>AVERAGE(R132:S143)</f>
        <v>12.5</v>
      </c>
      <c r="S150" s="22"/>
      <c r="T150" s="7">
        <f>AVERAGE(T132:U140)</f>
        <v>5.5555555555555545</v>
      </c>
      <c r="U150" s="22"/>
      <c r="V150" s="24"/>
    </row>
    <row r="151" spans="1:22" x14ac:dyDescent="0.25">
      <c r="A151" s="6"/>
      <c r="B151" s="22" t="s">
        <v>19</v>
      </c>
      <c r="C151" s="22">
        <f>_xlfn.STDEV.S(C132:D143)</f>
        <v>22.522130823072541</v>
      </c>
      <c r="D151" s="22"/>
      <c r="E151" s="22">
        <f>_xlfn.STDEV.S(E132:F146)</f>
        <v>20.930158140722629</v>
      </c>
      <c r="F151" s="22"/>
      <c r="G151" s="22">
        <f>_xlfn.STDEV.S(G132:H145)</f>
        <v>17.176933112699199</v>
      </c>
      <c r="H151" s="22"/>
      <c r="I151" s="22">
        <f>_xlfn.STDEV.S(I132:J148)</f>
        <v>15.488672954743084</v>
      </c>
      <c r="J151" s="22"/>
      <c r="K151" s="22"/>
      <c r="L151" s="22"/>
      <c r="M151" s="22" t="s">
        <v>19</v>
      </c>
      <c r="N151" s="22">
        <f>_xlfn.STDEV.S(N132:O145)</f>
        <v>21.720527275244457</v>
      </c>
      <c r="O151" s="22"/>
      <c r="P151" s="22">
        <f>_xlfn.STDEV.S(P132:Q146)</f>
        <v>11.357423124350996</v>
      </c>
      <c r="Q151" s="22"/>
      <c r="R151" s="22">
        <f>_xlfn.STDEV.S(R132:S143)</f>
        <v>17.889894051635515</v>
      </c>
      <c r="S151" s="22"/>
      <c r="T151" s="22">
        <f>_xlfn.STDEV.S(T132:U140)</f>
        <v>16.169041669088863</v>
      </c>
      <c r="U151" s="22"/>
      <c r="V151" s="24"/>
    </row>
    <row r="152" spans="1:22" x14ac:dyDescent="0.25">
      <c r="A152" s="6"/>
      <c r="B152" s="22" t="s">
        <v>23</v>
      </c>
      <c r="C152" s="22">
        <f>COUNT(C132:D143)</f>
        <v>24</v>
      </c>
      <c r="D152" s="22"/>
      <c r="E152" s="22">
        <f>COUNT(E132:F146)</f>
        <v>30</v>
      </c>
      <c r="F152" s="22"/>
      <c r="G152" s="22">
        <f>COUNT(G132:H145)</f>
        <v>28</v>
      </c>
      <c r="H152" s="22"/>
      <c r="I152" s="22">
        <f>COUNT(I132:J148)</f>
        <v>34</v>
      </c>
      <c r="J152" s="22"/>
      <c r="K152" s="22"/>
      <c r="L152" s="22"/>
      <c r="M152" s="22" t="s">
        <v>23</v>
      </c>
      <c r="N152" s="22">
        <f>COUNT(N132:O145)</f>
        <v>28</v>
      </c>
      <c r="O152" s="22"/>
      <c r="P152" s="22">
        <f>COUNT(P132:Q146)</f>
        <v>30</v>
      </c>
      <c r="Q152" s="22"/>
      <c r="R152" s="22">
        <f>COUNT(R132:S143)</f>
        <v>24</v>
      </c>
      <c r="S152" s="22"/>
      <c r="T152" s="22">
        <f>COUNT(T132:U140)</f>
        <v>18</v>
      </c>
      <c r="U152" s="22"/>
      <c r="V152" s="24"/>
    </row>
    <row r="153" spans="1:22" x14ac:dyDescent="0.25">
      <c r="A153" s="6"/>
      <c r="B153" s="22" t="s">
        <v>24</v>
      </c>
      <c r="C153" s="22">
        <f>SQRT(C152)</f>
        <v>4.8989794855663558</v>
      </c>
      <c r="D153" s="22"/>
      <c r="E153" s="22">
        <f>SQRT(E152)</f>
        <v>5.4772255750516612</v>
      </c>
      <c r="F153" s="22"/>
      <c r="G153" s="22">
        <f>SQRT(G152)</f>
        <v>5.2915026221291814</v>
      </c>
      <c r="H153" s="22"/>
      <c r="I153" s="22">
        <f>SQRT(I152)</f>
        <v>5.8309518948453007</v>
      </c>
      <c r="J153" s="22"/>
      <c r="K153" s="22"/>
      <c r="L153" s="22"/>
      <c r="M153" s="22" t="s">
        <v>24</v>
      </c>
      <c r="N153" s="22">
        <f>SQRT(N152)</f>
        <v>5.2915026221291814</v>
      </c>
      <c r="O153" s="22"/>
      <c r="P153" s="22">
        <f>SQRT(P152)</f>
        <v>5.4772255750516612</v>
      </c>
      <c r="Q153" s="22"/>
      <c r="R153" s="22">
        <f>SQRT(R152)</f>
        <v>4.8989794855663558</v>
      </c>
      <c r="S153" s="22"/>
      <c r="T153" s="22">
        <f>SQRT(T152)</f>
        <v>4.2426406871192848</v>
      </c>
      <c r="U153" s="22"/>
      <c r="V153" s="24"/>
    </row>
    <row r="154" spans="1:22" x14ac:dyDescent="0.25">
      <c r="A154" s="6"/>
      <c r="B154" s="22" t="s">
        <v>25</v>
      </c>
      <c r="C154" s="22">
        <f>C151/C153</f>
        <v>4.5973107030614209</v>
      </c>
      <c r="D154" s="22"/>
      <c r="E154" s="22">
        <f>E151/E153</f>
        <v>3.8213065819413901</v>
      </c>
      <c r="F154" s="22"/>
      <c r="G154" s="22">
        <f>G151/G153</f>
        <v>3.2461352359280489</v>
      </c>
      <c r="H154" s="22"/>
      <c r="I154" s="22">
        <f>I151/I153</f>
        <v>2.6562854974734806</v>
      </c>
      <c r="J154" s="22"/>
      <c r="K154" s="22"/>
      <c r="L154" s="22"/>
      <c r="M154" s="22" t="s">
        <v>25</v>
      </c>
      <c r="N154" s="22">
        <f>N151/N153</f>
        <v>4.1047938225351581</v>
      </c>
      <c r="O154" s="22"/>
      <c r="P154" s="22">
        <f>P151/P153</f>
        <v>2.073572280112614</v>
      </c>
      <c r="Q154" s="22"/>
      <c r="R154" s="22">
        <f>R151/R153</f>
        <v>3.6517593315799157</v>
      </c>
      <c r="S154" s="22"/>
      <c r="T154" s="22">
        <f>T151/T153</f>
        <v>3.8110796698335294</v>
      </c>
      <c r="U154" s="22"/>
      <c r="V154" s="24"/>
    </row>
    <row r="155" spans="1:22" x14ac:dyDescent="0.25">
      <c r="A155" s="6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4"/>
    </row>
    <row r="156" spans="1:22" x14ac:dyDescent="0.25">
      <c r="A156" s="6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4"/>
    </row>
    <row r="157" spans="1:22" x14ac:dyDescent="0.25">
      <c r="A157" s="6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4"/>
    </row>
    <row r="158" spans="1:22" ht="15.75" thickBot="1" x14ac:dyDescent="0.3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</row>
  </sheetData>
  <mergeCells count="94">
    <mergeCell ref="BH49:BI49"/>
    <mergeCell ref="A129:A134"/>
    <mergeCell ref="A73:A78"/>
    <mergeCell ref="M48:P49"/>
    <mergeCell ref="C101:D101"/>
    <mergeCell ref="E101:F101"/>
    <mergeCell ref="G101:H101"/>
    <mergeCell ref="I101:J101"/>
    <mergeCell ref="C130:D130"/>
    <mergeCell ref="E130:F130"/>
    <mergeCell ref="G130:H130"/>
    <mergeCell ref="I130:J130"/>
    <mergeCell ref="N130:O130"/>
    <mergeCell ref="P130:Q130"/>
    <mergeCell ref="R130:S130"/>
    <mergeCell ref="T130:U130"/>
    <mergeCell ref="AR22:AU22"/>
    <mergeCell ref="C129:F129"/>
    <mergeCell ref="G129:J129"/>
    <mergeCell ref="N129:Q129"/>
    <mergeCell ref="R129:U129"/>
    <mergeCell ref="C73:D73"/>
    <mergeCell ref="E73:F73"/>
    <mergeCell ref="G73:H73"/>
    <mergeCell ref="I73:J73"/>
    <mergeCell ref="C46:F46"/>
    <mergeCell ref="G46:J46"/>
    <mergeCell ref="C47:D47"/>
    <mergeCell ref="E47:F47"/>
    <mergeCell ref="G47:H47"/>
    <mergeCell ref="I47:J47"/>
    <mergeCell ref="W73:X73"/>
    <mergeCell ref="AF3:AI3"/>
    <mergeCell ref="AJ3:AM3"/>
    <mergeCell ref="AF4:AG4"/>
    <mergeCell ref="AH4:AI4"/>
    <mergeCell ref="AJ4:AK4"/>
    <mergeCell ref="AL4:AM4"/>
    <mergeCell ref="N7:U10"/>
    <mergeCell ref="M72:P72"/>
    <mergeCell ref="Q72:T72"/>
    <mergeCell ref="AA48:AD48"/>
    <mergeCell ref="V3:Y3"/>
    <mergeCell ref="Z3:AC3"/>
    <mergeCell ref="V4:W4"/>
    <mergeCell ref="X4:Y4"/>
    <mergeCell ref="Z4:AA4"/>
    <mergeCell ref="AB4:AC4"/>
    <mergeCell ref="D3:G3"/>
    <mergeCell ref="H3:K3"/>
    <mergeCell ref="D4:E4"/>
    <mergeCell ref="F4:G4"/>
    <mergeCell ref="H4:I4"/>
    <mergeCell ref="J4:K4"/>
    <mergeCell ref="Y73:Z73"/>
    <mergeCell ref="AA73:AB73"/>
    <mergeCell ref="AC73:AD73"/>
    <mergeCell ref="AG72:AJ72"/>
    <mergeCell ref="AK72:AN72"/>
    <mergeCell ref="AG73:AH73"/>
    <mergeCell ref="AI73:AJ73"/>
    <mergeCell ref="AK73:AL73"/>
    <mergeCell ref="AM73:AN73"/>
    <mergeCell ref="W72:Z72"/>
    <mergeCell ref="AA72:AD72"/>
    <mergeCell ref="AQ72:AT72"/>
    <mergeCell ref="AU72:AX72"/>
    <mergeCell ref="AQ73:AR73"/>
    <mergeCell ref="AS73:AT73"/>
    <mergeCell ref="AU73:AV73"/>
    <mergeCell ref="AW73:AX73"/>
    <mergeCell ref="C99:F99"/>
    <mergeCell ref="G99:J99"/>
    <mergeCell ref="C100:D100"/>
    <mergeCell ref="E100:F100"/>
    <mergeCell ref="G100:H100"/>
    <mergeCell ref="I100:J100"/>
    <mergeCell ref="M73:N73"/>
    <mergeCell ref="O73:P73"/>
    <mergeCell ref="Q73:R73"/>
    <mergeCell ref="S73:T73"/>
    <mergeCell ref="C72:F72"/>
    <mergeCell ref="G72:J72"/>
    <mergeCell ref="R99:U99"/>
    <mergeCell ref="N100:O100"/>
    <mergeCell ref="P100:Q100"/>
    <mergeCell ref="R100:S100"/>
    <mergeCell ref="T100:U100"/>
    <mergeCell ref="N99:Q99"/>
    <mergeCell ref="AE48:AH48"/>
    <mergeCell ref="AA49:AB49"/>
    <mergeCell ref="AC49:AD49"/>
    <mergeCell ref="AE49:AF49"/>
    <mergeCell ref="AG49:AH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9"/>
  <sheetViews>
    <sheetView topLeftCell="A10" zoomScale="78" zoomScaleNormal="78" workbookViewId="0"/>
  </sheetViews>
  <sheetFormatPr defaultRowHeight="15" x14ac:dyDescent="0.25"/>
  <cols>
    <col min="1" max="1" width="13.5703125" customWidth="1"/>
    <col min="2" max="2" width="17.5703125" customWidth="1"/>
    <col min="13" max="13" width="12" customWidth="1"/>
    <col min="17" max="17" width="11.28515625" bestFit="1" customWidth="1"/>
    <col min="18" max="18" width="15.140625" bestFit="1" customWidth="1"/>
    <col min="19" max="19" width="13.28515625" bestFit="1" customWidth="1"/>
    <col min="20" max="20" width="17.28515625" bestFit="1" customWidth="1"/>
    <col min="44" max="44" width="13.5703125" bestFit="1" customWidth="1"/>
    <col min="45" max="45" width="17.42578125" bestFit="1" customWidth="1"/>
    <col min="46" max="46" width="15.7109375" bestFit="1" customWidth="1"/>
    <col min="47" max="47" width="19.5703125" bestFit="1" customWidth="1"/>
    <col min="54" max="54" width="25.7109375" bestFit="1" customWidth="1"/>
    <col min="55" max="56" width="17.42578125" bestFit="1" customWidth="1"/>
    <col min="57" max="57" width="16.140625" bestFit="1" customWidth="1"/>
    <col min="58" max="58" width="19.5703125" bestFit="1" customWidth="1"/>
    <col min="61" max="61" width="13.5703125" bestFit="1" customWidth="1"/>
    <col min="62" max="62" width="17.42578125" bestFit="1" customWidth="1"/>
    <col min="63" max="63" width="16.140625" bestFit="1" customWidth="1"/>
    <col min="64" max="64" width="19.5703125" bestFit="1" customWidth="1"/>
  </cols>
  <sheetData>
    <row r="2" spans="1:66" ht="23.25" x14ac:dyDescent="0.35">
      <c r="B2" s="34" t="s">
        <v>83</v>
      </c>
      <c r="J2" t="s">
        <v>86</v>
      </c>
      <c r="O2" t="s">
        <v>87</v>
      </c>
      <c r="T2" s="22"/>
      <c r="U2" s="22"/>
      <c r="V2" s="35"/>
      <c r="W2" s="22"/>
      <c r="X2" s="22"/>
      <c r="Y2" s="22"/>
      <c r="Z2" s="22"/>
      <c r="AA2" s="22"/>
      <c r="AB2" s="22"/>
      <c r="AC2" s="22"/>
      <c r="AD2" s="22"/>
      <c r="AE2" s="22"/>
      <c r="AF2" s="35"/>
      <c r="AG2" s="22"/>
      <c r="AH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</row>
    <row r="3" spans="1:66" x14ac:dyDescent="0.25">
      <c r="A3" s="32" t="s">
        <v>4</v>
      </c>
      <c r="B3" s="32"/>
      <c r="C3" s="32"/>
      <c r="D3" s="32"/>
      <c r="E3" s="32" t="s">
        <v>3</v>
      </c>
      <c r="F3" s="32"/>
      <c r="G3" s="32"/>
      <c r="H3" s="32"/>
      <c r="N3" s="22"/>
      <c r="O3" s="38" t="s">
        <v>9</v>
      </c>
      <c r="P3" s="22"/>
      <c r="Q3" s="22"/>
      <c r="R3" s="22"/>
      <c r="S3" s="22"/>
      <c r="T3" s="38" t="s">
        <v>8</v>
      </c>
      <c r="V3" s="36"/>
      <c r="W3" s="36"/>
      <c r="X3" s="36"/>
      <c r="Y3" s="38" t="s">
        <v>7</v>
      </c>
      <c r="Z3" s="36"/>
      <c r="AA3" s="36"/>
      <c r="AB3" s="36"/>
      <c r="AC3" s="36"/>
      <c r="AD3" s="38" t="s">
        <v>6</v>
      </c>
      <c r="AE3" s="22"/>
      <c r="AF3" s="22"/>
      <c r="AG3" s="22"/>
      <c r="AH3" s="36"/>
      <c r="AI3" s="38" t="s">
        <v>5</v>
      </c>
      <c r="AJ3" s="22"/>
      <c r="AK3" s="22"/>
      <c r="AL3" s="22"/>
      <c r="AM3" s="36"/>
      <c r="AN3" s="22"/>
      <c r="AO3" t="s">
        <v>0</v>
      </c>
      <c r="AP3" s="22"/>
      <c r="AQ3" s="22"/>
      <c r="AR3" s="22"/>
      <c r="AT3" s="36" t="s">
        <v>10</v>
      </c>
      <c r="AV3" s="22"/>
      <c r="AW3" s="22"/>
      <c r="BH3" s="22"/>
      <c r="BI3" s="22"/>
      <c r="BJ3" s="22"/>
      <c r="BK3" s="22"/>
      <c r="BL3" s="22"/>
      <c r="BM3" s="22"/>
      <c r="BN3" s="22"/>
    </row>
    <row r="4" spans="1:66" x14ac:dyDescent="0.25">
      <c r="A4" s="32" t="s">
        <v>2</v>
      </c>
      <c r="B4" s="32"/>
      <c r="C4" s="32" t="s">
        <v>1</v>
      </c>
      <c r="D4" s="32"/>
      <c r="E4" s="32" t="s">
        <v>2</v>
      </c>
      <c r="F4" s="32"/>
      <c r="G4" s="32" t="s">
        <v>1</v>
      </c>
      <c r="H4" s="32"/>
      <c r="J4" s="36" t="s">
        <v>4</v>
      </c>
      <c r="K4" s="36" t="s">
        <v>84</v>
      </c>
      <c r="L4" s="37" t="s">
        <v>85</v>
      </c>
      <c r="M4" s="37" t="s">
        <v>85</v>
      </c>
      <c r="N4" s="36"/>
      <c r="O4" s="36" t="s">
        <v>4</v>
      </c>
      <c r="P4" s="37" t="s">
        <v>84</v>
      </c>
      <c r="Q4" s="36" t="s">
        <v>3</v>
      </c>
      <c r="R4" s="37" t="s">
        <v>85</v>
      </c>
      <c r="S4" s="22"/>
      <c r="T4" s="36" t="s">
        <v>4</v>
      </c>
      <c r="U4" s="37" t="s">
        <v>84</v>
      </c>
      <c r="V4" s="37" t="s">
        <v>85</v>
      </c>
      <c r="W4" s="37" t="s">
        <v>85</v>
      </c>
      <c r="X4" s="36"/>
      <c r="Y4" s="36" t="s">
        <v>4</v>
      </c>
      <c r="Z4" s="37" t="s">
        <v>84</v>
      </c>
      <c r="AA4" s="36" t="s">
        <v>3</v>
      </c>
      <c r="AB4" s="37" t="s">
        <v>85</v>
      </c>
      <c r="AD4" s="36" t="s">
        <v>4</v>
      </c>
      <c r="AE4" s="37" t="s">
        <v>84</v>
      </c>
      <c r="AF4" s="36" t="s">
        <v>3</v>
      </c>
      <c r="AG4" s="37" t="s">
        <v>85</v>
      </c>
      <c r="AH4" s="22"/>
      <c r="AI4" s="36" t="s">
        <v>4</v>
      </c>
      <c r="AJ4" s="36" t="s">
        <v>84</v>
      </c>
      <c r="AK4" s="36" t="s">
        <v>3</v>
      </c>
      <c r="AL4" s="37" t="s">
        <v>85</v>
      </c>
      <c r="AO4" t="s">
        <v>4</v>
      </c>
      <c r="AP4" t="s">
        <v>84</v>
      </c>
      <c r="AQ4" t="s">
        <v>3</v>
      </c>
      <c r="AR4" s="22" t="s">
        <v>85</v>
      </c>
      <c r="AT4" s="36" t="s">
        <v>4</v>
      </c>
      <c r="AU4" s="37" t="s">
        <v>84</v>
      </c>
      <c r="AV4" t="s">
        <v>3</v>
      </c>
      <c r="AW4" t="s">
        <v>85</v>
      </c>
      <c r="BB4" s="22"/>
      <c r="BJ4" s="36"/>
      <c r="BK4" s="22"/>
      <c r="BL4" s="22"/>
      <c r="BM4" s="22"/>
      <c r="BN4" s="22"/>
    </row>
    <row r="5" spans="1:66" x14ac:dyDescent="0.25">
      <c r="A5" s="22" t="s">
        <v>16</v>
      </c>
      <c r="B5" s="22" t="s">
        <v>17</v>
      </c>
      <c r="C5" s="22" t="s">
        <v>16</v>
      </c>
      <c r="D5" s="22" t="s">
        <v>17</v>
      </c>
      <c r="E5" s="22" t="s">
        <v>18</v>
      </c>
      <c r="F5" s="22" t="s">
        <v>17</v>
      </c>
      <c r="G5" s="22" t="s">
        <v>16</v>
      </c>
      <c r="H5" s="22" t="s">
        <v>17</v>
      </c>
      <c r="J5" s="23" t="s">
        <v>2</v>
      </c>
      <c r="K5" s="23" t="s">
        <v>1</v>
      </c>
      <c r="L5" s="23" t="s">
        <v>2</v>
      </c>
      <c r="M5" s="23" t="s">
        <v>1</v>
      </c>
      <c r="N5" s="22"/>
      <c r="O5" s="36" t="s">
        <v>2</v>
      </c>
      <c r="P5" s="36" t="s">
        <v>1</v>
      </c>
      <c r="Q5" s="36" t="s">
        <v>2</v>
      </c>
      <c r="R5" s="36" t="s">
        <v>1</v>
      </c>
      <c r="S5" s="22"/>
      <c r="T5" s="36" t="s">
        <v>2</v>
      </c>
      <c r="U5" s="36" t="s">
        <v>1</v>
      </c>
      <c r="V5" s="36" t="s">
        <v>2</v>
      </c>
      <c r="W5" s="36" t="s">
        <v>1</v>
      </c>
      <c r="Y5" s="36" t="s">
        <v>2</v>
      </c>
      <c r="Z5" s="36" t="s">
        <v>1</v>
      </c>
      <c r="AA5" s="36" t="s">
        <v>2</v>
      </c>
      <c r="AB5" s="36" t="s">
        <v>1</v>
      </c>
      <c r="AD5" s="36" t="s">
        <v>2</v>
      </c>
      <c r="AE5" s="36" t="s">
        <v>1</v>
      </c>
      <c r="AF5" s="36" t="s">
        <v>2</v>
      </c>
      <c r="AG5" s="36" t="s">
        <v>1</v>
      </c>
      <c r="AI5" s="36" t="s">
        <v>2</v>
      </c>
      <c r="AJ5" s="36" t="s">
        <v>1</v>
      </c>
      <c r="AK5" s="36" t="s">
        <v>2</v>
      </c>
      <c r="AL5" s="36" t="s">
        <v>1</v>
      </c>
      <c r="AO5" t="s">
        <v>2</v>
      </c>
      <c r="AP5" s="22" t="s">
        <v>1</v>
      </c>
      <c r="AQ5" t="s">
        <v>2</v>
      </c>
      <c r="AR5" t="s">
        <v>1</v>
      </c>
      <c r="AT5" s="36" t="s">
        <v>2</v>
      </c>
      <c r="AU5" t="s">
        <v>1</v>
      </c>
      <c r="AV5" t="s">
        <v>2</v>
      </c>
      <c r="AW5" t="s">
        <v>1</v>
      </c>
      <c r="BB5" s="36"/>
      <c r="BJ5" s="36"/>
      <c r="BK5" s="22"/>
      <c r="BL5" s="22"/>
      <c r="BM5" s="22"/>
      <c r="BN5" s="22"/>
    </row>
    <row r="6" spans="1:66" x14ac:dyDescent="0.25">
      <c r="A6" s="7">
        <f>[1]cohort1!$J$14</f>
        <v>8.3333333333333321</v>
      </c>
      <c r="B6" s="7">
        <f>[1]cohort1!$L$14</f>
        <v>50</v>
      </c>
      <c r="C6" s="7">
        <f>[1]cohort1!$J$10</f>
        <v>0</v>
      </c>
      <c r="D6" s="7">
        <f>[1]cohort1!$L$10</f>
        <v>83.333333333333343</v>
      </c>
      <c r="E6" s="7">
        <f>[1]cohort1!$J$26</f>
        <v>0</v>
      </c>
      <c r="F6" s="7">
        <f>[1]cohort1!$L$26</f>
        <v>100</v>
      </c>
      <c r="G6" s="7">
        <f>[1]cohort1!$J$22</f>
        <v>0</v>
      </c>
      <c r="H6" s="7">
        <f>[1]cohort1!$L$22</f>
        <v>33.333333333333329</v>
      </c>
      <c r="I6" s="17"/>
      <c r="J6" s="1">
        <f>[1]cohort1!$J$146</f>
        <v>66.666666666666657</v>
      </c>
      <c r="K6" s="1">
        <f>[1]cohort1!$J$174</f>
        <v>16.666666666666664</v>
      </c>
      <c r="L6" s="1">
        <f>[1]cohort1!$J$158</f>
        <v>66.666666666666657</v>
      </c>
      <c r="M6" s="1">
        <f>[1]cohort1!$J$154</f>
        <v>8.3333333333333321</v>
      </c>
      <c r="N6" s="22"/>
      <c r="O6" s="7">
        <f>[1]cohort1!$J$142</f>
        <v>41.666666666666671</v>
      </c>
      <c r="P6" s="7">
        <f>[1]cohort1!$J$182</f>
        <v>25</v>
      </c>
      <c r="Q6" s="7">
        <f>[1]cohort1!$J$170</f>
        <v>50</v>
      </c>
      <c r="R6" s="7">
        <f>[1]cohort1!$J$162</f>
        <v>0</v>
      </c>
      <c r="S6" s="22"/>
      <c r="T6" s="7">
        <f>[1]cohort1!$L$142</f>
        <v>8.3333333333333321</v>
      </c>
      <c r="U6" s="7">
        <f>[1]cohort1!$L$182</f>
        <v>16.666666666666664</v>
      </c>
      <c r="V6" s="7">
        <f>[1]cohort1!$L$170</f>
        <v>41.666666666666671</v>
      </c>
      <c r="W6" s="7">
        <f>[1]cohort1!$L$162</f>
        <v>0</v>
      </c>
      <c r="X6" s="22"/>
      <c r="Y6" s="7">
        <f>[1]cohort1!$N$142</f>
        <v>16.666666666666664</v>
      </c>
      <c r="Z6" s="7">
        <f>[1]cohort1!$N$182</f>
        <v>0</v>
      </c>
      <c r="AA6" s="7">
        <f>[1]cohort1!$N$170</f>
        <v>8.3333333333333321</v>
      </c>
      <c r="AB6" s="7">
        <f>[1]cohort1!$N$162</f>
        <v>0</v>
      </c>
      <c r="AC6" s="22"/>
      <c r="AD6" s="7">
        <f>[1]cohort1!$P$142</f>
        <v>0</v>
      </c>
      <c r="AE6" s="7">
        <f>[1]cohort1!$P$182</f>
        <v>0</v>
      </c>
      <c r="AF6" s="7">
        <f>[1]cohort1!$P$170</f>
        <v>16.666666666666664</v>
      </c>
      <c r="AG6" s="7">
        <f>[1]cohort1!$P$162</f>
        <v>16.666666666666664</v>
      </c>
      <c r="AH6" s="22"/>
      <c r="AI6" s="7">
        <f>[1]cohort1!$R$142</f>
        <v>33.333333333333329</v>
      </c>
      <c r="AJ6" s="7">
        <f>[1]cohort1!$R$182</f>
        <v>0</v>
      </c>
      <c r="AK6" s="7">
        <f>[1]cohort1!$R$170</f>
        <v>8.3333333333333321</v>
      </c>
      <c r="AL6" s="7">
        <f>[1]cohort1!$R$162</f>
        <v>16.666666666666664</v>
      </c>
      <c r="AO6" s="1">
        <v>41.666666666666657</v>
      </c>
      <c r="AP6" s="7">
        <v>8.3333333333333321</v>
      </c>
      <c r="AQ6" s="1">
        <v>16.666666666666664</v>
      </c>
      <c r="AR6" s="1">
        <v>8.3333333333333321</v>
      </c>
      <c r="AT6" s="22"/>
      <c r="AU6" s="22"/>
      <c r="AV6" s="22"/>
      <c r="BH6" s="22"/>
      <c r="BI6" s="22"/>
      <c r="BJ6" s="22"/>
      <c r="BK6" s="22"/>
      <c r="BL6" s="22"/>
      <c r="BM6" s="22"/>
      <c r="BN6" s="22"/>
    </row>
    <row r="7" spans="1:66" x14ac:dyDescent="0.25">
      <c r="A7" s="7">
        <f>[1]cohort1!$J$16</f>
        <v>8.3333333333333321</v>
      </c>
      <c r="B7" s="7">
        <f>[1]cohort1!$L$16</f>
        <v>33.333333333333329</v>
      </c>
      <c r="C7" s="7">
        <f>[1]cohort1!$J$12</f>
        <v>0</v>
      </c>
      <c r="D7" s="7">
        <f>[1]cohort1!$L$12</f>
        <v>33.333333333333329</v>
      </c>
      <c r="E7" s="7">
        <f>[1]cohort1!$J$28</f>
        <v>0</v>
      </c>
      <c r="F7" s="7">
        <f>[1]cohort1!$L$28</f>
        <v>16.666666666666664</v>
      </c>
      <c r="G7" s="7">
        <f>[1]cohort1!$J$24</f>
        <v>0</v>
      </c>
      <c r="H7" s="7">
        <f>[1]cohort1!$L$24</f>
        <v>50</v>
      </c>
      <c r="J7" s="1">
        <f>[1]cohort1!$J$148</f>
        <v>66.666666666666657</v>
      </c>
      <c r="K7" s="1">
        <f>[1]cohort1!$J$176</f>
        <v>0</v>
      </c>
      <c r="L7" s="1">
        <f>[1]cohort1!$J$160</f>
        <v>0</v>
      </c>
      <c r="M7" s="1">
        <f>[1]cohort1!$J$156</f>
        <v>0</v>
      </c>
      <c r="N7" s="22"/>
      <c r="O7" s="7">
        <f>[1]cohort1!$J$144</f>
        <v>33.333333333333329</v>
      </c>
      <c r="P7" s="7">
        <f>[1]cohort1!$J$184</f>
        <v>25</v>
      </c>
      <c r="Q7" s="7">
        <f>[1]cohort1!$J$172</f>
        <v>8.3333333333333321</v>
      </c>
      <c r="R7" s="7">
        <f>[1]cohort1!$J$164</f>
        <v>0</v>
      </c>
      <c r="S7" s="22"/>
      <c r="T7" s="7">
        <f>[1]cohort1!$L$144</f>
        <v>16.666666666666664</v>
      </c>
      <c r="U7" s="7">
        <f>[1]cohort1!$L$184</f>
        <v>25</v>
      </c>
      <c r="V7" s="7">
        <f>[1]cohort1!$L$172</f>
        <v>8.3333333333333321</v>
      </c>
      <c r="W7" s="7">
        <f>[1]cohort1!$L$164</f>
        <v>0</v>
      </c>
      <c r="X7" s="22"/>
      <c r="Y7" s="7">
        <f>[1]cohort1!$N$144</f>
        <v>0</v>
      </c>
      <c r="Z7" s="7">
        <f>[1]cohort1!$N$184</f>
        <v>16.666666666666664</v>
      </c>
      <c r="AA7" s="7">
        <f>[1]cohort1!$N$172</f>
        <v>0</v>
      </c>
      <c r="AB7" s="7">
        <f>[1]cohort1!$N$164</f>
        <v>0</v>
      </c>
      <c r="AC7" s="22"/>
      <c r="AD7" s="7">
        <f>[1]cohort1!$P$144</f>
        <v>16.666666666666664</v>
      </c>
      <c r="AE7" s="7">
        <f>[1]cohort1!$P$184</f>
        <v>0</v>
      </c>
      <c r="AF7" s="7">
        <f>[1]cohort1!$P$172</f>
        <v>0</v>
      </c>
      <c r="AG7" s="7">
        <f>[1]cohort1!$P$164</f>
        <v>0</v>
      </c>
      <c r="AH7" s="22"/>
      <c r="AI7" s="7">
        <f>[1]cohort1!$R$144</f>
        <v>0</v>
      </c>
      <c r="AJ7" s="7">
        <f>[1]cohort1!$R$184</f>
        <v>8.3333333333333321</v>
      </c>
      <c r="AK7" s="7">
        <f>[1]cohort1!$R$172</f>
        <v>16.666666666666664</v>
      </c>
      <c r="AL7" s="7">
        <f>[1]cohort1!$R$164</f>
        <v>0</v>
      </c>
      <c r="AO7" s="1">
        <v>16.666666666666664</v>
      </c>
      <c r="AP7" s="7">
        <v>8.3333333333333321</v>
      </c>
      <c r="AQ7" s="1">
        <v>8.3333333333333321</v>
      </c>
      <c r="AR7" s="1">
        <v>0</v>
      </c>
      <c r="AT7" s="1">
        <v>33.333333333333329</v>
      </c>
      <c r="AU7" s="7">
        <v>8.3333333333333321</v>
      </c>
      <c r="AV7" s="1">
        <v>8.3333333333333321</v>
      </c>
      <c r="AW7" s="1">
        <v>8.3333333333333321</v>
      </c>
      <c r="AZ7" s="1"/>
      <c r="BB7" s="22"/>
      <c r="BI7" s="22"/>
      <c r="BK7" s="22"/>
      <c r="BL7" s="22"/>
      <c r="BM7" s="22"/>
      <c r="BN7" s="22"/>
    </row>
    <row r="8" spans="1:66" x14ac:dyDescent="0.25">
      <c r="A8" s="7">
        <f>[1]cohort1!$J$18</f>
        <v>33.333333333333329</v>
      </c>
      <c r="B8" s="7">
        <f>[1]cohort1!$L$18</f>
        <v>50</v>
      </c>
      <c r="C8" s="7">
        <f>[1]cohort1!$J$42</f>
        <v>0</v>
      </c>
      <c r="D8" s="7">
        <f>[1]cohort1!$L$42</f>
        <v>50</v>
      </c>
      <c r="E8" s="7">
        <f>[1]cohort1!$J$38</f>
        <v>0</v>
      </c>
      <c r="F8" s="7">
        <f>[1]cohort1!$L$38</f>
        <v>66.666666666666657</v>
      </c>
      <c r="G8" s="7">
        <f>[1]cohort1!$J$30</f>
        <v>0</v>
      </c>
      <c r="H8" s="7">
        <f>[1]cohort1!$L$30</f>
        <v>66.666666666666657</v>
      </c>
      <c r="J8" s="1">
        <f>[1]cohort1!$J$178</f>
        <v>41.666666666666671</v>
      </c>
      <c r="K8" s="1">
        <f>[1]cohort1!$J$190</f>
        <v>83.333333333333343</v>
      </c>
      <c r="L8" s="1">
        <f>[1]cohort1!$J$194</f>
        <v>25</v>
      </c>
      <c r="M8" s="1">
        <f>[1]cohort1!$J$198</f>
        <v>16.666666666666664</v>
      </c>
      <c r="N8" s="22"/>
      <c r="O8" s="7">
        <f>[1]cohort1!$J$150</f>
        <v>75</v>
      </c>
      <c r="P8" s="7">
        <f>[1]cohort1!$J$222</f>
        <v>50</v>
      </c>
      <c r="Q8" s="7">
        <f>[1]cohort1!$J$226</f>
        <v>50</v>
      </c>
      <c r="R8" s="7">
        <f>[1]cohort1!$J$166</f>
        <v>0</v>
      </c>
      <c r="S8" s="22"/>
      <c r="T8" s="7">
        <f>[1]cohort1!$L$150</f>
        <v>33.333333333333329</v>
      </c>
      <c r="U8" s="7">
        <f>[1]cohort1!$L$222</f>
        <v>66.666666666666657</v>
      </c>
      <c r="V8" s="7">
        <f>[1]cohort1!$L$226</f>
        <v>41.666666666666671</v>
      </c>
      <c r="W8" s="7">
        <f>[1]cohort1!$L$166</f>
        <v>16.666666666666664</v>
      </c>
      <c r="X8" s="22"/>
      <c r="Y8" s="7">
        <f>[1]cohort1!$N$150</f>
        <v>41.666666666666671</v>
      </c>
      <c r="Z8" s="7">
        <f>[1]cohort1!$N$222</f>
        <v>33.333333333333329</v>
      </c>
      <c r="AA8" s="7">
        <f>[1]cohort1!$N$226</f>
        <v>16.666666666666664</v>
      </c>
      <c r="AB8" s="7">
        <f>[1]cohort1!$N$166</f>
        <v>0</v>
      </c>
      <c r="AC8" s="22"/>
      <c r="AD8" s="7">
        <f>[1]cohort1!$P$150</f>
        <v>0</v>
      </c>
      <c r="AE8" s="7">
        <f>[1]cohort1!$P$222</f>
        <v>25</v>
      </c>
      <c r="AF8" s="7">
        <f>[1]cohort1!$P$226</f>
        <v>25</v>
      </c>
      <c r="AG8" s="7">
        <f>[1]cohort1!$P$166</f>
        <v>8.3333333333333321</v>
      </c>
      <c r="AH8" s="22"/>
      <c r="AI8" s="7">
        <f>[1]cohort1!$R$150</f>
        <v>33.333333333333329</v>
      </c>
      <c r="AJ8" s="7">
        <f>[1]cohort1!$R$222</f>
        <v>0</v>
      </c>
      <c r="AK8" s="7">
        <f>[1]cohort1!$R$226</f>
        <v>8.3333333333333321</v>
      </c>
      <c r="AL8" s="7">
        <f>[1]cohort1!$R$166</f>
        <v>8.3333333333333321</v>
      </c>
      <c r="AO8" s="1">
        <v>16.666666666666664</v>
      </c>
      <c r="AP8" s="7">
        <v>58.333333333333336</v>
      </c>
      <c r="AQ8" s="1">
        <v>0</v>
      </c>
      <c r="AR8" s="1">
        <v>0</v>
      </c>
      <c r="AT8" s="1">
        <v>24.999999999999996</v>
      </c>
      <c r="AU8" s="7">
        <v>24.999999999999996</v>
      </c>
      <c r="AV8" s="1">
        <v>0</v>
      </c>
      <c r="AW8" s="1">
        <v>0</v>
      </c>
      <c r="AZ8" s="1"/>
      <c r="BB8" s="7"/>
      <c r="BI8" s="22"/>
      <c r="BK8" s="22"/>
      <c r="BL8" s="22"/>
      <c r="BM8" s="22"/>
      <c r="BN8" s="22"/>
    </row>
    <row r="9" spans="1:66" x14ac:dyDescent="0.25">
      <c r="A9" s="7">
        <f>[1]cohort1!$J$20</f>
        <v>8.3333333333333321</v>
      </c>
      <c r="B9" s="7">
        <f>[1]cohort1!$L$20</f>
        <v>83.333333333333343</v>
      </c>
      <c r="C9" s="7">
        <f>[1]cohort1!$J$44</f>
        <v>0</v>
      </c>
      <c r="D9" s="7">
        <f>[1]cohort1!$L$44</f>
        <v>100</v>
      </c>
      <c r="E9" s="7">
        <f>[1]cohort1!$J$40</f>
        <v>8.3333333333333321</v>
      </c>
      <c r="F9" s="7">
        <f>[1]cohort1!$L$40</f>
        <v>66.666666666666657</v>
      </c>
      <c r="G9" s="7">
        <f>[1]cohort1!$J$32</f>
        <v>0</v>
      </c>
      <c r="H9" s="7">
        <f>[1]cohort1!$L$32</f>
        <v>16.666666666666664</v>
      </c>
      <c r="J9" s="1">
        <f>[1]cohort1!$J$180</f>
        <v>33.333333333333329</v>
      </c>
      <c r="K9" s="1">
        <f>[1]cohort1!$J$192</f>
        <v>8.3333333333333321</v>
      </c>
      <c r="L9" s="1">
        <f>[1]cohort1!$J$196</f>
        <v>33.333333333333329</v>
      </c>
      <c r="M9" s="1">
        <f>[1]cohort1!$J$200</f>
        <v>0</v>
      </c>
      <c r="N9" s="22"/>
      <c r="O9" s="7">
        <f>[1]cohort1!$J$152</f>
        <v>66.666666666666657</v>
      </c>
      <c r="P9" s="7">
        <f>[1]cohort1!$J$224</f>
        <v>33.333333333333329</v>
      </c>
      <c r="Q9" s="7">
        <f>[1]cohort1!$J$228</f>
        <v>25</v>
      </c>
      <c r="R9" s="7">
        <f>[1]cohort1!$J$214</f>
        <v>33.333333333333329</v>
      </c>
      <c r="S9" s="22"/>
      <c r="T9" s="7">
        <f>[1]cohort1!$L$152</f>
        <v>58.333333333333336</v>
      </c>
      <c r="U9" s="7">
        <f>[1]cohort1!$L$224</f>
        <v>0</v>
      </c>
      <c r="V9" s="7">
        <f>[1]cohort1!$L$228</f>
        <v>16.666666666666664</v>
      </c>
      <c r="W9" s="7">
        <f>[1]cohort1!$L$214</f>
        <v>25</v>
      </c>
      <c r="X9" s="22"/>
      <c r="Y9" s="7">
        <f>[1]cohort1!$N$152</f>
        <v>58.333333333333336</v>
      </c>
      <c r="Z9" s="7">
        <f>[1]cohort1!$N$224</f>
        <v>16.666666666666664</v>
      </c>
      <c r="AA9" s="7">
        <f>[1]cohort1!$N$228</f>
        <v>0</v>
      </c>
      <c r="AB9" s="7">
        <f>[1]cohort1!$N$214</f>
        <v>16.666666666666664</v>
      </c>
      <c r="AC9" s="22"/>
      <c r="AD9" s="7">
        <f>[1]cohort1!$P$152</f>
        <v>8.3333333333333321</v>
      </c>
      <c r="AE9" s="7">
        <f>[1]cohort1!$P$224</f>
        <v>8.3333333333333321</v>
      </c>
      <c r="AF9" s="7">
        <f>[1]cohort1!$P$228</f>
        <v>16.666666666666664</v>
      </c>
      <c r="AG9" s="7">
        <f>[1]cohort1!$P$214</f>
        <v>16.666666666666664</v>
      </c>
      <c r="AH9" s="22"/>
      <c r="AI9" s="7">
        <f>[1]cohort1!$R$152</f>
        <v>0</v>
      </c>
      <c r="AJ9" s="7">
        <f>[1]cohort1!$R$224</f>
        <v>8.3333333333333321</v>
      </c>
      <c r="AK9" s="7">
        <f>[1]cohort1!$R$228</f>
        <v>16.666666666666664</v>
      </c>
      <c r="AL9" s="7">
        <f>[1]cohort1!$R$214</f>
        <v>16.666666666666664</v>
      </c>
      <c r="AO9" s="1">
        <v>8.3333333333333321</v>
      </c>
      <c r="AP9" s="7">
        <v>25</v>
      </c>
      <c r="AQ9" s="1">
        <v>8.3333333333333321</v>
      </c>
      <c r="AR9" s="1">
        <v>0</v>
      </c>
      <c r="AT9" s="1">
        <v>24.999999999999996</v>
      </c>
      <c r="AU9" s="7">
        <v>0</v>
      </c>
      <c r="AV9" s="1">
        <v>16.666666666666664</v>
      </c>
      <c r="AW9" s="1">
        <v>8.3333333333333321</v>
      </c>
      <c r="AZ9" s="1"/>
      <c r="BB9" s="7"/>
      <c r="BI9" s="22"/>
      <c r="BK9" s="22"/>
      <c r="BL9" s="22"/>
      <c r="BM9" s="22"/>
      <c r="BN9" s="22"/>
    </row>
    <row r="10" spans="1:66" x14ac:dyDescent="0.25">
      <c r="A10" s="7">
        <f>[1]cohort1!$J$46</f>
        <v>8.3333333333333321</v>
      </c>
      <c r="B10" s="7">
        <f>[1]cohort1!$L$46</f>
        <v>50</v>
      </c>
      <c r="C10" s="7">
        <f>[1]cohort1!$J$50</f>
        <v>8.3333333333333321</v>
      </c>
      <c r="D10" s="7">
        <f>[1]cohort1!$L$50</f>
        <v>66.666666666666657</v>
      </c>
      <c r="E10" s="7">
        <f>[1]cohort1!$J$62</f>
        <v>8.3333333333333321</v>
      </c>
      <c r="F10" s="7">
        <f>[1]cohort1!$L$62</f>
        <v>16.666666666666664</v>
      </c>
      <c r="G10" s="7">
        <f>[1]cohort1!$J$34</f>
        <v>0</v>
      </c>
      <c r="H10" s="7">
        <f>[1]cohort1!$L$34</f>
        <v>66.666666666666657</v>
      </c>
      <c r="J10" s="1">
        <f>[1]cohort1!$J$210</f>
        <v>66.666666666666657</v>
      </c>
      <c r="K10" s="1">
        <f>[1]cohort1!$J$230</f>
        <v>8.3333333333333321</v>
      </c>
      <c r="L10" s="1">
        <f>[1]cohort1!$J$250</f>
        <v>33.333333333333329</v>
      </c>
      <c r="M10" s="1">
        <f>[1]cohort1!$J$254</f>
        <v>8.3333333333333321</v>
      </c>
      <c r="N10" s="22"/>
      <c r="O10" s="7">
        <f>[1]cohort1!$J$186</f>
        <v>16.666666666666664</v>
      </c>
      <c r="P10" s="7">
        <f>[1]cohort1!$J$238</f>
        <v>58.333333333333336</v>
      </c>
      <c r="Q10" s="7">
        <f>[1]cohort1!$J$258</f>
        <v>16.666666666666664</v>
      </c>
      <c r="R10" s="7">
        <f>[1]cohort1!$J$216</f>
        <v>58.333333333333336</v>
      </c>
      <c r="S10" s="22"/>
      <c r="T10" s="7">
        <f>[1]cohort1!$L$186</f>
        <v>16.666666666666664</v>
      </c>
      <c r="U10" s="7">
        <f>[1]cohort1!$L$238</f>
        <v>58.333333333333336</v>
      </c>
      <c r="V10" s="7">
        <f>[1]cohort1!$L$258</f>
        <v>8.3333333333333321</v>
      </c>
      <c r="W10" s="7">
        <f>[1]cohort1!$L$216</f>
        <v>16.666666666666664</v>
      </c>
      <c r="X10" s="22"/>
      <c r="Y10" s="7">
        <f>[1]cohort1!$N$186</f>
        <v>0</v>
      </c>
      <c r="Z10" s="7">
        <f>[1]cohort1!$N$238</f>
        <v>41.666666666666671</v>
      </c>
      <c r="AA10" s="7">
        <f>[1]cohort1!$N$258</f>
        <v>8.3333333333333321</v>
      </c>
      <c r="AB10" s="7">
        <f>[1]cohort1!$N$216</f>
        <v>25</v>
      </c>
      <c r="AC10" s="22"/>
      <c r="AD10" s="7">
        <f>[1]cohort1!$P$186</f>
        <v>0</v>
      </c>
      <c r="AE10" s="7">
        <f>[1]cohort1!$P$238</f>
        <v>8.3333333333333321</v>
      </c>
      <c r="AF10" s="7">
        <f>[1]cohort1!$P$258</f>
        <v>8.3333333333333321</v>
      </c>
      <c r="AG10" s="7">
        <f>[1]cohort1!$P$216</f>
        <v>0</v>
      </c>
      <c r="AH10" s="22"/>
      <c r="AI10" s="7">
        <f>[1]cohort1!$R$186</f>
        <v>8.3333333333333321</v>
      </c>
      <c r="AJ10" s="7">
        <f>[1]cohort1!$R$238</f>
        <v>25</v>
      </c>
      <c r="AK10" s="7">
        <f>[1]cohort1!$R$258</f>
        <v>8.3333333333333321</v>
      </c>
      <c r="AL10" s="7">
        <f>[1]cohort1!$R$216</f>
        <v>8.3333333333333321</v>
      </c>
      <c r="AO10" s="1">
        <v>41.666666666666664</v>
      </c>
      <c r="AP10" s="7">
        <v>0</v>
      </c>
      <c r="AQ10" s="1">
        <v>0</v>
      </c>
      <c r="AR10" s="1">
        <v>8.3333333333333321</v>
      </c>
      <c r="AT10" s="1">
        <v>8.3333333333333321</v>
      </c>
      <c r="AU10" s="7">
        <v>16.666666666666664</v>
      </c>
      <c r="AV10" s="1">
        <v>25</v>
      </c>
      <c r="AW10" s="1">
        <v>33.333333333333329</v>
      </c>
      <c r="AZ10" s="1"/>
      <c r="BB10" s="7"/>
      <c r="BI10" s="22"/>
      <c r="BK10" s="22"/>
      <c r="BL10" s="22"/>
      <c r="BM10" s="22"/>
      <c r="BN10" s="22"/>
    </row>
    <row r="11" spans="1:66" x14ac:dyDescent="0.25">
      <c r="A11" s="7">
        <f>[1]cohort1!$J$48</f>
        <v>8.3333333333333321</v>
      </c>
      <c r="B11" s="7">
        <f>[1]cohort1!$L$48</f>
        <v>50</v>
      </c>
      <c r="C11" s="7">
        <f>[1]cohort1!$J$52</f>
        <v>16.666666666666664</v>
      </c>
      <c r="D11" s="7">
        <f>[1]cohort1!$L$52</f>
        <v>83.333333333333343</v>
      </c>
      <c r="E11" s="7">
        <f>[1]cohort1!$J$64</f>
        <v>8.3333333333333321</v>
      </c>
      <c r="F11" s="7">
        <f>[1]cohort1!$L$64</f>
        <v>33.333333333333329</v>
      </c>
      <c r="G11" s="7">
        <f>[1]cohort1!$J$36</f>
        <v>0</v>
      </c>
      <c r="H11" s="7">
        <f>[1]cohort1!$L$36</f>
        <v>0</v>
      </c>
      <c r="J11" s="1">
        <f>[1]cohort1!$J$212</f>
        <v>83.333333333333343</v>
      </c>
      <c r="K11" s="1">
        <f>[1]cohort1!$J$232</f>
        <v>16.666666666666664</v>
      </c>
      <c r="L11" s="1">
        <f>[1]cohort1!$J$252</f>
        <v>8.3333333333333321</v>
      </c>
      <c r="M11" s="1">
        <f>[1]cohort1!$J$256</f>
        <v>25</v>
      </c>
      <c r="N11" s="22"/>
      <c r="O11" s="7">
        <f>[1]cohort1!$J$188</f>
        <v>41.666666666666671</v>
      </c>
      <c r="P11" s="7">
        <f>[1]cohort1!$J$240</f>
        <v>8.3333333333333321</v>
      </c>
      <c r="Q11" s="7">
        <f>[1]cohort1!$J$260</f>
        <v>33.333333333333329</v>
      </c>
      <c r="R11" s="7">
        <f>[1]cohort1!$J$246</f>
        <v>8.3333333333333321</v>
      </c>
      <c r="S11" s="22"/>
      <c r="T11" s="7">
        <f>[1]cohort1!$L$188</f>
        <v>16.666666666666664</v>
      </c>
      <c r="U11" s="7">
        <f>[1]cohort1!$L$240</f>
        <v>41.666666666666671</v>
      </c>
      <c r="V11" s="7">
        <f>[1]cohort1!$L$260</f>
        <v>8.3333333333333321</v>
      </c>
      <c r="W11" s="7">
        <f>[1]cohort1!$L$246</f>
        <v>25</v>
      </c>
      <c r="X11" s="22"/>
      <c r="Y11" s="7">
        <f>[1]cohort1!$N$188</f>
        <v>25</v>
      </c>
      <c r="Z11" s="7">
        <f>[1]cohort1!$N$240</f>
        <v>0</v>
      </c>
      <c r="AA11" s="7">
        <f>[1]cohort1!$N$260</f>
        <v>8.3333333333333321</v>
      </c>
      <c r="AB11" s="7">
        <f>[1]cohort1!$N$246</f>
        <v>16.666666666666664</v>
      </c>
      <c r="AC11" s="22"/>
      <c r="AD11" s="7">
        <f>[1]cohort1!$P$188</f>
        <v>0</v>
      </c>
      <c r="AE11" s="7">
        <f>[1]cohort1!$P$240</f>
        <v>16.666666666666664</v>
      </c>
      <c r="AF11" s="7">
        <f>[1]cohort1!$P$260</f>
        <v>16.666666666666664</v>
      </c>
      <c r="AG11" s="7">
        <f>[1]cohort1!$P$246</f>
        <v>8.3333333333333321</v>
      </c>
      <c r="AH11" s="22"/>
      <c r="AI11" s="7">
        <f>[1]cohort1!$R$188</f>
        <v>8.3333333333333321</v>
      </c>
      <c r="AJ11" s="7">
        <f>[1]cohort1!$R$240</f>
        <v>0</v>
      </c>
      <c r="AK11" s="7">
        <f>[1]cohort1!$R$260</f>
        <v>0</v>
      </c>
      <c r="AL11" s="7">
        <f>[1]cohort1!$R$246</f>
        <v>16.666666666666664</v>
      </c>
      <c r="AO11" s="1">
        <v>33.333333333333329</v>
      </c>
      <c r="AP11" s="7">
        <v>8.3333333333333321</v>
      </c>
      <c r="AQ11" s="1">
        <v>0</v>
      </c>
      <c r="AR11" s="1">
        <v>8.3333333333333321</v>
      </c>
      <c r="AT11" s="1">
        <v>8.3333333333333321</v>
      </c>
      <c r="AU11" s="7">
        <v>8.3333333333333321</v>
      </c>
      <c r="AV11" s="1">
        <v>33.333333333333329</v>
      </c>
      <c r="AW11" s="1">
        <v>0</v>
      </c>
      <c r="AZ11" s="1"/>
      <c r="BB11" s="7"/>
      <c r="BI11" s="22"/>
      <c r="BK11" s="22"/>
      <c r="BL11" s="22"/>
      <c r="BM11" s="22"/>
      <c r="BN11" s="22"/>
    </row>
    <row r="12" spans="1:66" x14ac:dyDescent="0.25">
      <c r="A12" s="7">
        <f>[1]cohort1!$J$54</f>
        <v>0</v>
      </c>
      <c r="B12" s="7">
        <f>[1]cohort1!$L$54</f>
        <v>83.333333333333343</v>
      </c>
      <c r="C12" s="7">
        <f>[1]cohort1!$J$58</f>
        <v>0</v>
      </c>
      <c r="D12" s="7">
        <f>[1]cohort1!$L$58</f>
        <v>66.666666666666657</v>
      </c>
      <c r="E12" s="7">
        <f>[1]cohort1!$J$92</f>
        <v>0</v>
      </c>
      <c r="F12" s="7">
        <f>[1]cohort1!$L$92</f>
        <v>16.666666666666664</v>
      </c>
      <c r="G12" s="7">
        <f>[1]cohort1!$J$66</f>
        <v>16.666666666666664</v>
      </c>
      <c r="H12" s="7">
        <f>[1]cohort1!$L$66</f>
        <v>83.333333333333343</v>
      </c>
      <c r="J12" s="1">
        <f>[1]cohort2!$J$128</f>
        <v>58.333333333333336</v>
      </c>
      <c r="K12" s="1">
        <f>[1]cohort1!$J$234</f>
        <v>16.666666666666664</v>
      </c>
      <c r="L12" s="1">
        <f>[1]cohort2!$J$132</f>
        <v>91.666666666666657</v>
      </c>
      <c r="M12" s="1">
        <f>[1]cohort2!$J$140</f>
        <v>75</v>
      </c>
      <c r="N12" s="22"/>
      <c r="O12" s="7">
        <f>[1]cohort1!$J$218</f>
        <v>0</v>
      </c>
      <c r="P12" s="7">
        <f>[1]cohort1!$J$242</f>
        <v>25</v>
      </c>
      <c r="Q12" s="7">
        <f>[1]cohort2!$J$152</f>
        <v>0</v>
      </c>
      <c r="R12" s="7">
        <f>[1]cohort1!$J$248</f>
        <v>33.333333333333329</v>
      </c>
      <c r="S12" s="22"/>
      <c r="T12" s="7">
        <f>[1]cohort1!$L$218</f>
        <v>16.666666666666664</v>
      </c>
      <c r="U12" s="7">
        <f>[1]cohort1!$L$242</f>
        <v>41.666666666666671</v>
      </c>
      <c r="V12" s="7">
        <f>[1]cohort2!$L$152</f>
        <v>0</v>
      </c>
      <c r="W12" s="7">
        <f>[1]cohort1!$L$248</f>
        <v>83.333333333333343</v>
      </c>
      <c r="X12" s="22"/>
      <c r="Y12" s="7">
        <f>[1]cohort1!$N$218</f>
        <v>16.666666666666664</v>
      </c>
      <c r="Z12" s="7">
        <f>[1]cohort1!$N$242</f>
        <v>33.333333333333329</v>
      </c>
      <c r="AA12" s="7">
        <f>[1]cohort2!$N$152</f>
        <v>0</v>
      </c>
      <c r="AB12" s="7">
        <f>[1]cohort1!$N$248</f>
        <v>16.666666666666664</v>
      </c>
      <c r="AC12" s="22"/>
      <c r="AD12" s="7">
        <f>[1]cohort1!$P$218</f>
        <v>8.3333333333333321</v>
      </c>
      <c r="AE12" s="7">
        <f>[1]cohort1!$P$242</f>
        <v>25</v>
      </c>
      <c r="AF12" s="7">
        <f>[1]cohort2!$P$152</f>
        <v>0</v>
      </c>
      <c r="AG12" s="7">
        <f>[1]cohort1!$P$248</f>
        <v>0</v>
      </c>
      <c r="AH12" s="22"/>
      <c r="AI12" s="7">
        <f>[1]cohort1!$R$218</f>
        <v>16.666666666666664</v>
      </c>
      <c r="AJ12" s="7">
        <f>[1]cohort1!$R$242</f>
        <v>8.3333333333333321</v>
      </c>
      <c r="AK12" s="7">
        <f>[1]cohort2!$S$152</f>
        <v>0</v>
      </c>
      <c r="AL12" s="7">
        <f>[1]cohort1!$R$248</f>
        <v>16.666666666666664</v>
      </c>
      <c r="AO12" s="1">
        <v>41.666666666666664</v>
      </c>
      <c r="AP12" s="7">
        <v>0</v>
      </c>
      <c r="AQ12" s="1">
        <v>33.333333333333329</v>
      </c>
      <c r="AR12" s="1">
        <v>8.3333333333333321</v>
      </c>
      <c r="AT12" s="1">
        <v>0</v>
      </c>
      <c r="AU12" s="7">
        <v>8.3333333333333321</v>
      </c>
      <c r="AV12" s="1">
        <v>41.666666666666657</v>
      </c>
      <c r="AW12" s="1">
        <v>0</v>
      </c>
      <c r="AZ12" s="1"/>
      <c r="BB12" s="7"/>
      <c r="BI12" s="22"/>
      <c r="BK12" s="22"/>
      <c r="BL12" s="22"/>
      <c r="BM12" s="22"/>
      <c r="BN12" s="22"/>
    </row>
    <row r="13" spans="1:66" x14ac:dyDescent="0.25">
      <c r="A13" s="7">
        <f>[1]cohort1!$J$56</f>
        <v>0</v>
      </c>
      <c r="B13" s="7">
        <f>[1]cohort1!$L$56</f>
        <v>33.333333333333329</v>
      </c>
      <c r="C13" s="7">
        <f>[1]cohort1!$J$60</f>
        <v>0</v>
      </c>
      <c r="D13" s="7">
        <f>[1]cohort1!$L$60</f>
        <v>83.333333333333343</v>
      </c>
      <c r="E13" s="7">
        <f>[1]cohort1!$J$94</f>
        <v>9.0909090909090917</v>
      </c>
      <c r="F13" s="7">
        <f>[1]cohort1!$L$94</f>
        <v>0</v>
      </c>
      <c r="G13" s="7">
        <f>[1]cohort1!$J$68</f>
        <v>0</v>
      </c>
      <c r="H13" s="7">
        <f>[1]cohort1!$L$68</f>
        <v>16.666666666666664</v>
      </c>
      <c r="J13" s="1">
        <f>[1]cohort2!$J$130</f>
        <v>16.666666666666664</v>
      </c>
      <c r="K13" s="1">
        <f>[1]cohort1!$J$236</f>
        <v>0</v>
      </c>
      <c r="L13" s="1">
        <f>[1]cohort2!$J$134</f>
        <v>25</v>
      </c>
      <c r="M13" s="1">
        <f>[1]cohort2!$J$142</f>
        <v>16.666666666666664</v>
      </c>
      <c r="N13" s="22"/>
      <c r="O13" s="7">
        <f>[1]cohort1!$J$220</f>
        <v>33.333333333333329</v>
      </c>
      <c r="P13" s="7">
        <f>[1]cohort1!$J$244</f>
        <v>0</v>
      </c>
      <c r="Q13" s="7">
        <f>[1]cohort2!$J$154</f>
        <v>8.3333333333333321</v>
      </c>
      <c r="R13" s="7">
        <f>[1]cohort1!$J$266</f>
        <v>0</v>
      </c>
      <c r="S13" s="22"/>
      <c r="T13" s="7">
        <f>[1]cohort1!$L$220</f>
        <v>8.3333333333333321</v>
      </c>
      <c r="U13" s="7">
        <f>[1]cohort1!$L$244</f>
        <v>0</v>
      </c>
      <c r="V13" s="7">
        <f>[1]cohort2!$L$154</f>
        <v>0</v>
      </c>
      <c r="W13" s="7">
        <f>[1]cohort1!$L$266</f>
        <v>0</v>
      </c>
      <c r="X13" s="22"/>
      <c r="Y13" s="7">
        <f>[1]cohort1!$N$220</f>
        <v>8.3333333333333321</v>
      </c>
      <c r="Z13" s="7">
        <f>[1]cohort1!$N$244</f>
        <v>0</v>
      </c>
      <c r="AA13" s="7">
        <f>[1]cohort2!$N$154</f>
        <v>0</v>
      </c>
      <c r="AB13" s="7">
        <f>[1]cohort1!$N$266</f>
        <v>0</v>
      </c>
      <c r="AC13" s="22"/>
      <c r="AD13" s="7">
        <f>[1]cohort1!$P$220</f>
        <v>25</v>
      </c>
      <c r="AE13" s="7">
        <f>[1]cohort1!$P$244</f>
        <v>0</v>
      </c>
      <c r="AF13" s="7">
        <f>[1]cohort2!$P$154</f>
        <v>0</v>
      </c>
      <c r="AG13" s="7">
        <f>[1]cohort1!$P$266</f>
        <v>0</v>
      </c>
      <c r="AH13" s="22"/>
      <c r="AI13" s="7">
        <f>[1]cohort1!$R$220</f>
        <v>0</v>
      </c>
      <c r="AJ13" s="7">
        <f>[1]cohort1!$R$244</f>
        <v>0</v>
      </c>
      <c r="AK13" s="7">
        <f>[1]cohort2!$S$154</f>
        <v>0</v>
      </c>
      <c r="AL13" s="7">
        <f>[1]cohort1!$R$266</f>
        <v>0</v>
      </c>
      <c r="AO13" s="1">
        <v>8.3333333333333321</v>
      </c>
      <c r="AP13" s="7">
        <v>28.333333333333332</v>
      </c>
      <c r="AQ13" s="1">
        <v>0</v>
      </c>
      <c r="AR13" s="1">
        <v>0</v>
      </c>
      <c r="AT13" s="1">
        <v>33.333333333333329</v>
      </c>
      <c r="AU13" s="7">
        <v>0</v>
      </c>
      <c r="AV13" s="1">
        <v>8.3333333333333321</v>
      </c>
      <c r="AW13" s="1">
        <v>0</v>
      </c>
      <c r="AZ13" s="1"/>
      <c r="BB13" s="7"/>
      <c r="BI13" s="22"/>
      <c r="BK13" s="22"/>
      <c r="BL13" s="22"/>
      <c r="BM13" s="22"/>
      <c r="BN13" s="22"/>
    </row>
    <row r="14" spans="1:66" x14ac:dyDescent="0.25">
      <c r="A14" s="7">
        <f>[1]cohort1!$J$76</f>
        <v>0</v>
      </c>
      <c r="B14" s="7">
        <f>[1]cohort1!$L$76</f>
        <v>33.333333333333329</v>
      </c>
      <c r="C14" s="7">
        <f>[1]cohort1!$J$88</f>
        <v>0</v>
      </c>
      <c r="D14" s="7">
        <f>[1]cohort1!$L$88</f>
        <v>50</v>
      </c>
      <c r="E14" s="7">
        <f>[1]cohort1!$J$116</f>
        <v>0</v>
      </c>
      <c r="F14" s="7">
        <f>[1]cohort1!$L$116</f>
        <v>33.333333333333329</v>
      </c>
      <c r="G14" s="7">
        <f>[1]cohort1!$J$80</f>
        <v>9.0909090909090917</v>
      </c>
      <c r="H14" s="7">
        <f>[1]cohort1!$L$80</f>
        <v>50</v>
      </c>
      <c r="J14" s="1">
        <f>[1]cohort2!$J$164</f>
        <v>66.666666666666657</v>
      </c>
      <c r="K14" s="1">
        <f>[1]cohort2!$J$136</f>
        <v>16.666666666666664</v>
      </c>
      <c r="L14" s="1">
        <f>[1]cohort2!$J$168</f>
        <v>50</v>
      </c>
      <c r="M14" s="1">
        <f>[1]cohort2!$J$176</f>
        <v>16.666666666666664</v>
      </c>
      <c r="N14" s="22"/>
      <c r="O14" s="7">
        <f>[1]cohort2!$J$144</f>
        <v>33.333333333333329</v>
      </c>
      <c r="P14" s="7">
        <f>[1]cohort1!$J$262</f>
        <v>8.3333333333333321</v>
      </c>
      <c r="Q14" s="7">
        <f>[1]cohort2!$J$199</f>
        <v>25</v>
      </c>
      <c r="R14" s="7">
        <f>[1]cohort1!$J$268</f>
        <v>0</v>
      </c>
      <c r="S14" s="22"/>
      <c r="T14" s="1">
        <f>[1]cohort2!$L$144</f>
        <v>33.333333333333329</v>
      </c>
      <c r="U14" s="1">
        <f>[1]cohort1!$L$262</f>
        <v>0</v>
      </c>
      <c r="V14" s="1">
        <f>[1]cohort2!$L$199</f>
        <v>16.666666666666664</v>
      </c>
      <c r="W14" s="1">
        <f>[1]cohort1!$L$268</f>
        <v>8.3333333333333321</v>
      </c>
      <c r="X14" s="22"/>
      <c r="Y14" s="1">
        <f>[1]cohort2!$N$144</f>
        <v>0</v>
      </c>
      <c r="Z14" s="1">
        <f>[1]cohort1!$N$262</f>
        <v>8.3333333333333321</v>
      </c>
      <c r="AA14" s="1">
        <f>[1]cohort2!$N$199</f>
        <v>8.3333333333333321</v>
      </c>
      <c r="AB14" s="1">
        <f>[1]cohort1!$N$268</f>
        <v>0</v>
      </c>
      <c r="AC14" s="22"/>
      <c r="AD14" s="1">
        <f>[1]cohort2!$P$144</f>
        <v>0</v>
      </c>
      <c r="AE14" s="1">
        <f>[1]cohort1!$P$262</f>
        <v>0</v>
      </c>
      <c r="AF14" s="1">
        <f>[1]cohort2!$P$199</f>
        <v>0</v>
      </c>
      <c r="AG14" s="1">
        <f>[1]cohort1!$P$268</f>
        <v>0</v>
      </c>
      <c r="AH14" s="22"/>
      <c r="AI14" s="1">
        <f>[1]cohort2!$S$144</f>
        <v>16.666666666666664</v>
      </c>
      <c r="AJ14" s="1">
        <f>[1]cohort1!$R$262</f>
        <v>0</v>
      </c>
      <c r="AK14" s="1">
        <f>[1]cohort2!$S$199</f>
        <v>0</v>
      </c>
      <c r="AL14" s="1">
        <f>[1]cohort1!$R$268</f>
        <v>8.3333333333333321</v>
      </c>
      <c r="AO14" s="1">
        <v>33.333333333333329</v>
      </c>
      <c r="AP14" s="1">
        <v>0</v>
      </c>
      <c r="AQ14" s="1">
        <v>25</v>
      </c>
      <c r="AR14" s="1">
        <v>16.666666666666664</v>
      </c>
      <c r="AT14" s="1">
        <v>8.3333333333333321</v>
      </c>
      <c r="AU14" s="7">
        <v>16.666666666666664</v>
      </c>
      <c r="AV14" s="1">
        <v>8.3333333333333321</v>
      </c>
      <c r="AW14" s="1">
        <v>0</v>
      </c>
      <c r="AZ14" s="1"/>
      <c r="BB14" s="7"/>
      <c r="BI14" s="22"/>
      <c r="BK14" s="22"/>
      <c r="BL14" s="22"/>
      <c r="BM14" s="22"/>
      <c r="BN14" s="22"/>
    </row>
    <row r="15" spans="1:66" x14ac:dyDescent="0.25">
      <c r="A15" s="7">
        <f>[1]cohort1!$J$78</f>
        <v>33.333333333333329</v>
      </c>
      <c r="B15" s="7">
        <f>[1]cohort1!$L$78</f>
        <v>83.333333333333343</v>
      </c>
      <c r="C15" s="7">
        <f>[1]cohort1!$J$90</f>
        <v>18.181818181818183</v>
      </c>
      <c r="D15" s="7">
        <f>[1]cohort1!$L$90</f>
        <v>33.333333333333329</v>
      </c>
      <c r="E15" s="7">
        <f>[1]cohort1!$J$118</f>
        <v>0</v>
      </c>
      <c r="F15" s="7">
        <f>[1]cohort1!$L$118</f>
        <v>0</v>
      </c>
      <c r="G15" s="7">
        <f>[1]cohort1!$J$82</f>
        <v>9.0909090909090917</v>
      </c>
      <c r="H15" s="7">
        <f>[1]cohort1!$L$82</f>
        <v>100</v>
      </c>
      <c r="J15" s="1">
        <f>[1]cohort2!$J$166</f>
        <v>50</v>
      </c>
      <c r="K15" s="1">
        <f>[1]cohort2!$J$138</f>
        <v>8.3333333333333321</v>
      </c>
      <c r="L15" s="1">
        <f>[1]cohort2!$J$170</f>
        <v>16.666666666666664</v>
      </c>
      <c r="M15" s="1">
        <f>[1]cohort2!$J$178</f>
        <v>0</v>
      </c>
      <c r="O15" s="1">
        <f>[1]cohort2!$J$146</f>
        <v>25</v>
      </c>
      <c r="P15" s="1">
        <f>[1]cohort1!$J$264</f>
        <v>33.333333333333329</v>
      </c>
      <c r="Q15" s="1">
        <f>[1]cohort2!$J$201</f>
        <v>8.3333333333333321</v>
      </c>
      <c r="R15" s="1">
        <f>[1]cohort2!$J$160</f>
        <v>8.3333333333333321</v>
      </c>
      <c r="T15" s="1">
        <f>[1]cohort2!$L$146</f>
        <v>83.333333333333343</v>
      </c>
      <c r="U15" s="1">
        <f>[1]cohort1!$L$264</f>
        <v>25</v>
      </c>
      <c r="V15" s="1">
        <f>[1]cohort2!$L$201</f>
        <v>0</v>
      </c>
      <c r="W15" s="1">
        <f>[1]cohort2!$L$160</f>
        <v>8.3333333333333321</v>
      </c>
      <c r="Y15" s="1">
        <f>[1]cohort2!$N$146</f>
        <v>66.666666666666657</v>
      </c>
      <c r="Z15" s="1">
        <f>[1]cohort1!$N$264</f>
        <v>0</v>
      </c>
      <c r="AA15" s="1">
        <f>[1]cohort2!$N$201</f>
        <v>8.3333333333333321</v>
      </c>
      <c r="AB15" s="1">
        <f>[1]cohort2!$N$160</f>
        <v>0</v>
      </c>
      <c r="AD15" s="1">
        <f>[1]cohort2!$P$146</f>
        <v>0</v>
      </c>
      <c r="AE15" s="1">
        <f>[1]cohort1!$P$264</f>
        <v>16.666666666666664</v>
      </c>
      <c r="AF15" s="1">
        <f>[1]cohort2!$P$201</f>
        <v>16.666666666666664</v>
      </c>
      <c r="AG15" s="1">
        <f>[1]cohort2!$P$160</f>
        <v>8.3333333333333321</v>
      </c>
      <c r="AI15" s="1">
        <f>[1]cohort2!$S$146</f>
        <v>8.3333333333333321</v>
      </c>
      <c r="AJ15" s="1">
        <f>[1]cohort1!$R$264</f>
        <v>0</v>
      </c>
      <c r="AK15" s="1">
        <f>[1]cohort2!$S$201</f>
        <v>16.666666666666664</v>
      </c>
      <c r="AL15" s="1">
        <f>[1]cohort2!$S$160</f>
        <v>0</v>
      </c>
      <c r="AO15" s="1">
        <v>25</v>
      </c>
      <c r="AP15" s="1">
        <v>0</v>
      </c>
      <c r="AQ15" s="1">
        <v>0</v>
      </c>
      <c r="AR15" s="1">
        <v>50</v>
      </c>
      <c r="AT15" s="1">
        <v>0</v>
      </c>
      <c r="AU15" s="1">
        <v>16.666666666666664</v>
      </c>
      <c r="AV15" s="1">
        <v>0</v>
      </c>
      <c r="AW15" s="1">
        <v>0</v>
      </c>
      <c r="AZ15" s="1"/>
      <c r="BB15" s="7"/>
    </row>
    <row r="16" spans="1:66" x14ac:dyDescent="0.25">
      <c r="A16" s="7">
        <f>[1]cohort1!$J$84</f>
        <v>27.27272727272727</v>
      </c>
      <c r="B16" s="7">
        <f>[1]cohort1!$L$84</f>
        <v>50</v>
      </c>
      <c r="C16" s="7">
        <f>[1]cohort1!$J$96</f>
        <v>0</v>
      </c>
      <c r="D16" s="7">
        <f>[1]cohort1!$L$96</f>
        <v>33.333333333333329</v>
      </c>
      <c r="E16" s="7">
        <f>[1]cohort1!$J$124</f>
        <v>0</v>
      </c>
      <c r="F16" s="7">
        <f>[1]cohort1!$L$124</f>
        <v>50</v>
      </c>
      <c r="G16" s="7">
        <f>[1]cohort1!$J$112</f>
        <v>0</v>
      </c>
      <c r="H16" s="7">
        <f>[1]cohort1!$L$112</f>
        <v>0</v>
      </c>
      <c r="J16" s="1">
        <f>[1]cohort2!$J$215</f>
        <v>0</v>
      </c>
      <c r="K16" s="1">
        <f>[1]cohort2!$J$172</f>
        <v>0</v>
      </c>
      <c r="L16" s="1">
        <f>[1]cohort2!$J$219</f>
        <v>41.666666666666671</v>
      </c>
      <c r="M16" s="1">
        <f>[1]cohort2!$J$180</f>
        <v>8.3333333333333321</v>
      </c>
      <c r="O16" s="1">
        <f>[1]cohort2!$J$148</f>
        <v>41.666666666666671</v>
      </c>
      <c r="P16" s="1">
        <f>[1]cohort2!$J$156</f>
        <v>0</v>
      </c>
      <c r="Q16" s="1">
        <f>[1]cohort2!$J$243</f>
        <v>50</v>
      </c>
      <c r="R16" s="1">
        <f>[1]cohort2!$J$162</f>
        <v>16.666666666666664</v>
      </c>
      <c r="T16" s="1">
        <f>[1]cohort2!$L$148</f>
        <v>41.666666666666671</v>
      </c>
      <c r="U16" s="1">
        <f>[1]cohort2!$L$156</f>
        <v>25</v>
      </c>
      <c r="V16" s="1">
        <f>[1]cohort2!$L$243</f>
        <v>25</v>
      </c>
      <c r="W16" s="1">
        <f>[1]cohort2!$L$162</f>
        <v>8.3333333333333321</v>
      </c>
      <c r="Y16" s="1">
        <f>[1]cohort2!$N$148</f>
        <v>50</v>
      </c>
      <c r="Z16" s="1">
        <f>[1]cohort2!$N$156</f>
        <v>16.666666666666664</v>
      </c>
      <c r="AA16" s="1">
        <f>[1]cohort2!$N$243</f>
        <v>16.666666666666664</v>
      </c>
      <c r="AB16" s="1">
        <f>[1]cohort2!$N$162</f>
        <v>0</v>
      </c>
      <c r="AD16" s="1">
        <f>[1]cohort2!$P$148</f>
        <v>33.333333333333329</v>
      </c>
      <c r="AE16" s="1">
        <f>[1]cohort2!$P$156</f>
        <v>0</v>
      </c>
      <c r="AF16" s="1">
        <f>[1]cohort2!$P$243</f>
        <v>16.666666666666664</v>
      </c>
      <c r="AG16" s="1">
        <f>[1]cohort2!$P$162</f>
        <v>25</v>
      </c>
      <c r="AI16" s="1">
        <f>[1]cohort2!$S$148</f>
        <v>41.666666666666671</v>
      </c>
      <c r="AJ16" s="1">
        <f>[1]cohort2!$S$156</f>
        <v>0</v>
      </c>
      <c r="AK16" s="1">
        <f>[1]cohort2!$S$243</f>
        <v>25</v>
      </c>
      <c r="AL16" s="1">
        <f>[1]cohort2!$S$162</f>
        <v>0</v>
      </c>
      <c r="AO16" s="1">
        <v>0</v>
      </c>
      <c r="AP16" s="1">
        <v>0</v>
      </c>
      <c r="AQ16" s="1">
        <v>33.333333333333329</v>
      </c>
      <c r="AR16" s="1">
        <v>8.3333333333333321</v>
      </c>
      <c r="AT16" s="1">
        <v>8.3333333333333321</v>
      </c>
      <c r="AU16" s="1">
        <v>0</v>
      </c>
      <c r="AV16" s="1">
        <v>0</v>
      </c>
      <c r="AW16" s="1"/>
      <c r="AZ16" s="1"/>
      <c r="BA16" s="1"/>
      <c r="BB16" s="1"/>
    </row>
    <row r="17" spans="1:54" x14ac:dyDescent="0.25">
      <c r="A17" s="7">
        <f>[1]cohort1!$J$86</f>
        <v>9.0909090909090917</v>
      </c>
      <c r="B17" s="7">
        <f>[1]cohort1!$L$86</f>
        <v>83.333333333333343</v>
      </c>
      <c r="C17" s="7">
        <f>[1]cohort1!$J$98</f>
        <v>9.0909090909090917</v>
      </c>
      <c r="D17" s="7">
        <f>[1]cohort1!$L$98</f>
        <v>66.666666666666657</v>
      </c>
      <c r="E17" s="7">
        <f>[1]cohort1!$J$126</f>
        <v>0</v>
      </c>
      <c r="F17" s="7">
        <f>[1]cohort1!$L$126</f>
        <v>66.666666666666657</v>
      </c>
      <c r="G17" s="7">
        <f>[1]cohort1!$J$114</f>
        <v>9.0909090909090917</v>
      </c>
      <c r="H17" s="7">
        <f>[1]cohort1!$L$114</f>
        <v>16.666666666666664</v>
      </c>
      <c r="J17" s="1">
        <f>[1]cohort2!$J$217</f>
        <v>8.3333333333333321</v>
      </c>
      <c r="K17" s="1">
        <f>[1]cohort2!$J$174</f>
        <v>8.3333333333333321</v>
      </c>
      <c r="L17" s="1">
        <f>[1]cohort2!$J$221</f>
        <v>33.333333333333329</v>
      </c>
      <c r="M17" s="1">
        <f>[1]cohort2!$J$182</f>
        <v>0</v>
      </c>
      <c r="O17" s="1">
        <f>[1]cohort2!$J$150</f>
        <v>0</v>
      </c>
      <c r="P17" s="1">
        <f>[1]cohort2!$J$158</f>
        <v>0</v>
      </c>
      <c r="Q17" s="1">
        <f>[1]cohort2!$J$245</f>
        <v>16.666666666666664</v>
      </c>
      <c r="T17" s="1">
        <f>[1]cohort2!$L$150</f>
        <v>0</v>
      </c>
      <c r="U17" s="1">
        <f>[1]cohort2!$L$158</f>
        <v>0</v>
      </c>
      <c r="V17" s="1">
        <f>[1]cohort2!$L$245</f>
        <v>8.3333333333333321</v>
      </c>
      <c r="Y17" s="1">
        <f>[1]cohort2!$N$150</f>
        <v>0</v>
      </c>
      <c r="Z17" s="1">
        <f>[1]cohort2!$N$158</f>
        <v>0</v>
      </c>
      <c r="AA17" s="1">
        <f>[1]cohort2!$N$245</f>
        <v>0</v>
      </c>
      <c r="AD17" s="1">
        <f>[1]cohort2!$P$150</f>
        <v>0</v>
      </c>
      <c r="AE17" s="1">
        <f>[1]cohort2!$P$158</f>
        <v>0</v>
      </c>
      <c r="AF17" s="1">
        <f>[1]cohort2!$P$245</f>
        <v>0</v>
      </c>
      <c r="AI17" s="1">
        <f>[1]cohort2!$S$150</f>
        <v>0</v>
      </c>
      <c r="AJ17" s="1">
        <f>[1]cohort2!$S$158</f>
        <v>0</v>
      </c>
      <c r="AK17" s="1">
        <f>[1]cohort2!$S$245</f>
        <v>8.3333333333333321</v>
      </c>
      <c r="AO17" s="1">
        <v>33.333333333333329</v>
      </c>
      <c r="AP17" s="1">
        <v>16.666666666666664</v>
      </c>
      <c r="AQ17" s="1">
        <v>0</v>
      </c>
      <c r="AR17" s="1">
        <v>0</v>
      </c>
      <c r="AT17" s="1">
        <v>8.3333333333333321</v>
      </c>
      <c r="AU17" s="1">
        <v>0</v>
      </c>
      <c r="AV17" s="1">
        <v>8.3333333333333321</v>
      </c>
      <c r="AW17" s="1"/>
      <c r="AZ17" s="1"/>
      <c r="BA17" s="1"/>
      <c r="BB17" s="1"/>
    </row>
    <row r="18" spans="1:54" x14ac:dyDescent="0.25">
      <c r="A18" s="7">
        <f>[1]cohort2!$J$4</f>
        <v>8.3333333333333321</v>
      </c>
      <c r="B18" s="7">
        <f>[1]cohort2!$L$4</f>
        <v>66.666666666666657</v>
      </c>
      <c r="C18" s="7">
        <f>[1]cohort1!$J$100</f>
        <v>0</v>
      </c>
      <c r="D18" s="7">
        <f>[1]cohort1!$L$100</f>
        <v>33.333333333333329</v>
      </c>
      <c r="E18" s="7">
        <f>[1]cohort2!$J$8</f>
        <v>0</v>
      </c>
      <c r="F18" s="7">
        <f>[1]cohort2!$L$8</f>
        <v>100</v>
      </c>
      <c r="G18" s="7">
        <f>[1]cohort1!$J$120</f>
        <v>0</v>
      </c>
      <c r="H18" s="7">
        <f>[1]cohort1!$L$120</f>
        <v>33.333333333333329</v>
      </c>
      <c r="K18" s="1">
        <f>[1]cohort2!$J$223</f>
        <v>50</v>
      </c>
      <c r="L18" s="1">
        <f>[1]cohort2!$J$235</f>
        <v>16.666666666666664</v>
      </c>
      <c r="M18" s="1">
        <f>[1]cohort2!$J$227</f>
        <v>41.666666666666671</v>
      </c>
      <c r="O18" s="1">
        <f>[1]cohort2!$J$195</f>
        <v>25</v>
      </c>
      <c r="P18" s="1">
        <f>[1]cohort2!$J$207</f>
        <v>16.666666666666664</v>
      </c>
      <c r="T18" s="1">
        <f>[1]cohort2!$L$195</f>
        <v>50</v>
      </c>
      <c r="U18" s="1">
        <f>[1]cohort2!$L$207</f>
        <v>8.3333333333333321</v>
      </c>
      <c r="Y18" s="1">
        <f>[1]cohort2!$N$195</f>
        <v>16.666666666666664</v>
      </c>
      <c r="Z18" s="1">
        <f>[1]cohort2!$N$207</f>
        <v>8.3333333333333321</v>
      </c>
      <c r="AD18" s="1">
        <f>[1]cohort2!$P$195</f>
        <v>16.666666666666664</v>
      </c>
      <c r="AE18" s="1">
        <f>[1]cohort2!$P$207</f>
        <v>8.3333333333333321</v>
      </c>
      <c r="AI18" s="1">
        <f>[1]cohort2!$S$195</f>
        <v>33.333333333333329</v>
      </c>
      <c r="AJ18" s="1">
        <f>[1]cohort2!$S$207</f>
        <v>16.666666666666664</v>
      </c>
      <c r="AO18" s="1"/>
      <c r="AP18" s="1">
        <v>33.333333333333329</v>
      </c>
      <c r="AQ18" s="1">
        <v>16.666666666666664</v>
      </c>
      <c r="AR18" s="1">
        <v>0</v>
      </c>
      <c r="AT18" s="1">
        <v>58.333333333333329</v>
      </c>
      <c r="AU18" s="1">
        <v>0</v>
      </c>
      <c r="AV18" s="1">
        <v>0</v>
      </c>
      <c r="AW18" s="1"/>
      <c r="AZ18" s="1"/>
      <c r="BA18" s="1"/>
      <c r="BB18" s="1"/>
    </row>
    <row r="19" spans="1:54" x14ac:dyDescent="0.25">
      <c r="A19" s="7">
        <f>[1]cohort2!$J$6</f>
        <v>0</v>
      </c>
      <c r="B19" s="7">
        <f>[1]cohort2!$L$6</f>
        <v>50</v>
      </c>
      <c r="C19" s="7">
        <f>[1]cohort1!$J$102</f>
        <v>0</v>
      </c>
      <c r="D19" s="7">
        <f>[1]cohort1!$L$102</f>
        <v>0</v>
      </c>
      <c r="E19" s="7">
        <f>[1]cohort2!$J$10</f>
        <v>8.3333333333333321</v>
      </c>
      <c r="F19" s="7">
        <f>[1]cohort2!$L$10</f>
        <v>66.666666666666657</v>
      </c>
      <c r="G19" s="7">
        <f>[1]cohort1!$J$122</f>
        <v>0</v>
      </c>
      <c r="H19" s="7">
        <f>[1]cohort1!$L$122</f>
        <v>66.666666666666657</v>
      </c>
      <c r="K19" s="1">
        <f>[1]cohort2!$J$225</f>
        <v>66.666666666666657</v>
      </c>
      <c r="L19" s="1">
        <f>[1]cohort2!$J$237</f>
        <v>0</v>
      </c>
      <c r="M19" s="1">
        <f>[1]cohort2!$J$229</f>
        <v>16.666666666666664</v>
      </c>
      <c r="O19" s="1">
        <f>[1]cohort2!$J$197</f>
        <v>25</v>
      </c>
      <c r="P19" s="1">
        <f>[1]cohort2!$J$209</f>
        <v>16.666666666666664</v>
      </c>
      <c r="T19" s="1">
        <f>[1]cohort2!$L$197</f>
        <v>16.666666666666664</v>
      </c>
      <c r="U19" s="1">
        <f>[1]cohort2!$L$209</f>
        <v>33.333333333333329</v>
      </c>
      <c r="Y19" s="1">
        <f>[1]cohort2!$N$197</f>
        <v>50</v>
      </c>
      <c r="Z19" s="1">
        <f>[1]cohort2!$N$209</f>
        <v>41.666666666666671</v>
      </c>
      <c r="AD19" s="1">
        <f>[1]cohort2!$P$197</f>
        <v>25</v>
      </c>
      <c r="AE19" s="1">
        <f>[1]cohort2!$P$209</f>
        <v>16.666666666666664</v>
      </c>
      <c r="AI19" s="1">
        <f>[1]cohort2!$S$197</f>
        <v>25</v>
      </c>
      <c r="AJ19" s="1">
        <f>[1]cohort2!$S$209</f>
        <v>8.3333333333333321</v>
      </c>
      <c r="AO19" s="1"/>
      <c r="AP19" s="1">
        <v>16.666666666666664</v>
      </c>
      <c r="AQ19" s="1">
        <v>0</v>
      </c>
      <c r="AR19" s="1">
        <v>0</v>
      </c>
      <c r="AT19" s="1">
        <v>0</v>
      </c>
      <c r="AU19" s="1">
        <v>16.666666666666664</v>
      </c>
      <c r="AW19" s="1"/>
      <c r="AY19" s="1"/>
      <c r="AZ19" s="1"/>
      <c r="BA19" s="1"/>
      <c r="BB19" s="1"/>
    </row>
    <row r="20" spans="1:54" x14ac:dyDescent="0.25">
      <c r="A20" s="7">
        <f>[1]cohort2!$J$20</f>
        <v>0</v>
      </c>
      <c r="B20" s="7">
        <f>[1]cohort2!$L$20</f>
        <v>66.666666666666657</v>
      </c>
      <c r="C20" s="7">
        <f>[1]cohort1!$J$104</f>
        <v>18.181818181818183</v>
      </c>
      <c r="D20" s="7">
        <f>[1]cohort1!$L$104</f>
        <v>50</v>
      </c>
      <c r="E20" s="7">
        <f>[1]cohort2!$J$28</f>
        <v>0</v>
      </c>
      <c r="F20" s="7">
        <f>[1]cohort2!$L$28</f>
        <v>50</v>
      </c>
      <c r="G20" s="7">
        <f>[1]cohort1!$J$132</f>
        <v>18.181818181818183</v>
      </c>
      <c r="H20" s="7">
        <f>[1]cohort1!$L$132</f>
        <v>50</v>
      </c>
      <c r="K20" s="1">
        <f>[1]cohort2!$J$231</f>
        <v>0</v>
      </c>
      <c r="M20" s="1">
        <f>[1]cohort2!$J$239</f>
        <v>0</v>
      </c>
      <c r="O20" s="1">
        <f>[1]cohort2!$J$203</f>
        <v>58.333333333333336</v>
      </c>
      <c r="P20" s="1">
        <f>[1]cohort2!$J$211</f>
        <v>16.666666666666664</v>
      </c>
      <c r="T20" s="1">
        <f>[1]cohort2!$L$203</f>
        <v>25</v>
      </c>
      <c r="U20" s="1">
        <f>[1]cohort2!$L$211</f>
        <v>8.3333333333333321</v>
      </c>
      <c r="Y20" s="1">
        <f>[1]cohort2!$N$203</f>
        <v>16.666666666666664</v>
      </c>
      <c r="Z20" s="1">
        <f>[1]cohort2!$N$211</f>
        <v>25</v>
      </c>
      <c r="AD20" s="1">
        <f>[1]cohort2!$P$203</f>
        <v>8.3333333333333321</v>
      </c>
      <c r="AE20" s="1">
        <f>[1]cohort2!$P$211</f>
        <v>0</v>
      </c>
      <c r="AI20" s="1">
        <f>[1]cohort2!$S$203</f>
        <v>8.3333333333333321</v>
      </c>
      <c r="AJ20" s="1">
        <f>[1]cohort2!$S$211</f>
        <v>0</v>
      </c>
      <c r="AO20" s="1"/>
      <c r="AP20" s="1">
        <v>25</v>
      </c>
      <c r="AR20" s="1">
        <v>0</v>
      </c>
      <c r="AT20" s="1">
        <v>0</v>
      </c>
      <c r="AU20" s="1">
        <v>0</v>
      </c>
      <c r="AW20" s="1"/>
      <c r="AY20" s="1"/>
      <c r="AZ20" s="1"/>
      <c r="BA20" s="1"/>
      <c r="BB20" s="1"/>
    </row>
    <row r="21" spans="1:54" x14ac:dyDescent="0.25">
      <c r="A21" s="7">
        <f>[1]cohort2!$J$22</f>
        <v>8.3333333333333321</v>
      </c>
      <c r="B21" s="7">
        <f>[1]cohort2!$L$22</f>
        <v>83.333333333333343</v>
      </c>
      <c r="C21" s="7">
        <f>[1]cohort1!$J$106</f>
        <v>9.0909090909090917</v>
      </c>
      <c r="D21" s="7">
        <f>[1]cohort1!$L$106</f>
        <v>66.666666666666657</v>
      </c>
      <c r="E21" s="7">
        <f>[1]cohort2!$J$30</f>
        <v>0</v>
      </c>
      <c r="F21" s="7">
        <f>[1]cohort2!$L$30</f>
        <v>33.333333333333329</v>
      </c>
      <c r="G21" s="7">
        <f>[1]cohort1!$J$134</f>
        <v>0</v>
      </c>
      <c r="H21" s="7">
        <f>[1]cohort1!$L$134</f>
        <v>66.666666666666657</v>
      </c>
      <c r="K21" s="1">
        <f>[1]cohort2!$J$233</f>
        <v>16.666666666666664</v>
      </c>
      <c r="M21" s="1">
        <f>[1]cohort2!$J$241</f>
        <v>16.666666666666664</v>
      </c>
      <c r="O21" s="1">
        <f>[1]cohort2!$J$205</f>
        <v>25</v>
      </c>
      <c r="P21" s="1">
        <f>[1]cohort2!$J$213</f>
        <v>0</v>
      </c>
      <c r="T21" s="1">
        <f>[1]cohort2!$L$205</f>
        <v>16.666666666666664</v>
      </c>
      <c r="U21" s="1">
        <f>[1]cohort2!$L$213</f>
        <v>0</v>
      </c>
      <c r="Y21" s="1">
        <f>[1]cohort2!$N$205</f>
        <v>16.666666666666664</v>
      </c>
      <c r="Z21" s="1">
        <f>[1]cohort2!$N$213</f>
        <v>0</v>
      </c>
      <c r="AD21" s="1">
        <f>[1]cohort2!$P$205</f>
        <v>0</v>
      </c>
      <c r="AE21" s="1">
        <f>[1]cohort2!$P$213</f>
        <v>0</v>
      </c>
      <c r="AI21" s="1">
        <f>[1]cohort2!$S$205</f>
        <v>0</v>
      </c>
      <c r="AJ21" s="1">
        <f>[1]cohort2!$S$213</f>
        <v>0</v>
      </c>
      <c r="AO21" s="1"/>
      <c r="AP21" s="1"/>
      <c r="AQ21" s="1"/>
      <c r="AR21" s="1">
        <v>33.333333333333329</v>
      </c>
      <c r="AS21" s="1"/>
      <c r="AT21" s="1"/>
      <c r="AU21" s="1">
        <v>0</v>
      </c>
      <c r="AW21" s="1"/>
      <c r="AY21" s="1"/>
      <c r="AZ21" s="1"/>
      <c r="BA21" s="1"/>
      <c r="BB21" s="1"/>
    </row>
    <row r="22" spans="1:54" x14ac:dyDescent="0.25">
      <c r="A22" s="7">
        <f>[1]cohort2!$J$24</f>
        <v>8.3333333333333321</v>
      </c>
      <c r="B22" s="7">
        <f>[1]cohort2!$L$24</f>
        <v>66.666666666666657</v>
      </c>
      <c r="C22" s="7">
        <f>[1]cohort1!$J$108</f>
        <v>0</v>
      </c>
      <c r="D22" s="7">
        <f>[1]cohort1!$L$108</f>
        <v>66.666666666666657</v>
      </c>
      <c r="E22" s="7">
        <f>[1]cohort2!$J$44</f>
        <v>25</v>
      </c>
      <c r="F22" s="7">
        <f>[1]cohort2!$L$44</f>
        <v>50</v>
      </c>
      <c r="G22" s="7">
        <f>[1]cohort2!$J$16</f>
        <v>0</v>
      </c>
      <c r="H22" s="7">
        <f>[1]cohort2!$L$16</f>
        <v>83.333333333333343</v>
      </c>
      <c r="I22" s="22"/>
      <c r="AO22" s="7"/>
      <c r="AP22" s="7"/>
      <c r="AQ22" s="7"/>
      <c r="AR22" s="7">
        <v>0</v>
      </c>
      <c r="AS22" s="1"/>
      <c r="AT22" s="1"/>
      <c r="AU22" s="1"/>
      <c r="AV22" s="1"/>
      <c r="AW22" s="1"/>
      <c r="AY22" s="1"/>
      <c r="AZ22" s="1"/>
      <c r="BA22" s="1"/>
      <c r="BB22" s="1"/>
    </row>
    <row r="23" spans="1:54" x14ac:dyDescent="0.25">
      <c r="A23" s="7">
        <f>[1]cohort2!$J$40</f>
        <v>8.3333333333333321</v>
      </c>
      <c r="B23" s="7">
        <f>[1]cohort2!$L$40</f>
        <v>50</v>
      </c>
      <c r="C23" s="7">
        <f>[1]cohort1!$J$110</f>
        <v>0</v>
      </c>
      <c r="D23" s="7">
        <f>[1]cohort1!$L$110</f>
        <v>0</v>
      </c>
      <c r="E23" s="7">
        <f>[1]cohort2!$J$46</f>
        <v>0</v>
      </c>
      <c r="F23" s="7">
        <f>[1]cohort2!$L$46</f>
        <v>83.333333333333343</v>
      </c>
      <c r="G23" s="7">
        <f>[1]cohort2!$J$18</f>
        <v>0</v>
      </c>
      <c r="H23" s="7">
        <f>[1]cohort2!$L$18</f>
        <v>66.666666666666657</v>
      </c>
      <c r="I23" s="22"/>
      <c r="S23" s="22"/>
      <c r="T23" s="22"/>
      <c r="U23" s="22"/>
      <c r="V23" s="22"/>
      <c r="W23" s="22"/>
      <c r="X23" s="22"/>
      <c r="Y23" s="22"/>
      <c r="Z23" s="22"/>
      <c r="AA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S23" s="7"/>
      <c r="AT23" s="1"/>
      <c r="BB23" s="1"/>
    </row>
    <row r="24" spans="1:54" x14ac:dyDescent="0.25">
      <c r="A24" s="7">
        <f>[1]cohort2!$J$42</f>
        <v>8.3333333333333321</v>
      </c>
      <c r="B24" s="7">
        <f>[1]cohort2!$L$42</f>
        <v>50</v>
      </c>
      <c r="C24" s="7">
        <f>[1]cohort1!$J$128</f>
        <v>18.181818181818183</v>
      </c>
      <c r="D24" s="7">
        <f>[1]cohort1!$L$128</f>
        <v>50</v>
      </c>
      <c r="E24" s="7">
        <f>[1]cohort2!$J$73</f>
        <v>8.3333333333333321</v>
      </c>
      <c r="F24" s="7">
        <f>[1]cohort2!$L$73</f>
        <v>33.333333333333329</v>
      </c>
      <c r="G24" s="7">
        <f>[1]cohort2!$J$36</f>
        <v>0</v>
      </c>
      <c r="H24" s="7">
        <f>[1]cohort2!$L$36</f>
        <v>33.333333333333329</v>
      </c>
      <c r="I24" s="22"/>
      <c r="S24" s="22"/>
      <c r="T24" s="22"/>
      <c r="U24" s="7"/>
      <c r="V24" s="7"/>
      <c r="W24" s="7"/>
      <c r="X24" s="7"/>
      <c r="Y24" s="7"/>
      <c r="Z24" s="7"/>
      <c r="AA24" s="7"/>
      <c r="AB24" s="7"/>
      <c r="AC24" s="22"/>
      <c r="AD24" s="22"/>
      <c r="AE24" s="7"/>
      <c r="AF24" s="7"/>
      <c r="AG24" s="7"/>
      <c r="AH24" s="7"/>
      <c r="AI24" s="7"/>
      <c r="AJ24" s="7"/>
      <c r="AK24" s="7"/>
      <c r="AL24" s="7"/>
      <c r="AM24" s="22"/>
      <c r="AN24" s="22"/>
      <c r="AO24" s="22"/>
      <c r="AP24" s="22"/>
      <c r="AQ24" s="7"/>
      <c r="AR24" s="7"/>
      <c r="AS24" s="7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>
        <f>[1]cohort2!$J$69</f>
        <v>0</v>
      </c>
      <c r="B25" s="1">
        <f>[1]cohort2!$L$69</f>
        <v>66.666666666666657</v>
      </c>
      <c r="C25" s="1">
        <f>[1]cohort1!$J$130</f>
        <v>18.181818181818183</v>
      </c>
      <c r="D25" s="1">
        <f>[1]cohort1!$L$130</f>
        <v>83.333333333333343</v>
      </c>
      <c r="E25" s="1">
        <f>[1]cohort2!$J$75</f>
        <v>0</v>
      </c>
      <c r="F25" s="1">
        <f>[1]cohort2!$L$75</f>
        <v>16.666666666666664</v>
      </c>
      <c r="G25" s="1">
        <f>[1]cohort2!$J$38</f>
        <v>8.3333333333333321</v>
      </c>
      <c r="H25" s="1">
        <f>[1]cohort2!$L$38</f>
        <v>33.333333333333329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7"/>
      <c r="AR25" s="7"/>
      <c r="AS25" s="7"/>
      <c r="AT25" s="7"/>
      <c r="AU25" s="22"/>
      <c r="AV25" s="22"/>
    </row>
    <row r="26" spans="1:54" x14ac:dyDescent="0.25">
      <c r="A26" s="1">
        <f>[1]cohort2!$J$71</f>
        <v>0</v>
      </c>
      <c r="B26" s="1">
        <f>[1]cohort2!$L$71</f>
        <v>66.666666666666657</v>
      </c>
      <c r="C26" s="1">
        <f>[1]cohort2!$J$12</f>
        <v>0</v>
      </c>
      <c r="D26" s="1">
        <f>[1]cohort2!$L$12</f>
        <v>33.333333333333329</v>
      </c>
      <c r="E26" s="1">
        <f>[1]cohort2!$J$93</f>
        <v>8.3333333333333321</v>
      </c>
      <c r="F26" s="1">
        <f>[1]cohort2!$L$93</f>
        <v>66.666666666666657</v>
      </c>
      <c r="G26" s="1">
        <f>[1]cohort2!$J$52</f>
        <v>16.666666666666664</v>
      </c>
      <c r="H26" s="1">
        <f>[1]cohort2!$L$52</f>
        <v>33.333333333333329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54" x14ac:dyDescent="0.25">
      <c r="A27" s="1">
        <f>[1]cohort2!$J$77</f>
        <v>8.3333333333333321</v>
      </c>
      <c r="B27" s="1">
        <f>[1]cohort2!$L$77</f>
        <v>83.333333333333343</v>
      </c>
      <c r="C27" s="1">
        <f>[1]cohort2!$J$14</f>
        <v>0</v>
      </c>
      <c r="D27" s="1">
        <f>[1]cohort2!$L$14</f>
        <v>66.666666666666657</v>
      </c>
      <c r="E27" s="1">
        <f>[1]cohort2!$J$95</f>
        <v>0</v>
      </c>
      <c r="F27" s="1">
        <f>[1]cohort2!$L$95</f>
        <v>66.666666666666657</v>
      </c>
      <c r="G27" s="1">
        <f>[1]cohort2!$J$54</f>
        <v>0</v>
      </c>
      <c r="H27" s="1">
        <f>[1]cohort2!$L$54</f>
        <v>16.666666666666664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</row>
    <row r="28" spans="1:54" x14ac:dyDescent="0.25">
      <c r="A28" s="1">
        <f>[1]cohort2!$J$79</f>
        <v>16.666666666666664</v>
      </c>
      <c r="B28" s="1">
        <f>[1]cohort2!$L$79</f>
        <v>83.333333333333343</v>
      </c>
      <c r="C28" s="1">
        <f>[1]cohort2!$J$32</f>
        <v>0</v>
      </c>
      <c r="D28" s="1">
        <f>[1]cohort2!$L$32</f>
        <v>83.333333333333343</v>
      </c>
      <c r="E28" s="1">
        <f>[1]cohort2!$J$109</f>
        <v>0</v>
      </c>
      <c r="F28" s="1">
        <f>[1]cohort2!$L$109</f>
        <v>33.333333333333329</v>
      </c>
      <c r="G28" s="1">
        <f>[1]cohort2!$J$56</f>
        <v>0</v>
      </c>
      <c r="H28" s="1">
        <f>[1]cohort2!$L$56</f>
        <v>50</v>
      </c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</row>
    <row r="29" spans="1:54" x14ac:dyDescent="0.25">
      <c r="A29" s="1">
        <f>[1]cohort2!$J$89</f>
        <v>0</v>
      </c>
      <c r="B29" s="1">
        <f>[1]cohort2!$L$89</f>
        <v>83.333333333333343</v>
      </c>
      <c r="C29" s="1">
        <f>[1]cohort2!$J$48</f>
        <v>8.3333333333333321</v>
      </c>
      <c r="D29" s="1">
        <f>[1]cohort2!$L$48</f>
        <v>50</v>
      </c>
      <c r="E29" s="1">
        <f>[1]cohort2!$J$111</f>
        <v>0</v>
      </c>
      <c r="F29" s="1">
        <f>[1]cohort2!$L$111</f>
        <v>66.666666666666657</v>
      </c>
      <c r="G29" s="1">
        <f>[1]cohort2!$J$101</f>
        <v>8.3333333333333321</v>
      </c>
      <c r="H29" s="1">
        <f>[1]cohort2!$L$101</f>
        <v>50</v>
      </c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</row>
    <row r="30" spans="1:54" x14ac:dyDescent="0.25">
      <c r="A30" s="1">
        <f>[1]cohort2!$J$91</f>
        <v>0</v>
      </c>
      <c r="B30" s="1">
        <f>[1]cohort2!$L$91</f>
        <v>16.666666666666664</v>
      </c>
      <c r="C30" s="1">
        <f>[1]cohort2!$J$50</f>
        <v>8.3333333333333321</v>
      </c>
      <c r="D30" s="1">
        <f>[1]cohort2!$L$50</f>
        <v>100</v>
      </c>
      <c r="E30" s="1">
        <f>[1]cohort2!$J$117</f>
        <v>0</v>
      </c>
      <c r="F30" s="1">
        <f>[1]cohort2!$L$117</f>
        <v>50</v>
      </c>
      <c r="G30" s="1">
        <f>[1]cohort2!$J$103</f>
        <v>0</v>
      </c>
      <c r="H30" s="1">
        <f>[1]cohort2!$L$103</f>
        <v>0</v>
      </c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</row>
    <row r="31" spans="1:54" x14ac:dyDescent="0.25">
      <c r="C31" s="1">
        <f>[1]cohort2!$J$81</f>
        <v>0</v>
      </c>
      <c r="D31" s="1">
        <f>[1]cohort2!$L$81</f>
        <v>16.666666666666664</v>
      </c>
      <c r="E31" s="1">
        <f>[1]cohort2!$J$119</f>
        <v>0</v>
      </c>
      <c r="F31" s="1">
        <f>[1]cohort2!$L$119</f>
        <v>66.666666666666657</v>
      </c>
      <c r="G31" s="1">
        <f>[1]cohort2!$J$113</f>
        <v>0</v>
      </c>
      <c r="H31" s="1">
        <f>[1]cohort2!$L$113</f>
        <v>16.666666666666664</v>
      </c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</row>
    <row r="32" spans="1:54" x14ac:dyDescent="0.25">
      <c r="C32" s="1">
        <f>[1]cohort2!$J$83</f>
        <v>0</v>
      </c>
      <c r="D32" s="1">
        <f>[1]cohort2!$L$83</f>
        <v>33.333333333333329</v>
      </c>
      <c r="G32" s="1">
        <f>[1]cohort2!$J$115</f>
        <v>0</v>
      </c>
      <c r="H32" s="1">
        <f>[1]cohort2!$L$115</f>
        <v>33.333333333333329</v>
      </c>
    </row>
    <row r="33" spans="2:65" x14ac:dyDescent="0.25">
      <c r="C33" s="1">
        <f>[1]cohort2!$J$85</f>
        <v>0</v>
      </c>
      <c r="D33" s="1">
        <f>[1]cohort2!$L$85</f>
        <v>0</v>
      </c>
    </row>
    <row r="34" spans="2:65" x14ac:dyDescent="0.25">
      <c r="C34" s="1">
        <f>[1]cohort2!$J$97</f>
        <v>8.3333333333333321</v>
      </c>
      <c r="D34" s="1">
        <f>[1]cohort2!$L$97</f>
        <v>83.333333333333343</v>
      </c>
    </row>
    <row r="35" spans="2:65" x14ac:dyDescent="0.25">
      <c r="C35" s="1">
        <f>[1]cohort2!$J$99</f>
        <v>0</v>
      </c>
      <c r="D35" s="1">
        <f>[1]cohort2!$L$99</f>
        <v>66.666666666666657</v>
      </c>
    </row>
    <row r="36" spans="2:65" x14ac:dyDescent="0.25">
      <c r="C36" s="1">
        <f>[1]cohort2!$J$105</f>
        <v>0</v>
      </c>
      <c r="D36" s="1">
        <f>[1]cohort2!$L$105</f>
        <v>66.666666666666657</v>
      </c>
    </row>
    <row r="37" spans="2:65" x14ac:dyDescent="0.25">
      <c r="C37" s="1">
        <f>[1]cohort2!$J$107</f>
        <v>0</v>
      </c>
      <c r="D37" s="1">
        <f>[1]cohort2!$L$107</f>
        <v>50</v>
      </c>
    </row>
    <row r="38" spans="2:65" x14ac:dyDescent="0.25">
      <c r="F38" s="1"/>
      <c r="G38" s="1"/>
    </row>
    <row r="39" spans="2:65" x14ac:dyDescent="0.25">
      <c r="D39" s="1"/>
      <c r="E39" s="1"/>
      <c r="F39" s="1"/>
      <c r="G39" s="1"/>
      <c r="H39" s="1"/>
      <c r="I39" s="1"/>
      <c r="J39" s="1"/>
      <c r="K39" s="1"/>
    </row>
    <row r="44" spans="2:65" x14ac:dyDescent="0.25">
      <c r="B44" s="22"/>
      <c r="C44" s="22"/>
      <c r="D44" s="22"/>
      <c r="E44" s="22"/>
      <c r="F44" s="7"/>
      <c r="G44" s="7"/>
      <c r="H44" s="22"/>
      <c r="I44" s="22"/>
      <c r="J44" s="22"/>
      <c r="K44" s="22"/>
    </row>
    <row r="45" spans="2:65" x14ac:dyDescent="0.25">
      <c r="B45" s="22"/>
      <c r="C45" s="22"/>
      <c r="D45" s="22"/>
      <c r="E45" s="22"/>
      <c r="F45" s="7"/>
      <c r="G45" s="7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2:65" x14ac:dyDescent="0.25">
      <c r="B46" s="22"/>
      <c r="C46" s="70"/>
      <c r="D46" s="70"/>
      <c r="E46" s="70"/>
      <c r="F46" s="70"/>
      <c r="G46" s="70"/>
      <c r="H46" s="70"/>
      <c r="I46" s="70"/>
      <c r="J46" s="7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2:65" x14ac:dyDescent="0.25">
      <c r="B47" s="22"/>
      <c r="C47" s="70"/>
      <c r="D47" s="70"/>
      <c r="E47" s="70"/>
      <c r="F47" s="70"/>
      <c r="G47" s="70"/>
      <c r="H47" s="70"/>
      <c r="I47" s="70"/>
      <c r="J47" s="70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2:65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33"/>
      <c r="N48" s="33"/>
      <c r="O48" s="33"/>
      <c r="P48" s="33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70"/>
      <c r="AB48" s="70"/>
      <c r="AC48" s="70"/>
      <c r="AD48" s="70"/>
      <c r="AE48" s="70"/>
      <c r="AF48" s="70"/>
      <c r="AG48" s="70"/>
      <c r="AH48" s="70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2:67" x14ac:dyDescent="0.25">
      <c r="B49" s="33"/>
      <c r="C49" s="7"/>
      <c r="D49" s="7"/>
      <c r="E49" s="7"/>
      <c r="F49" s="22"/>
      <c r="G49" s="7"/>
      <c r="H49" s="22"/>
      <c r="I49" s="7"/>
      <c r="J49" s="22"/>
      <c r="K49" s="22"/>
      <c r="L49" s="22"/>
      <c r="M49" s="33"/>
      <c r="N49" s="33"/>
      <c r="O49" s="33"/>
      <c r="P49" s="33"/>
      <c r="Q49" s="23"/>
      <c r="R49" s="23"/>
      <c r="S49" s="23"/>
      <c r="T49" s="23"/>
      <c r="U49" s="22"/>
      <c r="V49" s="22"/>
      <c r="W49" s="22"/>
      <c r="X49" s="22"/>
      <c r="Y49" s="22"/>
      <c r="Z49" s="22"/>
      <c r="AA49" s="56"/>
      <c r="AB49" s="56"/>
      <c r="AC49" s="56"/>
      <c r="AD49" s="56"/>
      <c r="AE49" s="56"/>
      <c r="AF49" s="56"/>
      <c r="AG49" s="56"/>
      <c r="AH49" s="56"/>
      <c r="AI49" s="22"/>
      <c r="AJ49" s="22"/>
      <c r="AK49" s="26"/>
      <c r="AL49" s="26"/>
      <c r="AM49" s="26"/>
      <c r="AN49" s="26"/>
      <c r="AO49" s="26"/>
      <c r="AP49" s="26"/>
      <c r="AQ49" s="26"/>
      <c r="AR49" s="26"/>
      <c r="AS49" s="22"/>
      <c r="AT49" s="22"/>
      <c r="AU49" s="26"/>
      <c r="AV49" s="26"/>
      <c r="AW49" s="26"/>
      <c r="AX49" s="26"/>
      <c r="AY49" s="26"/>
      <c r="AZ49" s="26"/>
      <c r="BA49" s="26"/>
      <c r="BB49" s="27"/>
      <c r="BC49" s="22"/>
      <c r="BD49" s="22"/>
      <c r="BE49" s="22"/>
      <c r="BF49" s="22"/>
      <c r="BG49" s="22"/>
      <c r="BH49" s="70"/>
      <c r="BI49" s="70"/>
      <c r="BJ49" s="22"/>
      <c r="BK49" s="22"/>
      <c r="BL49" s="22"/>
      <c r="BM49" s="22"/>
    </row>
    <row r="50" spans="2:67" x14ac:dyDescent="0.25">
      <c r="B50" s="22"/>
      <c r="C50" s="7"/>
      <c r="D50" s="7"/>
      <c r="E50" s="7"/>
      <c r="F50" s="22"/>
      <c r="G50" s="7"/>
      <c r="H50" s="22"/>
      <c r="I50" s="7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6"/>
      <c r="AC50" s="26"/>
      <c r="AD50" s="26"/>
      <c r="AE50" s="26"/>
      <c r="AF50" s="26"/>
      <c r="AG50" s="26"/>
      <c r="AH50" s="26"/>
      <c r="AI50" s="22"/>
      <c r="AJ50" s="22"/>
      <c r="AK50" s="22"/>
      <c r="AL50" s="7"/>
      <c r="AM50" s="22"/>
      <c r="AN50" s="22"/>
      <c r="AO50" s="22"/>
      <c r="AP50" s="22"/>
      <c r="AQ50" s="22"/>
      <c r="AR50" s="7"/>
      <c r="AS50" s="22"/>
      <c r="AT50" s="22"/>
      <c r="AU50" s="7"/>
      <c r="AV50" s="22"/>
      <c r="AW50" s="22"/>
      <c r="AX50" s="22"/>
      <c r="AY50" s="22"/>
      <c r="AZ50" s="22"/>
      <c r="BA50" s="7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2:67" x14ac:dyDescent="0.25">
      <c r="B51" s="22"/>
      <c r="C51" s="7"/>
      <c r="D51" s="22"/>
      <c r="E51" s="7"/>
      <c r="F51" s="22"/>
      <c r="G51" s="7"/>
      <c r="H51" s="22"/>
      <c r="I51" s="7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7"/>
      <c r="AB51" s="7"/>
      <c r="AC51" s="7"/>
      <c r="AD51" s="7"/>
      <c r="AE51" s="7"/>
      <c r="AF51" s="7"/>
      <c r="AG51" s="7"/>
      <c r="AH51" s="7"/>
      <c r="AI51" s="22"/>
      <c r="AJ51" s="22"/>
      <c r="AK51" s="22"/>
      <c r="AL51" s="7"/>
      <c r="AM51" s="7"/>
      <c r="AN51" s="7"/>
      <c r="AO51" s="7"/>
      <c r="AP51" s="7"/>
      <c r="AQ51" s="22"/>
      <c r="AR51" s="7"/>
      <c r="AS51" s="22"/>
      <c r="AT51" s="22"/>
      <c r="AU51" s="7"/>
      <c r="AV51" s="7"/>
      <c r="AW51" s="7"/>
      <c r="AX51" s="7"/>
      <c r="AY51" s="7"/>
      <c r="AZ51" s="22"/>
      <c r="BA51" s="7"/>
      <c r="BB51" s="22"/>
      <c r="BC51" s="7"/>
      <c r="BD51" s="7"/>
      <c r="BE51" s="7"/>
      <c r="BF51" s="7"/>
      <c r="BG51" s="22"/>
      <c r="BH51" s="22"/>
      <c r="BI51" s="7"/>
      <c r="BJ51" s="7"/>
      <c r="BK51" s="7"/>
      <c r="BL51" s="7"/>
      <c r="BM51" s="7"/>
      <c r="BN51" s="1"/>
      <c r="BO51" s="1"/>
    </row>
    <row r="52" spans="2:67" x14ac:dyDescent="0.25">
      <c r="B52" s="22"/>
      <c r="C52" s="7"/>
      <c r="D52" s="22"/>
      <c r="E52" s="7"/>
      <c r="F52" s="22"/>
      <c r="G52" s="7"/>
      <c r="H52" s="22"/>
      <c r="I52" s="7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7"/>
      <c r="AB52" s="7"/>
      <c r="AC52" s="7"/>
      <c r="AD52" s="7"/>
      <c r="AE52" s="7"/>
      <c r="AF52" s="7"/>
      <c r="AG52" s="7"/>
      <c r="AH52" s="7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7"/>
      <c r="BD52" s="7"/>
      <c r="BE52" s="7"/>
      <c r="BF52" s="7"/>
      <c r="BG52" s="22"/>
      <c r="BH52" s="22"/>
      <c r="BI52" s="22"/>
      <c r="BJ52" s="22"/>
      <c r="BK52" s="22"/>
      <c r="BL52" s="22"/>
      <c r="BM52" s="22"/>
    </row>
    <row r="53" spans="2:67" x14ac:dyDescent="0.25">
      <c r="B53" s="22"/>
      <c r="C53" s="7"/>
      <c r="D53" s="22"/>
      <c r="E53" s="7"/>
      <c r="F53" s="22"/>
      <c r="G53" s="7"/>
      <c r="H53" s="22"/>
      <c r="I53" s="7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2:67" x14ac:dyDescent="0.25">
      <c r="B54" s="22"/>
      <c r="C54" s="7"/>
      <c r="D54" s="22"/>
      <c r="E54" s="7"/>
      <c r="F54" s="22"/>
      <c r="G54" s="7"/>
      <c r="H54" s="22"/>
      <c r="I54" s="7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6"/>
      <c r="AM54" s="26"/>
      <c r="AN54" s="26"/>
      <c r="AO54" s="26"/>
      <c r="AP54" s="26"/>
      <c r="AQ54" s="22"/>
      <c r="AR54" s="27"/>
      <c r="AS54" s="22"/>
      <c r="AT54" s="22"/>
      <c r="AU54" s="26"/>
      <c r="AV54" s="26"/>
      <c r="AW54" s="26"/>
      <c r="AX54" s="26"/>
      <c r="AY54" s="26"/>
      <c r="AZ54" s="26"/>
      <c r="BA54" s="26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2:67" x14ac:dyDescent="0.25">
      <c r="B55" s="22"/>
      <c r="C55" s="7"/>
      <c r="D55" s="22"/>
      <c r="E55" s="7"/>
      <c r="F55" s="22"/>
      <c r="G55" s="7"/>
      <c r="H55" s="22"/>
      <c r="I55" s="7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7"/>
      <c r="AM55" s="22"/>
      <c r="AN55" s="22"/>
      <c r="AO55" s="22"/>
      <c r="AP55" s="22"/>
      <c r="AQ55" s="22"/>
      <c r="AR55" s="7"/>
      <c r="AS55" s="22"/>
      <c r="AT55" s="22"/>
      <c r="AU55" s="7"/>
      <c r="AV55" s="22"/>
      <c r="AW55" s="22"/>
      <c r="AX55" s="22"/>
      <c r="AY55" s="22"/>
      <c r="AZ55" s="22"/>
      <c r="BA55" s="7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2:67" x14ac:dyDescent="0.25">
      <c r="B56" s="22"/>
      <c r="C56" s="7"/>
      <c r="D56" s="22"/>
      <c r="E56" s="7"/>
      <c r="F56" s="22"/>
      <c r="G56" s="7"/>
      <c r="H56" s="22"/>
      <c r="I56" s="7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3"/>
      <c r="V56" s="23"/>
      <c r="W56" s="23"/>
      <c r="X56" s="23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7"/>
      <c r="AM56" s="7"/>
      <c r="AN56" s="7"/>
      <c r="AO56" s="7"/>
      <c r="AP56" s="7"/>
      <c r="AQ56" s="22"/>
      <c r="AR56" s="7"/>
      <c r="AS56" s="22"/>
      <c r="AT56" s="22"/>
      <c r="AU56" s="7"/>
      <c r="AV56" s="7"/>
      <c r="AW56" s="7"/>
      <c r="AX56" s="7"/>
      <c r="AY56" s="7"/>
      <c r="AZ56" s="22"/>
      <c r="BA56" s="7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2:67" x14ac:dyDescent="0.25">
      <c r="B57" s="22"/>
      <c r="C57" s="7"/>
      <c r="D57" s="22"/>
      <c r="E57" s="7"/>
      <c r="F57" s="22"/>
      <c r="G57" s="7"/>
      <c r="H57" s="22"/>
      <c r="I57" s="7"/>
      <c r="J57" s="22"/>
      <c r="K57" s="22"/>
      <c r="L57" s="22"/>
      <c r="M57" s="22"/>
      <c r="N57" s="22"/>
      <c r="O57" s="7"/>
      <c r="P57" s="7"/>
      <c r="Q57" s="7"/>
      <c r="R57" s="7"/>
      <c r="S57" s="22"/>
      <c r="T57" s="22"/>
      <c r="U57" s="7"/>
      <c r="V57" s="7"/>
      <c r="W57" s="7"/>
      <c r="X57" s="7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2:67" x14ac:dyDescent="0.25">
      <c r="B58" s="22"/>
      <c r="C58" s="7"/>
      <c r="D58" s="22"/>
      <c r="E58" s="7"/>
      <c r="F58" s="22"/>
      <c r="G58" s="7"/>
      <c r="H58" s="22"/>
      <c r="I58" s="7"/>
      <c r="J58" s="22"/>
      <c r="K58" s="22"/>
      <c r="L58" s="22"/>
      <c r="M58" s="22"/>
      <c r="N58" s="22"/>
      <c r="O58" s="7"/>
      <c r="P58" s="7"/>
      <c r="Q58" s="7"/>
      <c r="R58" s="7"/>
      <c r="S58" s="22"/>
      <c r="T58" s="22"/>
      <c r="U58" s="7"/>
      <c r="V58" s="7"/>
      <c r="W58" s="7"/>
      <c r="X58" s="7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2:67" x14ac:dyDescent="0.25">
      <c r="B59" s="22"/>
      <c r="C59" s="7"/>
      <c r="D59" s="22"/>
      <c r="E59" s="7"/>
      <c r="F59" s="22"/>
      <c r="G59" s="7"/>
      <c r="H59" s="22"/>
      <c r="I59" s="7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7"/>
      <c r="V59" s="7"/>
      <c r="W59" s="7"/>
      <c r="X59" s="7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  <row r="60" spans="2:67" x14ac:dyDescent="0.25">
      <c r="B60" s="22"/>
      <c r="C60" s="7"/>
      <c r="D60" s="22"/>
      <c r="E60" s="7"/>
      <c r="F60" s="22"/>
      <c r="G60" s="7"/>
      <c r="H60" s="22"/>
      <c r="I60" s="7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7"/>
      <c r="BD60" s="7"/>
      <c r="BE60" s="7"/>
      <c r="BF60" s="7"/>
      <c r="BG60" s="7"/>
      <c r="BH60" s="22"/>
      <c r="BI60" s="22"/>
      <c r="BJ60" s="22"/>
      <c r="BK60" s="22"/>
      <c r="BL60" s="22"/>
      <c r="BM60" s="22"/>
    </row>
    <row r="61" spans="2:67" x14ac:dyDescent="0.25">
      <c r="B61" s="22"/>
      <c r="C61" s="22"/>
      <c r="D61" s="22"/>
      <c r="E61" s="7"/>
      <c r="F61" s="22"/>
      <c r="G61" s="7"/>
      <c r="H61" s="22"/>
      <c r="I61" s="7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7"/>
      <c r="BD61" s="7"/>
      <c r="BE61" s="7"/>
      <c r="BF61" s="7"/>
      <c r="BG61" s="7"/>
      <c r="BH61" s="7"/>
      <c r="BI61" s="7"/>
      <c r="BJ61" s="22"/>
      <c r="BK61" s="22"/>
      <c r="BL61" s="22"/>
      <c r="BM61" s="22"/>
    </row>
    <row r="62" spans="2:67" x14ac:dyDescent="0.25">
      <c r="B62" s="22"/>
      <c r="C62" s="22"/>
      <c r="D62" s="22"/>
      <c r="E62" s="7"/>
      <c r="F62" s="22"/>
      <c r="G62" s="7"/>
      <c r="H62" s="22"/>
      <c r="I62" s="7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</row>
    <row r="63" spans="2:67" x14ac:dyDescent="0.25">
      <c r="B63" s="22"/>
      <c r="C63" s="22"/>
      <c r="D63" s="22"/>
      <c r="E63" s="7"/>
      <c r="F63" s="22"/>
      <c r="G63" s="22"/>
      <c r="H63" s="22"/>
      <c r="I63" s="7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</row>
    <row r="64" spans="2:67" x14ac:dyDescent="0.25">
      <c r="B64" s="22"/>
      <c r="C64" s="22"/>
      <c r="D64" s="22"/>
      <c r="E64" s="7"/>
      <c r="F64" s="22"/>
      <c r="G64" s="22"/>
      <c r="H64" s="22"/>
      <c r="I64" s="7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</row>
    <row r="65" spans="1:65" x14ac:dyDescent="0.25">
      <c r="B65" s="22"/>
      <c r="C65" s="22"/>
      <c r="D65" s="22"/>
      <c r="E65" s="7"/>
      <c r="F65" s="22"/>
      <c r="G65" s="22"/>
      <c r="H65" s="22"/>
      <c r="I65" s="7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</row>
    <row r="66" spans="1:65" x14ac:dyDescent="0.25">
      <c r="B66" s="22"/>
      <c r="C66" s="7"/>
      <c r="D66" s="7"/>
      <c r="E66" s="7"/>
      <c r="F66" s="7"/>
      <c r="G66" s="7"/>
      <c r="H66" s="7"/>
      <c r="I66" s="7"/>
      <c r="J66" s="7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</row>
    <row r="67" spans="1:65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</row>
    <row r="68" spans="1:65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</row>
    <row r="69" spans="1:65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65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</row>
    <row r="71" spans="1:65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</row>
    <row r="72" spans="1:65" x14ac:dyDescent="0.25">
      <c r="A72" s="22"/>
      <c r="B72" s="22"/>
      <c r="C72" s="36"/>
      <c r="D72" s="36"/>
      <c r="E72" s="36"/>
      <c r="F72" s="36"/>
      <c r="G72" s="36"/>
      <c r="H72" s="36"/>
      <c r="I72" s="36"/>
      <c r="J72" s="36"/>
      <c r="K72" s="22"/>
      <c r="L72" s="22"/>
      <c r="M72" s="36"/>
      <c r="N72" s="36"/>
      <c r="O72" s="36"/>
      <c r="P72" s="36"/>
      <c r="Q72" s="36"/>
      <c r="R72" s="36"/>
      <c r="S72" s="36"/>
      <c r="T72" s="36"/>
      <c r="U72" s="22"/>
      <c r="V72" s="22"/>
      <c r="W72" s="36"/>
      <c r="X72" s="36"/>
      <c r="Y72" s="36"/>
      <c r="Z72" s="36"/>
      <c r="AA72" s="36"/>
      <c r="AB72" s="36"/>
      <c r="AC72" s="36"/>
      <c r="AD72" s="36"/>
      <c r="AE72" s="22"/>
      <c r="AF72" s="22"/>
      <c r="AG72" s="36"/>
      <c r="AH72" s="36"/>
      <c r="AI72" s="36"/>
      <c r="AJ72" s="36"/>
      <c r="AK72" s="36"/>
      <c r="AL72" s="36"/>
      <c r="AM72" s="36"/>
      <c r="AN72" s="36"/>
      <c r="AO72" s="22"/>
      <c r="AP72" s="22"/>
      <c r="AQ72" s="36"/>
      <c r="AR72" s="36"/>
      <c r="AS72" s="36"/>
      <c r="AT72" s="36"/>
      <c r="AU72" s="36"/>
      <c r="AV72" s="36"/>
      <c r="AW72" s="36"/>
      <c r="AX72" s="36"/>
      <c r="AY72" s="22"/>
      <c r="AZ72" s="22"/>
      <c r="BA72" s="22"/>
      <c r="BB72" s="22"/>
    </row>
    <row r="73" spans="1:65" x14ac:dyDescent="0.25">
      <c r="A73" s="33"/>
      <c r="B73" s="38"/>
      <c r="C73" s="36"/>
      <c r="D73" s="36"/>
      <c r="E73" s="36"/>
      <c r="F73" s="36"/>
      <c r="G73" s="36"/>
      <c r="H73" s="36"/>
      <c r="I73" s="36"/>
      <c r="J73" s="36"/>
      <c r="K73" s="22"/>
      <c r="L73" s="38"/>
      <c r="M73" s="36"/>
      <c r="N73" s="36"/>
      <c r="O73" s="36"/>
      <c r="P73" s="36"/>
      <c r="Q73" s="36"/>
      <c r="R73" s="36"/>
      <c r="S73" s="36"/>
      <c r="T73" s="36"/>
      <c r="U73" s="22"/>
      <c r="V73" s="38"/>
      <c r="W73" s="36"/>
      <c r="X73" s="36"/>
      <c r="Y73" s="36"/>
      <c r="Z73" s="36"/>
      <c r="AA73" s="36"/>
      <c r="AB73" s="36"/>
      <c r="AC73" s="36"/>
      <c r="AD73" s="36"/>
      <c r="AE73" s="22"/>
      <c r="AF73" s="38"/>
      <c r="AG73" s="36"/>
      <c r="AH73" s="36"/>
      <c r="AI73" s="36"/>
      <c r="AJ73" s="36"/>
      <c r="AK73" s="36"/>
      <c r="AL73" s="36"/>
      <c r="AM73" s="36"/>
      <c r="AN73" s="36"/>
      <c r="AO73" s="22"/>
      <c r="AP73" s="38"/>
      <c r="AQ73" s="36"/>
      <c r="AR73" s="36"/>
      <c r="AS73" s="36"/>
      <c r="AT73" s="36"/>
      <c r="AU73" s="36"/>
      <c r="AV73" s="36"/>
      <c r="AW73" s="36"/>
      <c r="AX73" s="36"/>
      <c r="AY73" s="22"/>
      <c r="AZ73" s="22"/>
      <c r="BA73" s="22"/>
      <c r="BB73" s="22"/>
    </row>
    <row r="74" spans="1:65" x14ac:dyDescent="0.25">
      <c r="A74" s="3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</row>
    <row r="75" spans="1:65" x14ac:dyDescent="0.25">
      <c r="A75" s="33"/>
      <c r="B75" s="22"/>
      <c r="C75" s="22"/>
      <c r="D75" s="7"/>
      <c r="E75" s="22"/>
      <c r="F75" s="7"/>
      <c r="G75" s="22"/>
      <c r="H75" s="7"/>
      <c r="I75" s="22"/>
      <c r="J75" s="7"/>
      <c r="K75" s="22"/>
      <c r="L75" s="22"/>
      <c r="M75" s="22"/>
      <c r="N75" s="7"/>
      <c r="O75" s="22"/>
      <c r="P75" s="7"/>
      <c r="Q75" s="22"/>
      <c r="R75" s="7"/>
      <c r="S75" s="22"/>
      <c r="T75" s="7"/>
      <c r="U75" s="22"/>
      <c r="V75" s="22"/>
      <c r="W75" s="22"/>
      <c r="X75" s="7"/>
      <c r="Y75" s="22"/>
      <c r="Z75" s="7"/>
      <c r="AA75" s="22"/>
      <c r="AB75" s="7"/>
      <c r="AC75" s="22"/>
      <c r="AD75" s="7"/>
      <c r="AE75" s="22"/>
      <c r="AF75" s="22"/>
      <c r="AG75" s="22"/>
      <c r="AH75" s="7"/>
      <c r="AI75" s="22"/>
      <c r="AJ75" s="7"/>
      <c r="AK75" s="22"/>
      <c r="AL75" s="7"/>
      <c r="AM75" s="22"/>
      <c r="AN75" s="7"/>
      <c r="AO75" s="22"/>
      <c r="AP75" s="22"/>
      <c r="AQ75" s="22"/>
      <c r="AR75" s="7"/>
      <c r="AS75" s="22"/>
      <c r="AT75" s="7"/>
      <c r="AU75" s="22"/>
      <c r="AV75" s="7"/>
      <c r="AW75" s="22"/>
      <c r="AX75" s="7"/>
      <c r="AY75" s="22"/>
      <c r="AZ75" s="22"/>
      <c r="BA75" s="22"/>
      <c r="BB75" s="22"/>
    </row>
    <row r="76" spans="1:65" x14ac:dyDescent="0.25">
      <c r="A76" s="33"/>
      <c r="B76" s="22"/>
      <c r="C76" s="22"/>
      <c r="D76" s="7"/>
      <c r="E76" s="22"/>
      <c r="F76" s="7"/>
      <c r="G76" s="22"/>
      <c r="H76" s="7"/>
      <c r="I76" s="22"/>
      <c r="J76" s="7"/>
      <c r="K76" s="22"/>
      <c r="L76" s="22"/>
      <c r="M76" s="22"/>
      <c r="N76" s="7"/>
      <c r="O76" s="22"/>
      <c r="P76" s="7"/>
      <c r="Q76" s="22"/>
      <c r="R76" s="7"/>
      <c r="S76" s="22"/>
      <c r="T76" s="7"/>
      <c r="U76" s="22"/>
      <c r="V76" s="22"/>
      <c r="W76" s="22"/>
      <c r="X76" s="7"/>
      <c r="Y76" s="22"/>
      <c r="Z76" s="7"/>
      <c r="AA76" s="22"/>
      <c r="AB76" s="7"/>
      <c r="AC76" s="22"/>
      <c r="AD76" s="7"/>
      <c r="AE76" s="22"/>
      <c r="AF76" s="22"/>
      <c r="AG76" s="22"/>
      <c r="AH76" s="7"/>
      <c r="AI76" s="22"/>
      <c r="AJ76" s="7"/>
      <c r="AK76" s="22"/>
      <c r="AL76" s="7"/>
      <c r="AM76" s="22"/>
      <c r="AN76" s="7"/>
      <c r="AO76" s="22"/>
      <c r="AP76" s="22"/>
      <c r="AQ76" s="22"/>
      <c r="AR76" s="7"/>
      <c r="AS76" s="22"/>
      <c r="AT76" s="7"/>
      <c r="AU76" s="22"/>
      <c r="AV76" s="7"/>
      <c r="AW76" s="22"/>
      <c r="AX76" s="7"/>
      <c r="AY76" s="22"/>
      <c r="AZ76" s="22"/>
      <c r="BA76" s="22"/>
      <c r="BB76" s="22"/>
    </row>
    <row r="77" spans="1:65" x14ac:dyDescent="0.25">
      <c r="A77" s="33"/>
      <c r="B77" s="22"/>
      <c r="C77" s="22"/>
      <c r="D77" s="7"/>
      <c r="E77" s="22"/>
      <c r="F77" s="7"/>
      <c r="G77" s="22"/>
      <c r="H77" s="7"/>
      <c r="I77" s="22"/>
      <c r="J77" s="7"/>
      <c r="K77" s="22"/>
      <c r="L77" s="22"/>
      <c r="M77" s="22"/>
      <c r="N77" s="7"/>
      <c r="O77" s="22"/>
      <c r="P77" s="7"/>
      <c r="Q77" s="22"/>
      <c r="R77" s="7"/>
      <c r="S77" s="22"/>
      <c r="T77" s="7"/>
      <c r="U77" s="22"/>
      <c r="V77" s="22"/>
      <c r="W77" s="22"/>
      <c r="X77" s="7"/>
      <c r="Y77" s="22"/>
      <c r="Z77" s="7"/>
      <c r="AA77" s="22"/>
      <c r="AB77" s="7"/>
      <c r="AC77" s="22"/>
      <c r="AD77" s="7"/>
      <c r="AE77" s="22"/>
      <c r="AF77" s="22"/>
      <c r="AG77" s="22"/>
      <c r="AH77" s="7"/>
      <c r="AI77" s="22"/>
      <c r="AJ77" s="7"/>
      <c r="AK77" s="22"/>
      <c r="AL77" s="7"/>
      <c r="AM77" s="22"/>
      <c r="AN77" s="7"/>
      <c r="AO77" s="22"/>
      <c r="AP77" s="22"/>
      <c r="AQ77" s="22"/>
      <c r="AR77" s="7"/>
      <c r="AS77" s="22"/>
      <c r="AT77" s="7"/>
      <c r="AU77" s="22"/>
      <c r="AV77" s="7"/>
      <c r="AW77" s="22"/>
      <c r="AX77" s="7"/>
      <c r="AY77" s="22"/>
      <c r="AZ77" s="22"/>
      <c r="BA77" s="22"/>
      <c r="BB77" s="22"/>
    </row>
    <row r="78" spans="1:65" x14ac:dyDescent="0.25">
      <c r="A78" s="33"/>
      <c r="B78" s="22"/>
      <c r="C78" s="22"/>
      <c r="D78" s="7"/>
      <c r="E78" s="22"/>
      <c r="F78" s="7"/>
      <c r="G78" s="22"/>
      <c r="H78" s="7"/>
      <c r="I78" s="22"/>
      <c r="J78" s="7"/>
      <c r="K78" s="22"/>
      <c r="L78" s="22"/>
      <c r="M78" s="22"/>
      <c r="N78" s="7"/>
      <c r="O78" s="22"/>
      <c r="P78" s="7"/>
      <c r="Q78" s="22"/>
      <c r="R78" s="7"/>
      <c r="S78" s="22"/>
      <c r="T78" s="7"/>
      <c r="U78" s="22"/>
      <c r="V78" s="22"/>
      <c r="W78" s="22"/>
      <c r="X78" s="7"/>
      <c r="Y78" s="22"/>
      <c r="Z78" s="7"/>
      <c r="AA78" s="22"/>
      <c r="AB78" s="7"/>
      <c r="AC78" s="22"/>
      <c r="AD78" s="7"/>
      <c r="AE78" s="22"/>
      <c r="AF78" s="22"/>
      <c r="AG78" s="22"/>
      <c r="AH78" s="7"/>
      <c r="AI78" s="22"/>
      <c r="AJ78" s="7"/>
      <c r="AK78" s="22"/>
      <c r="AL78" s="7"/>
      <c r="AM78" s="22"/>
      <c r="AN78" s="7"/>
      <c r="AO78" s="22"/>
      <c r="AP78" s="22"/>
      <c r="AQ78" s="22"/>
      <c r="AR78" s="7"/>
      <c r="AS78" s="22"/>
      <c r="AT78" s="7"/>
      <c r="AU78" s="22"/>
      <c r="AV78" s="7"/>
      <c r="AW78" s="22"/>
      <c r="AX78" s="7"/>
      <c r="AY78" s="22"/>
      <c r="AZ78" s="22"/>
      <c r="BA78" s="22"/>
      <c r="BB78" s="22"/>
    </row>
    <row r="79" spans="1:65" x14ac:dyDescent="0.25">
      <c r="A79" s="22"/>
      <c r="B79" s="22"/>
      <c r="C79" s="22"/>
      <c r="D79" s="7"/>
      <c r="E79" s="22"/>
      <c r="F79" s="7"/>
      <c r="G79" s="22"/>
      <c r="H79" s="7"/>
      <c r="I79" s="22"/>
      <c r="J79" s="7"/>
      <c r="K79" s="22"/>
      <c r="L79" s="22"/>
      <c r="M79" s="22"/>
      <c r="N79" s="7"/>
      <c r="O79" s="22"/>
      <c r="P79" s="7"/>
      <c r="Q79" s="22"/>
      <c r="R79" s="7"/>
      <c r="S79" s="22"/>
      <c r="T79" s="7"/>
      <c r="U79" s="22"/>
      <c r="V79" s="22"/>
      <c r="W79" s="22"/>
      <c r="X79" s="7"/>
      <c r="Y79" s="22"/>
      <c r="Z79" s="7"/>
      <c r="AA79" s="22"/>
      <c r="AB79" s="7"/>
      <c r="AC79" s="22"/>
      <c r="AD79" s="7"/>
      <c r="AE79" s="22"/>
      <c r="AF79" s="22"/>
      <c r="AG79" s="22"/>
      <c r="AH79" s="7"/>
      <c r="AI79" s="22"/>
      <c r="AJ79" s="7"/>
      <c r="AK79" s="22"/>
      <c r="AL79" s="7"/>
      <c r="AM79" s="22"/>
      <c r="AN79" s="7"/>
      <c r="AO79" s="22"/>
      <c r="AP79" s="22"/>
      <c r="AQ79" s="22"/>
      <c r="AR79" s="7"/>
      <c r="AS79" s="22"/>
      <c r="AT79" s="7"/>
      <c r="AU79" s="22"/>
      <c r="AV79" s="7"/>
      <c r="AW79" s="22"/>
      <c r="AX79" s="7"/>
      <c r="AY79" s="22"/>
      <c r="AZ79" s="22"/>
      <c r="BA79" s="22"/>
      <c r="BB79" s="22"/>
    </row>
    <row r="80" spans="1:65" x14ac:dyDescent="0.25">
      <c r="A80" s="22"/>
      <c r="B80" s="22"/>
      <c r="C80" s="22"/>
      <c r="D80" s="7"/>
      <c r="E80" s="22"/>
      <c r="F80" s="7"/>
      <c r="G80" s="22"/>
      <c r="H80" s="7"/>
      <c r="I80" s="22"/>
      <c r="J80" s="7"/>
      <c r="K80" s="22"/>
      <c r="L80" s="22"/>
      <c r="M80" s="22"/>
      <c r="N80" s="7"/>
      <c r="O80" s="22"/>
      <c r="P80" s="7"/>
      <c r="Q80" s="22"/>
      <c r="R80" s="7"/>
      <c r="S80" s="22"/>
      <c r="T80" s="7"/>
      <c r="U80" s="22"/>
      <c r="V80" s="22"/>
      <c r="W80" s="22"/>
      <c r="X80" s="7"/>
      <c r="Y80" s="22"/>
      <c r="Z80" s="7"/>
      <c r="AA80" s="22"/>
      <c r="AB80" s="7"/>
      <c r="AC80" s="22"/>
      <c r="AD80" s="7"/>
      <c r="AE80" s="22"/>
      <c r="AF80" s="22"/>
      <c r="AG80" s="22"/>
      <c r="AH80" s="7"/>
      <c r="AI80" s="22"/>
      <c r="AJ80" s="7"/>
      <c r="AK80" s="22"/>
      <c r="AL80" s="7"/>
      <c r="AM80" s="22"/>
      <c r="AN80" s="7"/>
      <c r="AO80" s="22"/>
      <c r="AP80" s="22"/>
      <c r="AQ80" s="22"/>
      <c r="AR80" s="7"/>
      <c r="AS80" s="22"/>
      <c r="AT80" s="7"/>
      <c r="AU80" s="22"/>
      <c r="AV80" s="7"/>
      <c r="AW80" s="22"/>
      <c r="AX80" s="7"/>
      <c r="AY80" s="22"/>
      <c r="AZ80" s="22"/>
      <c r="BA80" s="22"/>
      <c r="BB80" s="22"/>
    </row>
    <row r="81" spans="1:54" x14ac:dyDescent="0.25">
      <c r="A81" s="22"/>
      <c r="B81" s="22"/>
      <c r="C81" s="22"/>
      <c r="D81" s="7"/>
      <c r="E81" s="22"/>
      <c r="F81" s="7"/>
      <c r="G81" s="22"/>
      <c r="H81" s="7"/>
      <c r="I81" s="22"/>
      <c r="J81" s="7"/>
      <c r="K81" s="22"/>
      <c r="L81" s="22"/>
      <c r="M81" s="22"/>
      <c r="N81" s="7"/>
      <c r="O81" s="22"/>
      <c r="P81" s="7"/>
      <c r="Q81" s="22"/>
      <c r="R81" s="7"/>
      <c r="S81" s="22"/>
      <c r="T81" s="7"/>
      <c r="U81" s="22"/>
      <c r="V81" s="22"/>
      <c r="W81" s="22"/>
      <c r="X81" s="7"/>
      <c r="Y81" s="22"/>
      <c r="Z81" s="7"/>
      <c r="AA81" s="22"/>
      <c r="AB81" s="7"/>
      <c r="AC81" s="22"/>
      <c r="AD81" s="7"/>
      <c r="AE81" s="22"/>
      <c r="AF81" s="22"/>
      <c r="AG81" s="22"/>
      <c r="AH81" s="7"/>
      <c r="AI81" s="22"/>
      <c r="AJ81" s="7"/>
      <c r="AK81" s="22"/>
      <c r="AL81" s="7"/>
      <c r="AM81" s="22"/>
      <c r="AN81" s="7"/>
      <c r="AO81" s="22"/>
      <c r="AP81" s="22"/>
      <c r="AQ81" s="22"/>
      <c r="AR81" s="7"/>
      <c r="AS81" s="22"/>
      <c r="AT81" s="7"/>
      <c r="AU81" s="22"/>
      <c r="AV81" s="7"/>
      <c r="AW81" s="22"/>
      <c r="AX81" s="7"/>
      <c r="AY81" s="22"/>
      <c r="AZ81" s="22"/>
      <c r="BA81" s="22"/>
      <c r="BB81" s="22"/>
    </row>
    <row r="82" spans="1:54" x14ac:dyDescent="0.25">
      <c r="A82" s="22"/>
      <c r="B82" s="22"/>
      <c r="C82" s="22"/>
      <c r="D82" s="7"/>
      <c r="E82" s="22"/>
      <c r="F82" s="7"/>
      <c r="G82" s="22"/>
      <c r="H82" s="7"/>
      <c r="I82" s="22"/>
      <c r="J82" s="7"/>
      <c r="K82" s="22"/>
      <c r="L82" s="22"/>
      <c r="M82" s="22"/>
      <c r="N82" s="7"/>
      <c r="O82" s="22"/>
      <c r="P82" s="7"/>
      <c r="Q82" s="22"/>
      <c r="R82" s="7"/>
      <c r="S82" s="22"/>
      <c r="T82" s="7"/>
      <c r="U82" s="22"/>
      <c r="V82" s="22"/>
      <c r="W82" s="22"/>
      <c r="X82" s="7"/>
      <c r="Y82" s="22"/>
      <c r="Z82" s="7"/>
      <c r="AA82" s="22"/>
      <c r="AB82" s="7"/>
      <c r="AC82" s="22"/>
      <c r="AD82" s="7"/>
      <c r="AE82" s="22"/>
      <c r="AF82" s="22"/>
      <c r="AG82" s="22"/>
      <c r="AH82" s="7"/>
      <c r="AI82" s="22"/>
      <c r="AJ82" s="7"/>
      <c r="AK82" s="22"/>
      <c r="AL82" s="7"/>
      <c r="AM82" s="22"/>
      <c r="AN82" s="7"/>
      <c r="AO82" s="22"/>
      <c r="AP82" s="22"/>
      <c r="AQ82" s="22"/>
      <c r="AR82" s="7"/>
      <c r="AS82" s="22"/>
      <c r="AT82" s="7"/>
      <c r="AU82" s="22"/>
      <c r="AV82" s="7"/>
      <c r="AW82" s="22"/>
      <c r="AX82" s="7"/>
      <c r="AY82" s="22"/>
      <c r="AZ82" s="22"/>
      <c r="BA82" s="22"/>
      <c r="BB82" s="22"/>
    </row>
    <row r="83" spans="1:54" x14ac:dyDescent="0.25">
      <c r="A83" s="22"/>
      <c r="B83" s="22"/>
      <c r="C83" s="22"/>
      <c r="D83" s="7"/>
      <c r="E83" s="22"/>
      <c r="F83" s="7"/>
      <c r="G83" s="22"/>
      <c r="H83" s="7"/>
      <c r="I83" s="22"/>
      <c r="J83" s="7"/>
      <c r="K83" s="22"/>
      <c r="L83" s="22"/>
      <c r="M83" s="22"/>
      <c r="N83" s="7"/>
      <c r="O83" s="22"/>
      <c r="P83" s="7"/>
      <c r="Q83" s="22"/>
      <c r="R83" s="7"/>
      <c r="S83" s="22"/>
      <c r="T83" s="7"/>
      <c r="U83" s="22"/>
      <c r="V83" s="22"/>
      <c r="W83" s="22"/>
      <c r="X83" s="7"/>
      <c r="Y83" s="22"/>
      <c r="Z83" s="7"/>
      <c r="AA83" s="22"/>
      <c r="AB83" s="7"/>
      <c r="AC83" s="22"/>
      <c r="AD83" s="7"/>
      <c r="AE83" s="22"/>
      <c r="AF83" s="22"/>
      <c r="AG83" s="22"/>
      <c r="AH83" s="7"/>
      <c r="AI83" s="22"/>
      <c r="AJ83" s="7"/>
      <c r="AK83" s="22"/>
      <c r="AL83" s="7"/>
      <c r="AM83" s="22"/>
      <c r="AN83" s="7"/>
      <c r="AO83" s="22"/>
      <c r="AP83" s="22"/>
      <c r="AQ83" s="22"/>
      <c r="AR83" s="7"/>
      <c r="AS83" s="22"/>
      <c r="AT83" s="7"/>
      <c r="AU83" s="22"/>
      <c r="AV83" s="7"/>
      <c r="AW83" s="22"/>
      <c r="AX83" s="7"/>
      <c r="AY83" s="22"/>
      <c r="AZ83" s="22"/>
      <c r="BA83" s="22"/>
      <c r="BB83" s="22"/>
    </row>
    <row r="84" spans="1:54" x14ac:dyDescent="0.25">
      <c r="A84" s="22"/>
      <c r="B84" s="22"/>
      <c r="C84" s="22"/>
      <c r="D84" s="7"/>
      <c r="E84" s="22"/>
      <c r="F84" s="7"/>
      <c r="G84" s="22"/>
      <c r="H84" s="7"/>
      <c r="I84" s="22"/>
      <c r="J84" s="7"/>
      <c r="K84" s="22"/>
      <c r="L84" s="22"/>
      <c r="M84" s="22"/>
      <c r="N84" s="7"/>
      <c r="O84" s="22"/>
      <c r="P84" s="7"/>
      <c r="Q84" s="22"/>
      <c r="R84" s="7"/>
      <c r="S84" s="22"/>
      <c r="T84" s="7"/>
      <c r="U84" s="22"/>
      <c r="V84" s="22"/>
      <c r="W84" s="22"/>
      <c r="X84" s="7"/>
      <c r="Y84" s="22"/>
      <c r="Z84" s="7"/>
      <c r="AA84" s="22"/>
      <c r="AB84" s="7"/>
      <c r="AC84" s="22"/>
      <c r="AD84" s="7"/>
      <c r="AE84" s="22"/>
      <c r="AF84" s="22"/>
      <c r="AG84" s="22"/>
      <c r="AH84" s="7"/>
      <c r="AI84" s="22"/>
      <c r="AJ84" s="7"/>
      <c r="AK84" s="22"/>
      <c r="AL84" s="7"/>
      <c r="AM84" s="22"/>
      <c r="AN84" s="7"/>
      <c r="AO84" s="22"/>
      <c r="AP84" s="22"/>
      <c r="AQ84" s="22"/>
      <c r="AR84" s="7"/>
      <c r="AS84" s="22"/>
      <c r="AT84" s="7"/>
      <c r="AU84" s="22"/>
      <c r="AV84" s="7"/>
      <c r="AW84" s="22"/>
      <c r="AX84" s="7"/>
      <c r="AY84" s="22"/>
      <c r="AZ84" s="22"/>
      <c r="BA84" s="22"/>
      <c r="BB84" s="22"/>
    </row>
    <row r="85" spans="1:54" x14ac:dyDescent="0.25">
      <c r="A85" s="22"/>
      <c r="B85" s="22"/>
      <c r="C85" s="22"/>
      <c r="D85" s="7"/>
      <c r="E85" s="22"/>
      <c r="F85" s="7"/>
      <c r="G85" s="22"/>
      <c r="H85" s="7"/>
      <c r="I85" s="22"/>
      <c r="J85" s="7"/>
      <c r="K85" s="22"/>
      <c r="L85" s="22"/>
      <c r="M85" s="22"/>
      <c r="N85" s="7"/>
      <c r="O85" s="22"/>
      <c r="P85" s="7"/>
      <c r="Q85" s="22"/>
      <c r="R85" s="7"/>
      <c r="S85" s="22"/>
      <c r="T85" s="7"/>
      <c r="U85" s="22"/>
      <c r="V85" s="22"/>
      <c r="W85" s="22"/>
      <c r="X85" s="7"/>
      <c r="Y85" s="22"/>
      <c r="Z85" s="7"/>
      <c r="AA85" s="22"/>
      <c r="AB85" s="7"/>
      <c r="AC85" s="22"/>
      <c r="AD85" s="7"/>
      <c r="AE85" s="22"/>
      <c r="AF85" s="22"/>
      <c r="AG85" s="22"/>
      <c r="AH85" s="7"/>
      <c r="AI85" s="22"/>
      <c r="AJ85" s="7"/>
      <c r="AK85" s="22"/>
      <c r="AL85" s="7"/>
      <c r="AM85" s="22"/>
      <c r="AN85" s="7"/>
      <c r="AO85" s="22"/>
      <c r="AP85" s="22"/>
      <c r="AQ85" s="22"/>
      <c r="AR85" s="7"/>
      <c r="AS85" s="22"/>
      <c r="AT85" s="7"/>
      <c r="AU85" s="22"/>
      <c r="AV85" s="7"/>
      <c r="AW85" s="22"/>
      <c r="AX85" s="7"/>
      <c r="AY85" s="22"/>
      <c r="AZ85" s="22"/>
      <c r="BA85" s="22"/>
      <c r="BB85" s="22"/>
    </row>
    <row r="86" spans="1:54" x14ac:dyDescent="0.25">
      <c r="A86" s="22"/>
      <c r="B86" s="22"/>
      <c r="C86" s="22"/>
      <c r="D86" s="7"/>
      <c r="E86" s="22"/>
      <c r="F86" s="7"/>
      <c r="G86" s="22"/>
      <c r="H86" s="7"/>
      <c r="I86" s="22"/>
      <c r="J86" s="22"/>
      <c r="K86" s="22"/>
      <c r="L86" s="22"/>
      <c r="M86" s="22"/>
      <c r="N86" s="7"/>
      <c r="O86" s="22"/>
      <c r="P86" s="7"/>
      <c r="Q86" s="22"/>
      <c r="R86" s="7"/>
      <c r="S86" s="22"/>
      <c r="T86" s="22"/>
      <c r="U86" s="22"/>
      <c r="V86" s="22"/>
      <c r="W86" s="22"/>
      <c r="X86" s="7"/>
      <c r="Y86" s="22"/>
      <c r="Z86" s="7"/>
      <c r="AA86" s="22"/>
      <c r="AB86" s="7"/>
      <c r="AC86" s="22"/>
      <c r="AD86" s="22"/>
      <c r="AE86" s="22"/>
      <c r="AF86" s="22"/>
      <c r="AG86" s="22"/>
      <c r="AH86" s="7"/>
      <c r="AI86" s="22"/>
      <c r="AJ86" s="7"/>
      <c r="AK86" s="22"/>
      <c r="AL86" s="7"/>
      <c r="AM86" s="22"/>
      <c r="AN86" s="22"/>
      <c r="AO86" s="22"/>
      <c r="AP86" s="22"/>
      <c r="AQ86" s="22"/>
      <c r="AR86" s="7"/>
      <c r="AS86" s="22"/>
      <c r="AT86" s="7"/>
      <c r="AU86" s="22"/>
      <c r="AV86" s="7"/>
      <c r="AW86" s="22"/>
      <c r="AX86" s="22"/>
      <c r="AY86" s="22"/>
      <c r="AZ86" s="22"/>
      <c r="BA86" s="22"/>
      <c r="BB86" s="22"/>
    </row>
    <row r="87" spans="1:54" x14ac:dyDescent="0.25">
      <c r="A87" s="22"/>
      <c r="B87" s="22"/>
      <c r="C87" s="22"/>
      <c r="D87" s="7"/>
      <c r="E87" s="22"/>
      <c r="F87" s="7"/>
      <c r="G87" s="22"/>
      <c r="H87" s="22"/>
      <c r="I87" s="22"/>
      <c r="J87" s="22"/>
      <c r="K87" s="22"/>
      <c r="L87" s="22"/>
      <c r="M87" s="22"/>
      <c r="N87" s="7"/>
      <c r="O87" s="22"/>
      <c r="P87" s="7"/>
      <c r="Q87" s="22"/>
      <c r="R87" s="22"/>
      <c r="S87" s="22"/>
      <c r="T87" s="22"/>
      <c r="U87" s="22"/>
      <c r="V87" s="22"/>
      <c r="W87" s="22"/>
      <c r="X87" s="7"/>
      <c r="Y87" s="22"/>
      <c r="Z87" s="7"/>
      <c r="AA87" s="22"/>
      <c r="AB87" s="22"/>
      <c r="AC87" s="22"/>
      <c r="AD87" s="22"/>
      <c r="AE87" s="22"/>
      <c r="AF87" s="22"/>
      <c r="AG87" s="22"/>
      <c r="AH87" s="7"/>
      <c r="AI87" s="22"/>
      <c r="AJ87" s="7"/>
      <c r="AK87" s="22"/>
      <c r="AL87" s="22"/>
      <c r="AM87" s="22"/>
      <c r="AN87" s="22"/>
      <c r="AO87" s="22"/>
      <c r="AP87" s="22"/>
      <c r="AQ87" s="22"/>
      <c r="AR87" s="7"/>
      <c r="AS87" s="22"/>
      <c r="AT87" s="7"/>
      <c r="AU87" s="22"/>
      <c r="AV87" s="22"/>
      <c r="AW87" s="22"/>
      <c r="AX87" s="22"/>
      <c r="AY87" s="22"/>
      <c r="AZ87" s="22"/>
      <c r="BA87" s="22"/>
      <c r="BB87" s="22"/>
    </row>
    <row r="88" spans="1:54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22"/>
      <c r="W88" s="22"/>
      <c r="X88" s="7"/>
      <c r="Y88" s="22"/>
      <c r="Z88" s="7"/>
      <c r="AA88" s="22"/>
      <c r="AB88" s="22"/>
      <c r="AC88" s="22"/>
      <c r="AD88" s="22"/>
      <c r="AE88" s="22"/>
      <c r="AF88" s="22"/>
      <c r="AG88" s="22"/>
      <c r="AH88" s="7"/>
      <c r="AI88" s="22"/>
      <c r="AJ88" s="7"/>
      <c r="AK88" s="22"/>
      <c r="AL88" s="22"/>
      <c r="AM88" s="22"/>
      <c r="AN88" s="22"/>
      <c r="AO88" s="22"/>
      <c r="AP88" s="22"/>
      <c r="AQ88" s="22"/>
      <c r="AR88" s="7"/>
      <c r="AS88" s="22"/>
      <c r="AT88" s="7"/>
      <c r="AU88" s="22"/>
      <c r="AV88" s="22"/>
      <c r="AW88" s="22"/>
      <c r="AX88" s="22"/>
      <c r="AY88" s="22"/>
      <c r="AZ88" s="22"/>
      <c r="BA88" s="22"/>
      <c r="BB88" s="22"/>
    </row>
    <row r="89" spans="1:54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22"/>
      <c r="W89" s="22"/>
      <c r="X89" s="7"/>
      <c r="Y89" s="22"/>
      <c r="Z89" s="7"/>
      <c r="AA89" s="22"/>
      <c r="AB89" s="22"/>
      <c r="AC89" s="22"/>
      <c r="AD89" s="22"/>
      <c r="AE89" s="22"/>
      <c r="AF89" s="22"/>
      <c r="AG89" s="22"/>
      <c r="AH89" s="7"/>
      <c r="AI89" s="22"/>
      <c r="AJ89" s="7"/>
      <c r="AK89" s="22"/>
      <c r="AL89" s="22"/>
      <c r="AM89" s="22"/>
      <c r="AN89" s="22"/>
      <c r="AO89" s="22"/>
      <c r="AP89" s="22"/>
      <c r="AQ89" s="22"/>
      <c r="AR89" s="7"/>
      <c r="AS89" s="22"/>
      <c r="AT89" s="7"/>
      <c r="AU89" s="22"/>
      <c r="AV89" s="22"/>
      <c r="AW89" s="22"/>
      <c r="AX89" s="22"/>
      <c r="AY89" s="22"/>
      <c r="AZ89" s="22"/>
      <c r="BA89" s="22"/>
      <c r="BB89" s="22"/>
    </row>
    <row r="90" spans="1:54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22"/>
      <c r="W90" s="22"/>
      <c r="X90" s="7"/>
      <c r="Y90" s="22"/>
      <c r="Z90" s="7"/>
      <c r="AA90" s="22"/>
      <c r="AB90" s="22"/>
      <c r="AC90" s="22"/>
      <c r="AD90" s="22"/>
      <c r="AE90" s="22"/>
      <c r="AF90" s="22"/>
      <c r="AG90" s="22"/>
      <c r="AH90" s="7"/>
      <c r="AI90" s="22"/>
      <c r="AJ90" s="7"/>
      <c r="AK90" s="22"/>
      <c r="AL90" s="22"/>
      <c r="AM90" s="22"/>
      <c r="AN90" s="22"/>
      <c r="AO90" s="22"/>
      <c r="AP90" s="22"/>
      <c r="AQ90" s="22"/>
      <c r="AR90" s="7"/>
      <c r="AS90" s="22"/>
      <c r="AT90" s="7"/>
      <c r="AU90" s="22"/>
      <c r="AV90" s="22"/>
      <c r="AW90" s="22"/>
      <c r="AX90" s="22"/>
      <c r="AY90" s="22"/>
      <c r="AZ90" s="22"/>
      <c r="BA90" s="22"/>
      <c r="BB90" s="22"/>
    </row>
    <row r="91" spans="1:54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</row>
    <row r="92" spans="1:54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22"/>
      <c r="W92" s="22"/>
      <c r="X92" s="7"/>
      <c r="Y92" s="7"/>
      <c r="Z92" s="7"/>
      <c r="AA92" s="7"/>
      <c r="AB92" s="7"/>
      <c r="AC92" s="7"/>
      <c r="AD92" s="7"/>
      <c r="AE92" s="22"/>
      <c r="AF92" s="22"/>
      <c r="AG92" s="22"/>
      <c r="AH92" s="7"/>
      <c r="AI92" s="7"/>
      <c r="AJ92" s="7"/>
      <c r="AK92" s="7"/>
      <c r="AL92" s="7"/>
      <c r="AM92" s="7"/>
      <c r="AN92" s="7"/>
      <c r="AO92" s="22"/>
      <c r="AP92" s="22"/>
      <c r="AQ92" s="22"/>
      <c r="AR92" s="7"/>
      <c r="AS92" s="7"/>
      <c r="AT92" s="7"/>
      <c r="AU92" s="7"/>
      <c r="AV92" s="7"/>
      <c r="AW92" s="7"/>
      <c r="AX92" s="7"/>
      <c r="AY92" s="22"/>
      <c r="AZ92" s="22"/>
      <c r="BA92" s="22"/>
      <c r="BB92" s="22"/>
    </row>
    <row r="93" spans="1:54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</row>
    <row r="94" spans="1:54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</row>
    <row r="95" spans="1:54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</row>
    <row r="96" spans="1:54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</row>
    <row r="97" spans="1:54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</row>
    <row r="98" spans="1:54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</row>
    <row r="99" spans="1:54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</row>
    <row r="100" spans="1:54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</row>
    <row r="101" spans="1:54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</row>
    <row r="102" spans="1:54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</row>
    <row r="103" spans="1:54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</row>
    <row r="104" spans="1:54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</row>
    <row r="105" spans="1:54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</row>
    <row r="106" spans="1:54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</row>
    <row r="107" spans="1:54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</row>
    <row r="108" spans="1:54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</row>
    <row r="109" spans="1:54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 spans="1:54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</row>
    <row r="111" spans="1:54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</row>
    <row r="112" spans="1:54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</row>
    <row r="113" spans="1:22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</row>
    <row r="114" spans="1:22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</row>
    <row r="115" spans="1:22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</row>
    <row r="116" spans="1:22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</row>
    <row r="117" spans="1:22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</row>
    <row r="118" spans="1:22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</row>
    <row r="119" spans="1:22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</row>
    <row r="120" spans="1:22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</row>
    <row r="121" spans="1:22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</row>
    <row r="122" spans="1:22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</row>
    <row r="123" spans="1:22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</row>
    <row r="124" spans="1:22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</row>
    <row r="125" spans="1:22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</row>
    <row r="126" spans="1:22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</row>
    <row r="127" spans="1:22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22"/>
    </row>
    <row r="128" spans="1:22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22"/>
    </row>
    <row r="129" spans="1:22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22"/>
    </row>
    <row r="130" spans="1:22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22"/>
    </row>
    <row r="131" spans="1:22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22"/>
    </row>
    <row r="132" spans="1:22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22"/>
    </row>
    <row r="133" spans="1:22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22"/>
    </row>
    <row r="134" spans="1:22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22"/>
    </row>
    <row r="135" spans="1:22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22"/>
    </row>
    <row r="136" spans="1:22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22"/>
    </row>
    <row r="137" spans="1:22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22"/>
    </row>
    <row r="138" spans="1:22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22"/>
    </row>
    <row r="139" spans="1:22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22"/>
    </row>
    <row r="140" spans="1:22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22"/>
    </row>
    <row r="141" spans="1:22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22"/>
    </row>
    <row r="142" spans="1:22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22"/>
    </row>
    <row r="143" spans="1:22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22"/>
    </row>
    <row r="144" spans="1:22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22"/>
    </row>
    <row r="145" spans="1:22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22"/>
    </row>
    <row r="146" spans="1:22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22"/>
    </row>
    <row r="147" spans="1:22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22"/>
    </row>
    <row r="148" spans="1:22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22"/>
    </row>
    <row r="149" spans="1:22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22"/>
    </row>
    <row r="150" spans="1:22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22"/>
    </row>
    <row r="151" spans="1:22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22"/>
    </row>
    <row r="152" spans="1:22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22"/>
    </row>
    <row r="153" spans="1:22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22"/>
    </row>
    <row r="154" spans="1:22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22"/>
    </row>
    <row r="155" spans="1:22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22"/>
    </row>
    <row r="156" spans="1:22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22"/>
    </row>
    <row r="157" spans="1:22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22"/>
    </row>
    <row r="158" spans="1:22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22"/>
    </row>
    <row r="159" spans="1:22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</row>
  </sheetData>
  <mergeCells count="13">
    <mergeCell ref="C46:F46"/>
    <mergeCell ref="G46:J46"/>
    <mergeCell ref="C47:D47"/>
    <mergeCell ref="E47:F47"/>
    <mergeCell ref="G47:H47"/>
    <mergeCell ref="I47:J47"/>
    <mergeCell ref="BH49:BI49"/>
    <mergeCell ref="AA48:AD48"/>
    <mergeCell ref="AE48:AH48"/>
    <mergeCell ref="AA49:AB49"/>
    <mergeCell ref="AC49:AD49"/>
    <mergeCell ref="AE49:AF49"/>
    <mergeCell ref="AG49:AH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74"/>
  <sheetViews>
    <sheetView tabSelected="1" topLeftCell="G76" zoomScale="118" zoomScaleNormal="118" workbookViewId="0">
      <selection activeCell="C102" sqref="C102"/>
    </sheetView>
  </sheetViews>
  <sheetFormatPr defaultRowHeight="15" x14ac:dyDescent="0.25"/>
  <sheetData>
    <row r="14" spans="1:1" x14ac:dyDescent="0.25">
      <c r="A14" t="s">
        <v>73</v>
      </c>
    </row>
    <row r="37" spans="1:1" x14ac:dyDescent="0.25">
      <c r="A37" t="s">
        <v>74</v>
      </c>
    </row>
    <row r="74" spans="1:1" x14ac:dyDescent="0.25">
      <c r="A74" t="s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50"/>
  <sheetViews>
    <sheetView topLeftCell="A19" zoomScale="80" zoomScaleNormal="80" workbookViewId="0">
      <selection activeCell="BS62" sqref="BS62"/>
    </sheetView>
  </sheetViews>
  <sheetFormatPr defaultRowHeight="15" x14ac:dyDescent="0.25"/>
  <cols>
    <col min="1" max="1" width="14.140625" customWidth="1"/>
  </cols>
  <sheetData>
    <row r="2" spans="1:40" ht="15.75" thickBot="1" x14ac:dyDescent="0.3"/>
    <row r="3" spans="1:40" x14ac:dyDescent="0.25">
      <c r="B3" s="71" t="s">
        <v>32</v>
      </c>
      <c r="C3" s="72"/>
      <c r="D3" s="72"/>
      <c r="E3" s="72"/>
      <c r="F3" s="72"/>
      <c r="G3" s="73"/>
    </row>
    <row r="4" spans="1:40" x14ac:dyDescent="0.25">
      <c r="B4" s="74"/>
      <c r="C4" s="75"/>
      <c r="D4" s="75"/>
      <c r="E4" s="75"/>
      <c r="F4" s="75"/>
      <c r="G4" s="76"/>
    </row>
    <row r="5" spans="1:40" x14ac:dyDescent="0.25">
      <c r="B5" s="74"/>
      <c r="C5" s="75"/>
      <c r="D5" s="75"/>
      <c r="E5" s="75"/>
      <c r="F5" s="75"/>
      <c r="G5" s="76"/>
    </row>
    <row r="6" spans="1:40" x14ac:dyDescent="0.25">
      <c r="B6" s="74"/>
      <c r="C6" s="75"/>
      <c r="D6" s="75"/>
      <c r="E6" s="75"/>
      <c r="F6" s="75"/>
      <c r="G6" s="76"/>
      <c r="AA6" t="s">
        <v>27</v>
      </c>
    </row>
    <row r="7" spans="1:40" ht="15.75" thickBot="1" x14ac:dyDescent="0.3">
      <c r="B7" s="77"/>
      <c r="C7" s="78"/>
      <c r="D7" s="78"/>
      <c r="E7" s="78"/>
      <c r="F7" s="78"/>
      <c r="G7" s="79"/>
    </row>
    <row r="10" spans="1:40" x14ac:dyDescent="0.25">
      <c r="AN10" t="s">
        <v>29</v>
      </c>
    </row>
    <row r="11" spans="1:40" x14ac:dyDescent="0.25">
      <c r="A11" t="s">
        <v>33</v>
      </c>
    </row>
    <row r="12" spans="1:40" x14ac:dyDescent="0.25">
      <c r="V12" t="s">
        <v>30</v>
      </c>
    </row>
    <row r="14" spans="1:40" x14ac:dyDescent="0.25">
      <c r="A14" t="s">
        <v>10</v>
      </c>
    </row>
    <row r="48" spans="40:40" x14ac:dyDescent="0.25">
      <c r="AN48" t="s">
        <v>34</v>
      </c>
    </row>
    <row r="50" spans="1:1" x14ac:dyDescent="0.25">
      <c r="A50" t="s">
        <v>31</v>
      </c>
    </row>
  </sheetData>
  <mergeCells count="1">
    <mergeCell ref="B3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data2</vt:lpstr>
      <vt:lpstr>Figures_updated</vt:lpstr>
      <vt:lpstr>Figures</vt:lpstr>
    </vt:vector>
  </TitlesOfParts>
  <Company>Cardiff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Richardson</dc:creator>
  <cp:lastModifiedBy>Peter Richardson</cp:lastModifiedBy>
  <dcterms:created xsi:type="dcterms:W3CDTF">2020-05-12T09:48:20Z</dcterms:created>
  <dcterms:modified xsi:type="dcterms:W3CDTF">2021-02-10T17:02:53Z</dcterms:modified>
</cp:coreProperties>
</file>